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 tabRatio="874" activeTab="5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25725"/>
</workbook>
</file>

<file path=xl/calcChain.xml><?xml version="1.0" encoding="utf-8"?>
<calcChain xmlns="http://schemas.openxmlformats.org/spreadsheetml/2006/main">
  <c r="C30" i="14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B30"/>
  <c r="AF31"/>
  <c r="C30" i="15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B30"/>
  <c r="C30" i="12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B30"/>
  <c r="C30" i="9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B30"/>
  <c r="C30" i="8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B30"/>
  <c r="AG30" i="7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B30"/>
  <c r="C30" i="6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B30"/>
  <c r="AH30" i="5"/>
  <c r="AG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B30"/>
  <c r="C30" i="4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B30"/>
  <c r="AG31" i="14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B31"/>
  <c r="AF17" i="15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G17" i="13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7" i="12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7" i="9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7" i="8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7" i="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7" i="6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7" i="5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7" i="4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8" i="15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G8" i="13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8" i="12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8" i="9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8" i="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8" i="7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8" i="6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8" i="5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8" i="4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29" i="15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G15" s="1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G29" i="13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F29" i="12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B5" i="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F29" i="8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F29" i="7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F29" i="6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F29" i="5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F29" i="4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F17" i="14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G10" i="15" l="1"/>
  <c r="AH17" i="5"/>
  <c r="AG17" i="15"/>
  <c r="AH17" i="9"/>
  <c r="AH20" i="8"/>
  <c r="AG20" i="7"/>
  <c r="AG16" i="5"/>
  <c r="AH9" i="6"/>
  <c r="AG18"/>
  <c r="AG18" i="12"/>
  <c r="AG18" i="15"/>
  <c r="AG17" i="14"/>
  <c r="AG17" i="12"/>
  <c r="AG16" i="15"/>
  <c r="AG13" i="12"/>
  <c r="AG13" i="15"/>
  <c r="AG11"/>
  <c r="AH9" i="8"/>
  <c r="AG9" i="9"/>
  <c r="AG9" i="15"/>
  <c r="AG8" i="5"/>
  <c r="AG14" i="15"/>
  <c r="AH21" i="8"/>
  <c r="AG21" i="7"/>
  <c r="AG16" i="4"/>
  <c r="AG16" i="7"/>
  <c r="AH15" i="5"/>
  <c r="AG14" i="12"/>
  <c r="AG12"/>
  <c r="AG12" i="15"/>
  <c r="AH19" i="8"/>
  <c r="AG19" i="7"/>
  <c r="AG18"/>
  <c r="AG18" i="4"/>
  <c r="AH18" i="8"/>
  <c r="AH18" i="9"/>
  <c r="AG17" i="4"/>
  <c r="AH17" i="8"/>
  <c r="AH17" i="6"/>
  <c r="AG17" i="7"/>
  <c r="AG11" i="12"/>
  <c r="AH10" i="8"/>
  <c r="AH10" i="9"/>
  <c r="AG10" i="12"/>
  <c r="AG9" i="7"/>
  <c r="AG9" i="12"/>
  <c r="AG8" i="4"/>
  <c r="AH8" i="5"/>
  <c r="AG8" i="8"/>
  <c r="AH8" i="9"/>
  <c r="AG8" i="6"/>
  <c r="AH8"/>
  <c r="AG8" i="7"/>
  <c r="AH8" i="8"/>
  <c r="AG8" i="9"/>
  <c r="AG8" i="12"/>
  <c r="AG8" i="15"/>
  <c r="AG21" i="8"/>
  <c r="AG20"/>
  <c r="AG19"/>
  <c r="AH18" i="6"/>
  <c r="AG18" i="9"/>
  <c r="AG18" i="8"/>
  <c r="AH17" i="14"/>
  <c r="AG17" i="5"/>
  <c r="AG17" i="8"/>
  <c r="AG17" i="6"/>
  <c r="AG17" i="9"/>
  <c r="AH16" i="5"/>
  <c r="AG10" i="8"/>
  <c r="AG10" i="9"/>
  <c r="AG9" i="8"/>
  <c r="AH9" i="9"/>
  <c r="AG9" i="6"/>
  <c r="AG8" i="14"/>
  <c r="AG15" i="5"/>
  <c r="AH8" i="14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H28" l="1"/>
  <c r="AG28"/>
  <c r="AG18"/>
  <c r="AH18"/>
  <c r="AH16"/>
  <c r="AG16"/>
  <c r="AH7"/>
  <c r="AG7"/>
  <c r="AG5"/>
  <c r="AG5" i="12"/>
  <c r="AG5" i="9"/>
  <c r="AG5" i="8"/>
  <c r="AG5" i="7"/>
  <c r="AH5" i="6"/>
  <c r="AG5" i="5"/>
  <c r="AH29" i="14"/>
  <c r="AG25"/>
  <c r="AH14"/>
  <c r="AG28" i="9"/>
  <c r="AH14"/>
  <c r="AG28" i="8"/>
  <c r="AG23"/>
  <c r="AH13"/>
  <c r="AG7"/>
  <c r="AH6"/>
  <c r="AG25" i="7"/>
  <c r="AG23"/>
  <c r="AH26" i="6"/>
  <c r="AH25"/>
  <c r="AH23"/>
  <c r="AH13"/>
  <c r="AH10"/>
  <c r="AG6"/>
  <c r="AG28" i="5"/>
  <c r="AG27"/>
  <c r="AH26"/>
  <c r="AG24"/>
  <c r="AH20"/>
  <c r="AH19"/>
  <c r="AH10"/>
  <c r="AG7"/>
  <c r="AG6"/>
  <c r="AG24" i="4"/>
  <c r="AG13"/>
  <c r="AG6"/>
  <c r="AG26" i="9"/>
  <c r="AH27" i="8"/>
  <c r="AG6"/>
  <c r="AG26" i="7"/>
  <c r="AH22" i="14"/>
  <c r="AH10"/>
  <c r="AG10"/>
  <c r="AG19"/>
  <c r="AG22"/>
  <c r="AG27"/>
  <c r="AH27"/>
  <c r="AH20"/>
  <c r="AH19"/>
  <c r="AG19" i="15"/>
  <c r="AG20"/>
  <c r="AG25"/>
  <c r="AG20" i="12"/>
  <c r="AH27" i="9"/>
  <c r="AG27"/>
  <c r="AH22"/>
  <c r="AG22"/>
  <c r="AH16"/>
  <c r="AH13"/>
  <c r="AG27" i="8"/>
  <c r="AH22"/>
  <c r="AG22"/>
  <c r="C3" i="14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C3" i="15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C3" i="1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C3" i="12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C3" i="9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C3" i="8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C3" i="7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C3" i="6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C3" i="5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C3" i="4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G29" i="7"/>
  <c r="AG22" i="12"/>
  <c r="AG6"/>
  <c r="AH5" i="14"/>
  <c r="AH20" i="6"/>
  <c r="AG26" i="14"/>
  <c r="AH19" i="6"/>
  <c r="AG27" i="7"/>
  <c r="AG26" i="12"/>
  <c r="AG22" i="6"/>
  <c r="AG20" i="5"/>
  <c r="AH19" i="9"/>
  <c r="AH29" i="8"/>
  <c r="AG25" i="6"/>
  <c r="AG12" i="14"/>
  <c r="AG11" i="8"/>
  <c r="AG9" i="14"/>
  <c r="AH5" i="5"/>
  <c r="AG27" i="6"/>
  <c r="AG26"/>
  <c r="AH26" i="14"/>
  <c r="AG19" i="12"/>
  <c r="AG19" i="9"/>
  <c r="AG19" i="5"/>
  <c r="AG15" i="12"/>
  <c r="AG12" i="9"/>
  <c r="AG12" i="6"/>
  <c r="AG12" i="7"/>
  <c r="AG12" i="8"/>
  <c r="AH11" i="9"/>
  <c r="AH11" i="8"/>
  <c r="AG11" i="14"/>
  <c r="AH11"/>
  <c r="AG11" i="9"/>
  <c r="AG9" i="4"/>
  <c r="AH5" i="9"/>
  <c r="AG27" i="12"/>
  <c r="AG22" i="7"/>
  <c r="AG22" i="5"/>
  <c r="AG20" i="6"/>
  <c r="AG20" i="14"/>
  <c r="AH20" i="9"/>
  <c r="AG15" i="14"/>
  <c r="AG15" i="8"/>
  <c r="AH12" i="14"/>
  <c r="AH12" i="8"/>
  <c r="AH12" i="9"/>
  <c r="AH12" i="6"/>
  <c r="AG6" i="14"/>
  <c r="AG6" i="15"/>
  <c r="AG6" i="7"/>
  <c r="AG6" i="9"/>
  <c r="AG5" i="15"/>
  <c r="AG27"/>
  <c r="AG26" i="8"/>
  <c r="AH25" i="9"/>
  <c r="AG14" i="7"/>
  <c r="AG14" i="14"/>
  <c r="AH6"/>
  <c r="AH6" i="9"/>
  <c r="AH5" i="8"/>
  <c r="AG12" i="4"/>
  <c r="AH29" i="9"/>
  <c r="AG27" i="4"/>
  <c r="AG26" i="5"/>
  <c r="AH26" i="8"/>
  <c r="AH26" i="9"/>
  <c r="AH24" i="6"/>
  <c r="AG24" i="7"/>
  <c r="AG24" i="8"/>
  <c r="AH24" i="9"/>
  <c r="AG24" i="12"/>
  <c r="AG24" i="15"/>
  <c r="AH24" i="14"/>
  <c r="AG24" i="9"/>
  <c r="AG24" i="6"/>
  <c r="AH24" i="8"/>
  <c r="AH24" i="5"/>
  <c r="AG24" i="14"/>
  <c r="AG23"/>
  <c r="AG23" i="9"/>
  <c r="AH23" i="5"/>
  <c r="AG23" i="6"/>
  <c r="AG21" i="15"/>
  <c r="AG22"/>
  <c r="AH21" i="5"/>
  <c r="AH21" i="6"/>
  <c r="AG21" i="9"/>
  <c r="AG21" i="14"/>
  <c r="AG21" i="12"/>
  <c r="AG21" i="5"/>
  <c r="AG21" i="4"/>
  <c r="AG21" i="6"/>
  <c r="AH21" i="9"/>
  <c r="AH21" i="14"/>
  <c r="AG20" i="9"/>
  <c r="AG19" i="4"/>
  <c r="AH18" i="5"/>
  <c r="AG16" i="8"/>
  <c r="AG15" i="9"/>
  <c r="AG15" i="4"/>
  <c r="AG15" i="7"/>
  <c r="AH15" i="14"/>
  <c r="AH15" i="6"/>
  <c r="AG14" i="9"/>
  <c r="AH14" i="8"/>
  <c r="AG14" i="4"/>
  <c r="AG14" i="5"/>
  <c r="AH13"/>
  <c r="AG11"/>
  <c r="AH7" i="6"/>
  <c r="AG7"/>
  <c r="AH7" i="8"/>
  <c r="AG7" i="12"/>
  <c r="AH6" i="5"/>
  <c r="AG5" i="6"/>
  <c r="AG5" i="4"/>
  <c r="AG7" l="1"/>
  <c r="AG20"/>
  <c r="AG28"/>
  <c r="AH7" i="5"/>
  <c r="AG18"/>
  <c r="AH22"/>
  <c r="AG19" i="6"/>
  <c r="AH29"/>
  <c r="AG13" i="7"/>
  <c r="AH16" i="8"/>
  <c r="AH25"/>
  <c r="AH23" i="9"/>
  <c r="AG23" i="12"/>
  <c r="AG25"/>
  <c r="AG29"/>
  <c r="AG7" i="15"/>
  <c r="AG29"/>
  <c r="AH9" i="14"/>
  <c r="AG29"/>
  <c r="AH29" i="5"/>
  <c r="AG15" i="6"/>
  <c r="AH15" i="8"/>
  <c r="AG16" i="12"/>
  <c r="AG26" i="4"/>
  <c r="AG29"/>
  <c r="AG12" i="5"/>
  <c r="AG23"/>
  <c r="AH27"/>
  <c r="AH11" i="6"/>
  <c r="AG16"/>
  <c r="AH27"/>
  <c r="AG29"/>
  <c r="AG10" i="7"/>
  <c r="AH23" i="8"/>
  <c r="AG25"/>
  <c r="AG13" i="9"/>
  <c r="AG29"/>
  <c r="AG26" i="15"/>
  <c r="AG22" i="4"/>
  <c r="AH12" i="5"/>
  <c r="AG10" i="4"/>
  <c r="AG11"/>
  <c r="AG23"/>
  <c r="AG9" i="5"/>
  <c r="AG10"/>
  <c r="AH11"/>
  <c r="AG13"/>
  <c r="AH14"/>
  <c r="AH25"/>
  <c r="AG13" i="6"/>
  <c r="AH14"/>
  <c r="AH22"/>
  <c r="AG11" i="7"/>
  <c r="AG14" i="8"/>
  <c r="AG29"/>
  <c r="AG16" i="9"/>
  <c r="AH15"/>
  <c r="AG13" i="14"/>
  <c r="AH23"/>
  <c r="AG28" i="7"/>
  <c r="AH28" i="8"/>
  <c r="AG28" i="12"/>
  <c r="AG28" i="15"/>
  <c r="AH28" i="5"/>
  <c r="AG28" i="6"/>
  <c r="AG29" i="5"/>
  <c r="AH28" i="9"/>
  <c r="AH28" i="6"/>
  <c r="AG25" i="9"/>
  <c r="AG25" i="5"/>
  <c r="AG25" i="4"/>
  <c r="AH25" i="14"/>
  <c r="AG23" i="15"/>
  <c r="AH16" i="6"/>
  <c r="AG14"/>
  <c r="AG13" i="8"/>
  <c r="AH13" i="14"/>
  <c r="AG11" i="6"/>
  <c r="AG10"/>
  <c r="AH9" i="5"/>
  <c r="AG7" i="9"/>
  <c r="AG7" i="7"/>
  <c r="AH7" i="9"/>
  <c r="AH6" i="6"/>
</calcChain>
</file>

<file path=xl/sharedStrings.xml><?xml version="1.0" encoding="utf-8"?>
<sst xmlns="http://schemas.openxmlformats.org/spreadsheetml/2006/main" count="363" uniqueCount="64">
  <si>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</si>
  <si>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</si>
  <si>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</si>
  <si>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</si>
  <si>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</si>
  <si>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</si>
  <si>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</si>
  <si>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</si>
  <si>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</si>
  <si>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</si>
  <si>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</si>
  <si>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</si>
  <si>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</si>
  <si>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</si>
  <si>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</si>
  <si>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</si>
  <si>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</si>
  <si>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</si>
  <si>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</si>
  <si>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</si>
  <si>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</si>
  <si>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</si>
  <si>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</si>
  <si>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</si>
  <si>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</si>
  <si>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</si>
  <si>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</si>
  <si>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</si>
  <si>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</si>
  <si>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</si>
  <si>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</si>
  <si>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</si>
  <si>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</si>
  <si>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</si>
  <si>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</si>
  <si>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</si>
  <si>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</si>
  <si>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</si>
  <si>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</si>
  <si>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</si>
  <si>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</si>
  <si>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</si>
  <si>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Més</t>
  </si>
  <si>
    <t>Mínima</t>
  </si>
  <si>
    <t>Maior Ocorrência</t>
  </si>
  <si>
    <t>Total</t>
  </si>
  <si>
    <t>quantos dias</t>
  </si>
  <si>
    <t>sem chuva?</t>
  </si>
  <si>
    <t>Água Clara</t>
  </si>
  <si>
    <t>S</t>
  </si>
  <si>
    <t>SO</t>
  </si>
  <si>
    <t>O</t>
  </si>
  <si>
    <t>N</t>
  </si>
  <si>
    <t>NO</t>
  </si>
  <si>
    <t>L</t>
  </si>
  <si>
    <t>Janeiro/2012</t>
  </si>
  <si>
    <t>Bela Vista</t>
  </si>
  <si>
    <t>Jardim</t>
  </si>
  <si>
    <t>Jaridm</t>
  </si>
  <si>
    <t>Jarim</t>
  </si>
  <si>
    <t>NE</t>
  </si>
  <si>
    <t>S/DADOS</t>
  </si>
  <si>
    <t>SE</t>
  </si>
  <si>
    <t>CHOVEU 31/1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</si>
</sst>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b/>
      <sz val="2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2" fontId="9" fillId="1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center"/>
    </xf>
    <xf numFmtId="14" fontId="10" fillId="0" borderId="1" xfId="0" applyNumberFormat="1" applyFont="1" applyBorder="1"/>
    <xf numFmtId="1" fontId="9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26.008333333333329</v>
          </cell>
          <cell r="C5">
            <v>32.700000000000003</v>
          </cell>
          <cell r="D5">
            <v>22.3</v>
          </cell>
          <cell r="E5">
            <v>76.458333333333329</v>
          </cell>
          <cell r="F5">
            <v>97</v>
          </cell>
          <cell r="G5">
            <v>35</v>
          </cell>
          <cell r="H5">
            <v>4.0999999999999996</v>
          </cell>
          <cell r="I5" t="str">
            <v>NE</v>
          </cell>
          <cell r="J5">
            <v>32.4</v>
          </cell>
          <cell r="K5">
            <v>34.000000000000007</v>
          </cell>
        </row>
        <row r="6">
          <cell r="B6">
            <v>26.683333333333337</v>
          </cell>
          <cell r="C6">
            <v>33.9</v>
          </cell>
          <cell r="D6">
            <v>19.3</v>
          </cell>
          <cell r="E6">
            <v>55.083333333333336</v>
          </cell>
          <cell r="F6">
            <v>85</v>
          </cell>
          <cell r="G6">
            <v>27</v>
          </cell>
          <cell r="H6">
            <v>3.8</v>
          </cell>
          <cell r="I6" t="str">
            <v>NE</v>
          </cell>
          <cell r="J6">
            <v>24.12</v>
          </cell>
          <cell r="K6">
            <v>0</v>
          </cell>
        </row>
        <row r="7">
          <cell r="B7">
            <v>27.387499999999992</v>
          </cell>
          <cell r="C7">
            <v>35.200000000000003</v>
          </cell>
          <cell r="D7">
            <v>20</v>
          </cell>
          <cell r="E7">
            <v>60.666666666666664</v>
          </cell>
          <cell r="F7">
            <v>94</v>
          </cell>
          <cell r="G7">
            <v>26</v>
          </cell>
          <cell r="H7">
            <v>1.6</v>
          </cell>
          <cell r="I7" t="str">
            <v>SO</v>
          </cell>
          <cell r="J7">
            <v>19.440000000000001</v>
          </cell>
          <cell r="K7">
            <v>0</v>
          </cell>
        </row>
        <row r="8">
          <cell r="B8">
            <v>27.829166666666669</v>
          </cell>
          <cell r="C8">
            <v>36.1</v>
          </cell>
          <cell r="D8">
            <v>21.3</v>
          </cell>
          <cell r="E8">
            <v>61.958333333333336</v>
          </cell>
          <cell r="F8">
            <v>93</v>
          </cell>
          <cell r="G8">
            <v>28</v>
          </cell>
          <cell r="H8">
            <v>3.6</v>
          </cell>
          <cell r="I8" t="str">
            <v>O</v>
          </cell>
          <cell r="J8">
            <v>34.56</v>
          </cell>
          <cell r="K8">
            <v>0</v>
          </cell>
        </row>
        <row r="9">
          <cell r="B9">
            <v>27.341666666666665</v>
          </cell>
          <cell r="C9">
            <v>34.9</v>
          </cell>
          <cell r="D9">
            <v>22.8</v>
          </cell>
          <cell r="E9">
            <v>67.458333333333329</v>
          </cell>
          <cell r="F9">
            <v>92</v>
          </cell>
          <cell r="G9">
            <v>35</v>
          </cell>
          <cell r="H9">
            <v>4.8</v>
          </cell>
          <cell r="I9" t="str">
            <v>S</v>
          </cell>
          <cell r="J9">
            <v>47.16</v>
          </cell>
          <cell r="K9">
            <v>17.799999999999997</v>
          </cell>
        </row>
        <row r="10">
          <cell r="B10">
            <v>27.012499999999992</v>
          </cell>
          <cell r="C10">
            <v>35.4</v>
          </cell>
          <cell r="D10">
            <v>21.8</v>
          </cell>
          <cell r="E10">
            <v>68.25</v>
          </cell>
          <cell r="F10">
            <v>92</v>
          </cell>
          <cell r="G10">
            <v>34</v>
          </cell>
          <cell r="H10">
            <v>4.3</v>
          </cell>
          <cell r="I10" t="str">
            <v>O</v>
          </cell>
          <cell r="J10">
            <v>36.72</v>
          </cell>
          <cell r="K10">
            <v>0.2</v>
          </cell>
        </row>
        <row r="11">
          <cell r="B11">
            <v>27.254166666666663</v>
          </cell>
          <cell r="C11">
            <v>36.1</v>
          </cell>
          <cell r="D11">
            <v>21.6</v>
          </cell>
          <cell r="E11">
            <v>67</v>
          </cell>
          <cell r="F11">
            <v>92</v>
          </cell>
          <cell r="G11">
            <v>31</v>
          </cell>
          <cell r="H11">
            <v>4.5</v>
          </cell>
          <cell r="I11" t="str">
            <v>NE</v>
          </cell>
          <cell r="J11">
            <v>37.800000000000004</v>
          </cell>
          <cell r="K11">
            <v>0</v>
          </cell>
        </row>
        <row r="12">
          <cell r="B12">
            <v>26.212500000000002</v>
          </cell>
          <cell r="C12">
            <v>33.700000000000003</v>
          </cell>
          <cell r="D12">
            <v>21.3</v>
          </cell>
          <cell r="E12">
            <v>73.583333333333329</v>
          </cell>
          <cell r="F12">
            <v>95</v>
          </cell>
          <cell r="G12">
            <v>40</v>
          </cell>
          <cell r="H12">
            <v>5.8</v>
          </cell>
          <cell r="I12" t="str">
            <v>S</v>
          </cell>
          <cell r="J12">
            <v>47.519999999999996</v>
          </cell>
          <cell r="K12">
            <v>17.399999999999999</v>
          </cell>
        </row>
        <row r="13">
          <cell r="B13">
            <v>26.708333333333332</v>
          </cell>
          <cell r="C13">
            <v>33.1</v>
          </cell>
          <cell r="D13">
            <v>21</v>
          </cell>
          <cell r="E13">
            <v>71.541666666666671</v>
          </cell>
          <cell r="F13">
            <v>97</v>
          </cell>
          <cell r="G13">
            <v>41</v>
          </cell>
          <cell r="H13">
            <v>2.7</v>
          </cell>
          <cell r="I13" t="str">
            <v>O</v>
          </cell>
          <cell r="J13">
            <v>21.240000000000002</v>
          </cell>
          <cell r="K13">
            <v>0</v>
          </cell>
        </row>
        <row r="14">
          <cell r="B14">
            <v>26.662499999999998</v>
          </cell>
          <cell r="C14">
            <v>33.200000000000003</v>
          </cell>
          <cell r="D14">
            <v>21.4</v>
          </cell>
          <cell r="E14">
            <v>66.958333333333329</v>
          </cell>
          <cell r="F14">
            <v>91</v>
          </cell>
          <cell r="G14">
            <v>40</v>
          </cell>
          <cell r="H14">
            <v>3</v>
          </cell>
          <cell r="I14" t="str">
            <v>S</v>
          </cell>
          <cell r="J14">
            <v>25.56</v>
          </cell>
          <cell r="K14">
            <v>1.6</v>
          </cell>
        </row>
        <row r="15">
          <cell r="B15">
            <v>24.066666666666674</v>
          </cell>
          <cell r="C15">
            <v>28.4</v>
          </cell>
          <cell r="D15">
            <v>21.7</v>
          </cell>
          <cell r="E15">
            <v>82.541666666666671</v>
          </cell>
          <cell r="F15">
            <v>96</v>
          </cell>
          <cell r="G15">
            <v>58</v>
          </cell>
          <cell r="H15">
            <v>3.3</v>
          </cell>
          <cell r="I15" t="str">
            <v>SE</v>
          </cell>
          <cell r="J15">
            <v>33.119999999999997</v>
          </cell>
          <cell r="K15">
            <v>38.799999999999997</v>
          </cell>
        </row>
        <row r="16">
          <cell r="B16">
            <v>22.316666666666666</v>
          </cell>
          <cell r="C16">
            <v>25.2</v>
          </cell>
          <cell r="D16">
            <v>20.5</v>
          </cell>
          <cell r="E16">
            <v>90.666666666666671</v>
          </cell>
          <cell r="F16">
            <v>97</v>
          </cell>
          <cell r="G16">
            <v>75</v>
          </cell>
          <cell r="H16">
            <v>4</v>
          </cell>
          <cell r="I16" t="str">
            <v>SE</v>
          </cell>
          <cell r="J16">
            <v>45.72</v>
          </cell>
          <cell r="K16">
            <v>53.2</v>
          </cell>
        </row>
        <row r="17">
          <cell r="B17">
            <v>23.829166666666669</v>
          </cell>
          <cell r="C17">
            <v>28.2</v>
          </cell>
          <cell r="D17">
            <v>21.8</v>
          </cell>
          <cell r="E17">
            <v>86.541666666666671</v>
          </cell>
          <cell r="F17">
            <v>96</v>
          </cell>
          <cell r="G17">
            <v>65</v>
          </cell>
          <cell r="H17">
            <v>4.4000000000000004</v>
          </cell>
          <cell r="I17" t="str">
            <v>SE</v>
          </cell>
          <cell r="J17">
            <v>38.880000000000003</v>
          </cell>
          <cell r="K17">
            <v>8.3999999999999986</v>
          </cell>
        </row>
        <row r="18">
          <cell r="B18">
            <v>24.550000000000008</v>
          </cell>
          <cell r="C18">
            <v>30.4</v>
          </cell>
          <cell r="D18">
            <v>21.7</v>
          </cell>
          <cell r="E18">
            <v>83.5</v>
          </cell>
          <cell r="F18">
            <v>96</v>
          </cell>
          <cell r="G18">
            <v>57</v>
          </cell>
          <cell r="H18">
            <v>5.4</v>
          </cell>
          <cell r="I18" t="str">
            <v>L</v>
          </cell>
          <cell r="J18">
            <v>44.64</v>
          </cell>
          <cell r="K18">
            <v>24.4</v>
          </cell>
        </row>
        <row r="19">
          <cell r="B19">
            <v>24.512499999999999</v>
          </cell>
          <cell r="C19">
            <v>32.799999999999997</v>
          </cell>
          <cell r="D19">
            <v>20.8</v>
          </cell>
          <cell r="E19">
            <v>84.25</v>
          </cell>
          <cell r="F19">
            <v>97</v>
          </cell>
          <cell r="G19">
            <v>50</v>
          </cell>
          <cell r="H19">
            <v>3.9</v>
          </cell>
          <cell r="I19" t="str">
            <v>L</v>
          </cell>
          <cell r="J19">
            <v>50.4</v>
          </cell>
          <cell r="K19">
            <v>19.999999999999996</v>
          </cell>
        </row>
        <row r="20">
          <cell r="B20">
            <v>25.875</v>
          </cell>
          <cell r="C20">
            <v>33.799999999999997</v>
          </cell>
          <cell r="D20">
            <v>21.1</v>
          </cell>
          <cell r="E20">
            <v>75.916666666666671</v>
          </cell>
          <cell r="F20">
            <v>96</v>
          </cell>
          <cell r="G20">
            <v>44</v>
          </cell>
          <cell r="H20">
            <v>3.4</v>
          </cell>
          <cell r="I20" t="str">
            <v>L</v>
          </cell>
          <cell r="J20">
            <v>38.880000000000003</v>
          </cell>
          <cell r="K20">
            <v>0.2</v>
          </cell>
        </row>
        <row r="21">
          <cell r="B21">
            <v>25.516666666666669</v>
          </cell>
          <cell r="C21">
            <v>33.5</v>
          </cell>
          <cell r="D21">
            <v>19.7</v>
          </cell>
          <cell r="E21">
            <v>71.791666666666671</v>
          </cell>
          <cell r="F21">
            <v>96</v>
          </cell>
          <cell r="G21">
            <v>43</v>
          </cell>
          <cell r="H21">
            <v>4.5999999999999996</v>
          </cell>
          <cell r="I21" t="str">
            <v>SE</v>
          </cell>
          <cell r="J21">
            <v>45.72</v>
          </cell>
          <cell r="K21">
            <v>0.4</v>
          </cell>
        </row>
        <row r="22">
          <cell r="B22">
            <v>23.562500000000004</v>
          </cell>
          <cell r="C22">
            <v>29.4</v>
          </cell>
          <cell r="D22">
            <v>20.2</v>
          </cell>
          <cell r="E22">
            <v>85.041666666666671</v>
          </cell>
          <cell r="F22">
            <v>97</v>
          </cell>
          <cell r="G22">
            <v>62</v>
          </cell>
          <cell r="H22">
            <v>4.2</v>
          </cell>
          <cell r="I22" t="str">
            <v>NE</v>
          </cell>
          <cell r="J22">
            <v>32.4</v>
          </cell>
          <cell r="K22">
            <v>26</v>
          </cell>
        </row>
        <row r="23">
          <cell r="B23">
            <v>25.658333333333335</v>
          </cell>
          <cell r="C23">
            <v>33.299999999999997</v>
          </cell>
          <cell r="D23">
            <v>20.100000000000001</v>
          </cell>
          <cell r="E23">
            <v>74.416666666666671</v>
          </cell>
          <cell r="F23">
            <v>97</v>
          </cell>
          <cell r="G23">
            <v>39</v>
          </cell>
          <cell r="H23">
            <v>2.1</v>
          </cell>
          <cell r="I23" t="str">
            <v>L</v>
          </cell>
          <cell r="J23">
            <v>28.8</v>
          </cell>
          <cell r="K23">
            <v>0</v>
          </cell>
        </row>
        <row r="24">
          <cell r="B24">
            <v>25.324999999999999</v>
          </cell>
          <cell r="C24">
            <v>32.299999999999997</v>
          </cell>
          <cell r="D24">
            <v>20.8</v>
          </cell>
          <cell r="E24">
            <v>78.458333333333329</v>
          </cell>
          <cell r="F24">
            <v>96</v>
          </cell>
          <cell r="G24">
            <v>47</v>
          </cell>
          <cell r="H24">
            <v>3.9</v>
          </cell>
          <cell r="I24" t="str">
            <v>SE</v>
          </cell>
          <cell r="J24">
            <v>32.4</v>
          </cell>
          <cell r="K24">
            <v>48.000000000000007</v>
          </cell>
        </row>
        <row r="25">
          <cell r="B25">
            <v>25.316666666666666</v>
          </cell>
          <cell r="C25">
            <v>32.6</v>
          </cell>
          <cell r="D25">
            <v>22.5</v>
          </cell>
          <cell r="E25">
            <v>78.75</v>
          </cell>
          <cell r="F25">
            <v>95</v>
          </cell>
          <cell r="G25">
            <v>49</v>
          </cell>
          <cell r="H25">
            <v>3.1</v>
          </cell>
          <cell r="I25" t="str">
            <v>L</v>
          </cell>
          <cell r="J25">
            <v>35.64</v>
          </cell>
          <cell r="K25">
            <v>6.4</v>
          </cell>
        </row>
        <row r="26">
          <cell r="B26">
            <v>26.399999999999995</v>
          </cell>
          <cell r="C26">
            <v>33.799999999999997</v>
          </cell>
          <cell r="D26">
            <v>22.2</v>
          </cell>
          <cell r="E26">
            <v>72.666666666666671</v>
          </cell>
          <cell r="F26">
            <v>92</v>
          </cell>
          <cell r="G26">
            <v>42</v>
          </cell>
          <cell r="H26">
            <v>4.8</v>
          </cell>
          <cell r="I26" t="str">
            <v>L</v>
          </cell>
          <cell r="J26">
            <v>41.04</v>
          </cell>
          <cell r="K26">
            <v>1.4</v>
          </cell>
        </row>
        <row r="27">
          <cell r="B27">
            <v>25.316666666666663</v>
          </cell>
          <cell r="C27">
            <v>32.5</v>
          </cell>
          <cell r="D27">
            <v>22.1</v>
          </cell>
          <cell r="E27">
            <v>81.583333333333329</v>
          </cell>
          <cell r="F27">
            <v>96</v>
          </cell>
          <cell r="G27">
            <v>51</v>
          </cell>
          <cell r="H27">
            <v>5.8</v>
          </cell>
          <cell r="I27" t="str">
            <v>L</v>
          </cell>
          <cell r="J27">
            <v>40.680000000000007</v>
          </cell>
          <cell r="K27">
            <v>11.399999999999999</v>
          </cell>
        </row>
        <row r="28">
          <cell r="B28">
            <v>26.112500000000001</v>
          </cell>
          <cell r="C28">
            <v>33.1</v>
          </cell>
          <cell r="D28">
            <v>21.9</v>
          </cell>
          <cell r="E28">
            <v>79.375</v>
          </cell>
          <cell r="F28">
            <v>96</v>
          </cell>
          <cell r="G28">
            <v>47</v>
          </cell>
          <cell r="H28">
            <v>5</v>
          </cell>
          <cell r="I28" t="str">
            <v>SE</v>
          </cell>
          <cell r="J28">
            <v>37.800000000000004</v>
          </cell>
          <cell r="K28">
            <v>5.8</v>
          </cell>
        </row>
        <row r="29">
          <cell r="B29">
            <v>24.779166666666658</v>
          </cell>
          <cell r="C29">
            <v>31</v>
          </cell>
          <cell r="D29">
            <v>22.7</v>
          </cell>
          <cell r="E29">
            <v>84.833333333333329</v>
          </cell>
          <cell r="F29">
            <v>95</v>
          </cell>
          <cell r="G29">
            <v>56</v>
          </cell>
          <cell r="H29">
            <v>3.8</v>
          </cell>
          <cell r="I29" t="str">
            <v>L</v>
          </cell>
          <cell r="J29">
            <v>31.680000000000003</v>
          </cell>
          <cell r="K29">
            <v>11.2</v>
          </cell>
        </row>
        <row r="30">
          <cell r="B30">
            <v>24.749999999999996</v>
          </cell>
          <cell r="C30">
            <v>32.9</v>
          </cell>
          <cell r="D30">
            <v>22.4</v>
          </cell>
          <cell r="E30">
            <v>85.75</v>
          </cell>
          <cell r="F30">
            <v>96</v>
          </cell>
          <cell r="G30">
            <v>48</v>
          </cell>
          <cell r="H30">
            <v>5.7</v>
          </cell>
          <cell r="I30" t="str">
            <v>SE</v>
          </cell>
          <cell r="J30">
            <v>43.56</v>
          </cell>
          <cell r="K30">
            <v>31.4</v>
          </cell>
        </row>
        <row r="31">
          <cell r="B31">
            <v>24.05416666666666</v>
          </cell>
          <cell r="C31">
            <v>30</v>
          </cell>
          <cell r="D31">
            <v>22.2</v>
          </cell>
          <cell r="E31">
            <v>88.416666666666671</v>
          </cell>
          <cell r="F31">
            <v>96</v>
          </cell>
          <cell r="G31">
            <v>60</v>
          </cell>
          <cell r="H31">
            <v>4.2</v>
          </cell>
          <cell r="I31" t="str">
            <v>L</v>
          </cell>
          <cell r="J31">
            <v>38.880000000000003</v>
          </cell>
          <cell r="K31">
            <v>11.2</v>
          </cell>
        </row>
        <row r="32">
          <cell r="B32">
            <v>24.208333333333332</v>
          </cell>
          <cell r="C32">
            <v>29.5</v>
          </cell>
          <cell r="D32">
            <v>21.1</v>
          </cell>
          <cell r="E32">
            <v>80.5</v>
          </cell>
          <cell r="F32">
            <v>96</v>
          </cell>
          <cell r="G32">
            <v>55</v>
          </cell>
          <cell r="H32">
            <v>2.2999999999999998</v>
          </cell>
          <cell r="I32" t="str">
            <v>SO</v>
          </cell>
          <cell r="J32">
            <v>24.12</v>
          </cell>
          <cell r="K32">
            <v>0.60000000000000009</v>
          </cell>
        </row>
        <row r="33">
          <cell r="B33">
            <v>25.999999999999996</v>
          </cell>
          <cell r="C33">
            <v>33.5</v>
          </cell>
          <cell r="D33">
            <v>20.399999999999999</v>
          </cell>
          <cell r="E33">
            <v>73.083333333333329</v>
          </cell>
          <cell r="F33">
            <v>96</v>
          </cell>
          <cell r="G33">
            <v>40</v>
          </cell>
          <cell r="H33">
            <v>2.4</v>
          </cell>
          <cell r="I33" t="str">
            <v>O</v>
          </cell>
          <cell r="J33">
            <v>21.6</v>
          </cell>
          <cell r="K33">
            <v>0</v>
          </cell>
        </row>
        <row r="34">
          <cell r="B34">
            <v>26.9375</v>
          </cell>
          <cell r="C34">
            <v>33.799999999999997</v>
          </cell>
          <cell r="D34">
            <v>21.1</v>
          </cell>
          <cell r="E34">
            <v>62.875</v>
          </cell>
          <cell r="F34">
            <v>92</v>
          </cell>
          <cell r="G34">
            <v>30</v>
          </cell>
          <cell r="H34">
            <v>3.1</v>
          </cell>
          <cell r="I34" t="str">
            <v>SO</v>
          </cell>
          <cell r="J34">
            <v>24.48</v>
          </cell>
          <cell r="K34">
            <v>0</v>
          </cell>
        </row>
        <row r="35">
          <cell r="B35">
            <v>26.479166666666661</v>
          </cell>
          <cell r="C35">
            <v>33.9</v>
          </cell>
          <cell r="D35">
            <v>18.8</v>
          </cell>
          <cell r="E35">
            <v>59.666666666666664</v>
          </cell>
          <cell r="F35">
            <v>93</v>
          </cell>
          <cell r="G35">
            <v>27</v>
          </cell>
          <cell r="H35">
            <v>3.6</v>
          </cell>
          <cell r="I35" t="str">
            <v>SO</v>
          </cell>
          <cell r="J35">
            <v>30.6</v>
          </cell>
          <cell r="K35">
            <v>0</v>
          </cell>
        </row>
        <row r="36">
          <cell r="I36" t="str">
            <v>L</v>
          </cell>
        </row>
      </sheetData>
      <sheetData sheetId="1">
        <row r="5">
          <cell r="B5">
            <v>26.995833333333334</v>
          </cell>
        </row>
      </sheetData>
      <sheetData sheetId="2">
        <row r="5">
          <cell r="B5">
            <v>26.787499999999991</v>
          </cell>
        </row>
      </sheetData>
      <sheetData sheetId="3">
        <row r="5">
          <cell r="B5">
            <v>25.625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24.708333333333332</v>
          </cell>
          <cell r="C5">
            <v>31.3</v>
          </cell>
          <cell r="D5">
            <v>19.899999999999999</v>
          </cell>
          <cell r="E5">
            <v>72.041666666666671</v>
          </cell>
          <cell r="F5">
            <v>97</v>
          </cell>
          <cell r="G5">
            <v>27</v>
          </cell>
          <cell r="H5">
            <v>14.04</v>
          </cell>
          <cell r="I5" t="str">
            <v>SO</v>
          </cell>
          <cell r="J5">
            <v>37.440000000000005</v>
          </cell>
          <cell r="K5">
            <v>0</v>
          </cell>
        </row>
        <row r="6">
          <cell r="B6">
            <v>24.362500000000001</v>
          </cell>
          <cell r="C6">
            <v>31.1</v>
          </cell>
          <cell r="D6">
            <v>17.5</v>
          </cell>
          <cell r="E6">
            <v>60.416666666666664</v>
          </cell>
          <cell r="F6">
            <v>89</v>
          </cell>
          <cell r="G6">
            <v>33</v>
          </cell>
          <cell r="H6">
            <v>11.16</v>
          </cell>
          <cell r="I6" t="str">
            <v>SO</v>
          </cell>
          <cell r="J6">
            <v>29.52</v>
          </cell>
          <cell r="K6">
            <v>0</v>
          </cell>
        </row>
        <row r="7">
          <cell r="B7">
            <v>26.420833333333334</v>
          </cell>
          <cell r="C7">
            <v>32.9</v>
          </cell>
          <cell r="D7">
            <v>19.8</v>
          </cell>
          <cell r="E7">
            <v>57.458333333333336</v>
          </cell>
          <cell r="F7">
            <v>83</v>
          </cell>
          <cell r="G7">
            <v>31</v>
          </cell>
          <cell r="H7">
            <v>6.48</v>
          </cell>
          <cell r="I7" t="str">
            <v>SO</v>
          </cell>
          <cell r="J7">
            <v>25.2</v>
          </cell>
          <cell r="K7">
            <v>0</v>
          </cell>
        </row>
        <row r="8">
          <cell r="B8">
            <v>28.295833333333338</v>
          </cell>
          <cell r="C8">
            <v>34.5</v>
          </cell>
          <cell r="D8">
            <v>20.9</v>
          </cell>
          <cell r="E8">
            <v>53.375</v>
          </cell>
          <cell r="F8">
            <v>86</v>
          </cell>
          <cell r="G8">
            <v>28</v>
          </cell>
          <cell r="H8">
            <v>12.24</v>
          </cell>
          <cell r="I8" t="str">
            <v>SE</v>
          </cell>
          <cell r="J8">
            <v>24.48</v>
          </cell>
          <cell r="K8">
            <v>0</v>
          </cell>
        </row>
        <row r="9">
          <cell r="B9">
            <v>27.912500000000005</v>
          </cell>
          <cell r="C9">
            <v>34.9</v>
          </cell>
          <cell r="D9">
            <v>21.7</v>
          </cell>
          <cell r="E9">
            <v>46.583333333333336</v>
          </cell>
          <cell r="F9">
            <v>74</v>
          </cell>
          <cell r="G9">
            <v>21</v>
          </cell>
          <cell r="H9">
            <v>11.16</v>
          </cell>
          <cell r="I9" t="str">
            <v>SE</v>
          </cell>
          <cell r="J9">
            <v>28.08</v>
          </cell>
          <cell r="K9">
            <v>0</v>
          </cell>
        </row>
        <row r="10">
          <cell r="B10">
            <v>26.075000000000003</v>
          </cell>
          <cell r="C10">
            <v>34</v>
          </cell>
          <cell r="D10">
            <v>20.2</v>
          </cell>
          <cell r="E10">
            <v>59.666666666666664</v>
          </cell>
          <cell r="F10">
            <v>84</v>
          </cell>
          <cell r="G10">
            <v>38</v>
          </cell>
          <cell r="H10">
            <v>18.720000000000002</v>
          </cell>
          <cell r="I10" t="str">
            <v>NO</v>
          </cell>
          <cell r="J10">
            <v>37.800000000000004</v>
          </cell>
          <cell r="K10">
            <v>0</v>
          </cell>
        </row>
        <row r="11">
          <cell r="B11">
            <v>26.562499999999996</v>
          </cell>
          <cell r="C11">
            <v>34.5</v>
          </cell>
          <cell r="D11">
            <v>20</v>
          </cell>
          <cell r="E11">
            <v>60.875</v>
          </cell>
          <cell r="F11">
            <v>85</v>
          </cell>
          <cell r="G11">
            <v>30</v>
          </cell>
          <cell r="H11">
            <v>11.879999999999999</v>
          </cell>
          <cell r="I11" t="str">
            <v>N</v>
          </cell>
          <cell r="J11">
            <v>23.040000000000003</v>
          </cell>
          <cell r="K11">
            <v>0</v>
          </cell>
        </row>
        <row r="12">
          <cell r="B12">
            <v>26.404166666666669</v>
          </cell>
          <cell r="C12">
            <v>32.700000000000003</v>
          </cell>
          <cell r="D12">
            <v>20.9</v>
          </cell>
          <cell r="E12">
            <v>65.416666666666671</v>
          </cell>
          <cell r="F12">
            <v>89</v>
          </cell>
          <cell r="G12">
            <v>37</v>
          </cell>
          <cell r="H12">
            <v>13.68</v>
          </cell>
          <cell r="I12" t="str">
            <v>NE</v>
          </cell>
          <cell r="J12">
            <v>31.319999999999997</v>
          </cell>
          <cell r="K12">
            <v>0</v>
          </cell>
        </row>
        <row r="13">
          <cell r="B13">
            <v>26.691666666666674</v>
          </cell>
          <cell r="C13">
            <v>32.5</v>
          </cell>
          <cell r="D13">
            <v>20.7</v>
          </cell>
          <cell r="E13">
            <v>64.833333333333329</v>
          </cell>
          <cell r="F13">
            <v>91</v>
          </cell>
          <cell r="G13">
            <v>38</v>
          </cell>
          <cell r="H13">
            <v>16.559999999999999</v>
          </cell>
          <cell r="I13" t="str">
            <v>NE</v>
          </cell>
          <cell r="J13">
            <v>32.4</v>
          </cell>
          <cell r="K13">
            <v>0</v>
          </cell>
        </row>
        <row r="14">
          <cell r="B14">
            <v>26.937499999999996</v>
          </cell>
          <cell r="C14">
            <v>33.299999999999997</v>
          </cell>
          <cell r="D14">
            <v>21.8</v>
          </cell>
          <cell r="E14">
            <v>59.458333333333336</v>
          </cell>
          <cell r="F14">
            <v>80</v>
          </cell>
          <cell r="G14">
            <v>30</v>
          </cell>
          <cell r="H14">
            <v>15.48</v>
          </cell>
          <cell r="I14" t="str">
            <v>NE</v>
          </cell>
          <cell r="J14">
            <v>39.24</v>
          </cell>
          <cell r="K14">
            <v>0</v>
          </cell>
        </row>
        <row r="15">
          <cell r="B15">
            <v>24.933333333333334</v>
          </cell>
          <cell r="C15">
            <v>31.4</v>
          </cell>
          <cell r="D15">
            <v>21.2</v>
          </cell>
          <cell r="E15">
            <v>75</v>
          </cell>
          <cell r="F15">
            <v>93</v>
          </cell>
          <cell r="G15">
            <v>48</v>
          </cell>
          <cell r="H15">
            <v>15.48</v>
          </cell>
          <cell r="I15" t="str">
            <v>NE</v>
          </cell>
          <cell r="J15">
            <v>52.56</v>
          </cell>
          <cell r="K15">
            <v>0.6</v>
          </cell>
        </row>
        <row r="16">
          <cell r="B16">
            <v>22.666666666666671</v>
          </cell>
          <cell r="C16">
            <v>25.3</v>
          </cell>
          <cell r="D16">
            <v>21.4</v>
          </cell>
          <cell r="E16">
            <v>93.375</v>
          </cell>
          <cell r="F16">
            <v>97</v>
          </cell>
          <cell r="G16">
            <v>81</v>
          </cell>
          <cell r="H16">
            <v>16.2</v>
          </cell>
          <cell r="I16" t="str">
            <v>N</v>
          </cell>
          <cell r="J16">
            <v>37.080000000000005</v>
          </cell>
          <cell r="K16">
            <v>16.2</v>
          </cell>
        </row>
        <row r="17">
          <cell r="B17">
            <v>22.074999999999999</v>
          </cell>
          <cell r="C17">
            <v>24.8</v>
          </cell>
          <cell r="D17">
            <v>20.8</v>
          </cell>
          <cell r="E17">
            <v>94.833333333333329</v>
          </cell>
          <cell r="F17">
            <v>97</v>
          </cell>
          <cell r="G17">
            <v>86</v>
          </cell>
          <cell r="H17">
            <v>18.36</v>
          </cell>
          <cell r="I17" t="str">
            <v>N</v>
          </cell>
          <cell r="J17">
            <v>46.800000000000004</v>
          </cell>
          <cell r="K17">
            <v>29.599999999999994</v>
          </cell>
        </row>
        <row r="18">
          <cell r="B18">
            <v>24.566666666666666</v>
          </cell>
          <cell r="C18">
            <v>30.7</v>
          </cell>
          <cell r="D18">
            <v>21.3</v>
          </cell>
          <cell r="E18">
            <v>79.625</v>
          </cell>
          <cell r="F18">
            <v>96</v>
          </cell>
          <cell r="G18">
            <v>49</v>
          </cell>
          <cell r="H18">
            <v>14.76</v>
          </cell>
          <cell r="I18" t="str">
            <v>O</v>
          </cell>
          <cell r="J18">
            <v>31.680000000000003</v>
          </cell>
          <cell r="K18">
            <v>0.4</v>
          </cell>
        </row>
        <row r="19">
          <cell r="B19">
            <v>25.504166666666666</v>
          </cell>
          <cell r="C19">
            <v>31.4</v>
          </cell>
          <cell r="D19">
            <v>19.3</v>
          </cell>
          <cell r="E19">
            <v>69.333333333333329</v>
          </cell>
          <cell r="F19">
            <v>96</v>
          </cell>
          <cell r="G19">
            <v>40</v>
          </cell>
          <cell r="H19">
            <v>18.36</v>
          </cell>
          <cell r="I19" t="str">
            <v>SO</v>
          </cell>
          <cell r="J19">
            <v>43.92</v>
          </cell>
          <cell r="K19">
            <v>0</v>
          </cell>
        </row>
        <row r="20">
          <cell r="B20">
            <v>26.741666666666671</v>
          </cell>
          <cell r="C20">
            <v>32.5</v>
          </cell>
          <cell r="D20">
            <v>21.2</v>
          </cell>
          <cell r="E20">
            <v>66.083333333333329</v>
          </cell>
          <cell r="F20">
            <v>91</v>
          </cell>
          <cell r="G20">
            <v>37</v>
          </cell>
          <cell r="H20">
            <v>9.3600000000000012</v>
          </cell>
          <cell r="I20" t="str">
            <v>NO</v>
          </cell>
          <cell r="J20">
            <v>32.4</v>
          </cell>
          <cell r="K20">
            <v>0</v>
          </cell>
        </row>
        <row r="21">
          <cell r="B21">
            <v>26.370833333333326</v>
          </cell>
          <cell r="C21">
            <v>32.4</v>
          </cell>
          <cell r="D21">
            <v>22</v>
          </cell>
          <cell r="E21">
            <v>67.125</v>
          </cell>
          <cell r="F21">
            <v>86</v>
          </cell>
          <cell r="G21">
            <v>40</v>
          </cell>
          <cell r="H21">
            <v>18</v>
          </cell>
          <cell r="I21" t="str">
            <v>NE</v>
          </cell>
          <cell r="J21">
            <v>39.96</v>
          </cell>
          <cell r="K21">
            <v>0</v>
          </cell>
        </row>
        <row r="22">
          <cell r="B22">
            <v>24.566666666666663</v>
          </cell>
          <cell r="C22">
            <v>30.7</v>
          </cell>
          <cell r="D22">
            <v>19.8</v>
          </cell>
          <cell r="E22">
            <v>76.708333333333329</v>
          </cell>
          <cell r="F22">
            <v>95</v>
          </cell>
          <cell r="G22">
            <v>49</v>
          </cell>
          <cell r="H22">
            <v>13.32</v>
          </cell>
          <cell r="I22" t="str">
            <v>N</v>
          </cell>
          <cell r="J22">
            <v>29.16</v>
          </cell>
          <cell r="K22">
            <v>0.4</v>
          </cell>
        </row>
        <row r="23">
          <cell r="B23">
            <v>25.429166666666671</v>
          </cell>
          <cell r="C23">
            <v>32.200000000000003</v>
          </cell>
          <cell r="D23">
            <v>19.8</v>
          </cell>
          <cell r="E23">
            <v>72.166666666666671</v>
          </cell>
          <cell r="F23">
            <v>94</v>
          </cell>
          <cell r="G23">
            <v>40</v>
          </cell>
          <cell r="H23">
            <v>13.32</v>
          </cell>
          <cell r="I23" t="str">
            <v>N</v>
          </cell>
          <cell r="J23">
            <v>24.12</v>
          </cell>
          <cell r="K23">
            <v>0</v>
          </cell>
        </row>
        <row r="24">
          <cell r="B24">
            <v>26.316666666666666</v>
          </cell>
          <cell r="C24">
            <v>32.700000000000003</v>
          </cell>
          <cell r="D24">
            <v>20.8</v>
          </cell>
          <cell r="E24">
            <v>69.5</v>
          </cell>
          <cell r="F24">
            <v>94</v>
          </cell>
          <cell r="G24">
            <v>37</v>
          </cell>
          <cell r="H24">
            <v>13.32</v>
          </cell>
          <cell r="I24" t="str">
            <v>N</v>
          </cell>
          <cell r="J24">
            <v>30.6</v>
          </cell>
          <cell r="K24">
            <v>0</v>
          </cell>
        </row>
        <row r="25">
          <cell r="B25">
            <v>25.083333333333332</v>
          </cell>
          <cell r="C25">
            <v>31.4</v>
          </cell>
          <cell r="D25">
            <v>20.9</v>
          </cell>
          <cell r="E25">
            <v>76.875</v>
          </cell>
          <cell r="F25">
            <v>95</v>
          </cell>
          <cell r="G25">
            <v>52</v>
          </cell>
          <cell r="H25">
            <v>20.88</v>
          </cell>
          <cell r="I25" t="str">
            <v>N</v>
          </cell>
          <cell r="J25">
            <v>36.72</v>
          </cell>
          <cell r="K25">
            <v>0</v>
          </cell>
        </row>
        <row r="26">
          <cell r="B26">
            <v>23.462500000000002</v>
          </cell>
          <cell r="C26">
            <v>27.1</v>
          </cell>
          <cell r="D26">
            <v>20.8</v>
          </cell>
          <cell r="E26">
            <v>88.166666666666671</v>
          </cell>
          <cell r="F26">
            <v>96</v>
          </cell>
          <cell r="G26">
            <v>71</v>
          </cell>
          <cell r="H26">
            <v>17.28</v>
          </cell>
          <cell r="I26" t="str">
            <v>NE</v>
          </cell>
          <cell r="J26">
            <v>37.800000000000004</v>
          </cell>
          <cell r="K26">
            <v>40.4</v>
          </cell>
        </row>
        <row r="27">
          <cell r="B27">
            <v>25.354166666666668</v>
          </cell>
          <cell r="C27">
            <v>31</v>
          </cell>
          <cell r="D27">
            <v>21.2</v>
          </cell>
          <cell r="E27">
            <v>80.291666666666671</v>
          </cell>
          <cell r="F27">
            <v>97</v>
          </cell>
          <cell r="G27">
            <v>53</v>
          </cell>
          <cell r="H27">
            <v>15.840000000000002</v>
          </cell>
          <cell r="I27" t="str">
            <v>NO</v>
          </cell>
          <cell r="J27">
            <v>37.440000000000005</v>
          </cell>
          <cell r="K27">
            <v>0</v>
          </cell>
        </row>
        <row r="28">
          <cell r="B28">
            <v>24.162499999999998</v>
          </cell>
          <cell r="C28">
            <v>29.8</v>
          </cell>
          <cell r="D28">
            <v>21.6</v>
          </cell>
          <cell r="E28">
            <v>87.333333333333329</v>
          </cell>
          <cell r="F28">
            <v>95</v>
          </cell>
          <cell r="G28">
            <v>67</v>
          </cell>
          <cell r="H28">
            <v>14.04</v>
          </cell>
          <cell r="I28" t="str">
            <v>N</v>
          </cell>
          <cell r="J28">
            <v>47.16</v>
          </cell>
          <cell r="K28">
            <v>2.8000000000000003</v>
          </cell>
        </row>
        <row r="29">
          <cell r="B29">
            <v>23.329166666666669</v>
          </cell>
          <cell r="C29">
            <v>29.1</v>
          </cell>
          <cell r="D29">
            <v>21.1</v>
          </cell>
          <cell r="E29">
            <v>88.291666666666671</v>
          </cell>
          <cell r="F29">
            <v>96</v>
          </cell>
          <cell r="G29">
            <v>66</v>
          </cell>
          <cell r="H29">
            <v>18.720000000000002</v>
          </cell>
          <cell r="I29" t="str">
            <v>N</v>
          </cell>
          <cell r="J29">
            <v>33.119999999999997</v>
          </cell>
          <cell r="K29">
            <v>13.800000000000002</v>
          </cell>
        </row>
        <row r="30">
          <cell r="B30">
            <v>24.008333333333336</v>
          </cell>
          <cell r="C30">
            <v>30.4</v>
          </cell>
          <cell r="D30">
            <v>21</v>
          </cell>
          <cell r="E30">
            <v>85.916666666666671</v>
          </cell>
          <cell r="F30">
            <v>97</v>
          </cell>
          <cell r="G30">
            <v>55</v>
          </cell>
          <cell r="H30">
            <v>9.7200000000000006</v>
          </cell>
          <cell r="I30" t="str">
            <v>SO</v>
          </cell>
          <cell r="J30">
            <v>31.319999999999997</v>
          </cell>
          <cell r="K30">
            <v>0.2</v>
          </cell>
        </row>
        <row r="31">
          <cell r="B31">
            <v>23.916666666666668</v>
          </cell>
          <cell r="C31">
            <v>28.5</v>
          </cell>
          <cell r="D31">
            <v>21.2</v>
          </cell>
          <cell r="E31">
            <v>79.75</v>
          </cell>
          <cell r="F31">
            <v>94</v>
          </cell>
          <cell r="G31">
            <v>55</v>
          </cell>
          <cell r="H31">
            <v>14.4</v>
          </cell>
          <cell r="I31" t="str">
            <v>L</v>
          </cell>
          <cell r="J31">
            <v>24.840000000000003</v>
          </cell>
          <cell r="K31">
            <v>0</v>
          </cell>
        </row>
        <row r="32">
          <cell r="B32">
            <v>23.112500000000001</v>
          </cell>
          <cell r="C32">
            <v>28.9</v>
          </cell>
          <cell r="D32">
            <v>19</v>
          </cell>
          <cell r="E32">
            <v>76.833333333333329</v>
          </cell>
          <cell r="F32">
            <v>96</v>
          </cell>
          <cell r="G32">
            <v>43</v>
          </cell>
          <cell r="H32">
            <v>14.04</v>
          </cell>
          <cell r="I32" t="str">
            <v>L</v>
          </cell>
          <cell r="J32">
            <v>30.96</v>
          </cell>
          <cell r="K32">
            <v>0</v>
          </cell>
        </row>
        <row r="33">
          <cell r="B33">
            <v>24.437500000000004</v>
          </cell>
          <cell r="C33">
            <v>30.7</v>
          </cell>
          <cell r="D33">
            <v>19.2</v>
          </cell>
          <cell r="E33">
            <v>69.333333333333329</v>
          </cell>
          <cell r="F33">
            <v>87</v>
          </cell>
          <cell r="G33">
            <v>50</v>
          </cell>
          <cell r="H33">
            <v>15.120000000000001</v>
          </cell>
          <cell r="I33" t="str">
            <v>NE</v>
          </cell>
          <cell r="J33">
            <v>28.44</v>
          </cell>
          <cell r="K33">
            <v>0</v>
          </cell>
        </row>
        <row r="34">
          <cell r="B34">
            <v>26.4375</v>
          </cell>
          <cell r="C34">
            <v>31.6</v>
          </cell>
          <cell r="D34">
            <v>21.8</v>
          </cell>
          <cell r="E34">
            <v>61.708333333333336</v>
          </cell>
          <cell r="F34">
            <v>77</v>
          </cell>
          <cell r="G34">
            <v>47</v>
          </cell>
          <cell r="H34">
            <v>19.079999999999998</v>
          </cell>
          <cell r="I34" t="str">
            <v>NE</v>
          </cell>
          <cell r="J34">
            <v>37.080000000000005</v>
          </cell>
          <cell r="K34">
            <v>0</v>
          </cell>
        </row>
        <row r="35">
          <cell r="B35">
            <v>26.791666666666668</v>
          </cell>
          <cell r="C35">
            <v>32.4</v>
          </cell>
          <cell r="D35">
            <v>22.1</v>
          </cell>
          <cell r="E35">
            <v>54.833333333333336</v>
          </cell>
          <cell r="F35">
            <v>79</v>
          </cell>
          <cell r="G35">
            <v>34</v>
          </cell>
          <cell r="H35">
            <v>18.720000000000002</v>
          </cell>
          <cell r="I35" t="str">
            <v>NE</v>
          </cell>
          <cell r="J35">
            <v>39.6</v>
          </cell>
          <cell r="K35">
            <v>0</v>
          </cell>
        </row>
        <row r="36">
          <cell r="I36" t="str">
            <v>N</v>
          </cell>
        </row>
      </sheetData>
      <sheetData sheetId="1">
        <row r="5">
          <cell r="B5">
            <v>26.25</v>
          </cell>
        </row>
      </sheetData>
      <sheetData sheetId="2">
        <row r="5">
          <cell r="B5">
            <v>25.345833333333331</v>
          </cell>
        </row>
      </sheetData>
      <sheetData sheetId="3">
        <row r="5">
          <cell r="B5">
            <v>25.208333333333339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25.745833333333334</v>
          </cell>
          <cell r="C5">
            <v>32.1</v>
          </cell>
          <cell r="D5">
            <v>20.9</v>
          </cell>
          <cell r="E5">
            <v>67.791666666666671</v>
          </cell>
          <cell r="F5">
            <v>96</v>
          </cell>
          <cell r="G5">
            <v>29</v>
          </cell>
          <cell r="H5">
            <v>15.120000000000001</v>
          </cell>
          <cell r="I5" t="str">
            <v>SO</v>
          </cell>
          <cell r="J5">
            <v>35.28</v>
          </cell>
          <cell r="K5">
            <v>0.2</v>
          </cell>
        </row>
        <row r="6">
          <cell r="B6">
            <v>24.970833333333331</v>
          </cell>
          <cell r="C6">
            <v>32.1</v>
          </cell>
          <cell r="D6">
            <v>18.5</v>
          </cell>
          <cell r="E6">
            <v>63.833333333333336</v>
          </cell>
          <cell r="F6">
            <v>88</v>
          </cell>
          <cell r="G6">
            <v>33</v>
          </cell>
          <cell r="H6">
            <v>13.32</v>
          </cell>
          <cell r="I6" t="str">
            <v>SO</v>
          </cell>
          <cell r="J6">
            <v>23.040000000000003</v>
          </cell>
          <cell r="K6">
            <v>0</v>
          </cell>
        </row>
        <row r="7">
          <cell r="B7">
            <v>26.5625</v>
          </cell>
          <cell r="C7">
            <v>34.200000000000003</v>
          </cell>
          <cell r="D7">
            <v>20</v>
          </cell>
          <cell r="E7">
            <v>65.458333333333329</v>
          </cell>
          <cell r="F7">
            <v>94</v>
          </cell>
          <cell r="G7">
            <v>32</v>
          </cell>
          <cell r="H7">
            <v>9.7200000000000006</v>
          </cell>
          <cell r="I7" t="str">
            <v>S</v>
          </cell>
          <cell r="J7">
            <v>21.96</v>
          </cell>
          <cell r="K7">
            <v>0</v>
          </cell>
        </row>
        <row r="8">
          <cell r="B8">
            <v>27.658333333333328</v>
          </cell>
          <cell r="C8">
            <v>35.200000000000003</v>
          </cell>
          <cell r="D8">
            <v>19.899999999999999</v>
          </cell>
          <cell r="E8">
            <v>45.208333333333336</v>
          </cell>
          <cell r="F8">
            <v>76</v>
          </cell>
          <cell r="G8">
            <v>21</v>
          </cell>
          <cell r="H8">
            <v>11.879999999999999</v>
          </cell>
          <cell r="I8" t="str">
            <v>S</v>
          </cell>
          <cell r="J8">
            <v>24.12</v>
          </cell>
          <cell r="K8">
            <v>0</v>
          </cell>
        </row>
        <row r="9">
          <cell r="B9">
            <v>28.125</v>
          </cell>
          <cell r="C9">
            <v>35.700000000000003</v>
          </cell>
          <cell r="D9">
            <v>19.600000000000001</v>
          </cell>
          <cell r="E9">
            <v>44.166666666666664</v>
          </cell>
          <cell r="F9">
            <v>82</v>
          </cell>
          <cell r="G9">
            <v>22</v>
          </cell>
          <cell r="H9">
            <v>13.68</v>
          </cell>
          <cell r="I9" t="str">
            <v>S</v>
          </cell>
          <cell r="J9">
            <v>27.36</v>
          </cell>
          <cell r="K9">
            <v>0</v>
          </cell>
        </row>
        <row r="10">
          <cell r="B10">
            <v>27.829166666666666</v>
          </cell>
          <cell r="C10">
            <v>35.9</v>
          </cell>
          <cell r="D10">
            <v>20.5</v>
          </cell>
          <cell r="E10">
            <v>57.166666666666664</v>
          </cell>
          <cell r="F10">
            <v>89</v>
          </cell>
          <cell r="G10">
            <v>31</v>
          </cell>
          <cell r="H10">
            <v>15.120000000000001</v>
          </cell>
          <cell r="I10" t="str">
            <v>NE</v>
          </cell>
          <cell r="J10">
            <v>40.680000000000007</v>
          </cell>
          <cell r="K10">
            <v>0</v>
          </cell>
        </row>
        <row r="11">
          <cell r="B11">
            <v>26.641666666666666</v>
          </cell>
          <cell r="C11">
            <v>35.1</v>
          </cell>
          <cell r="D11">
            <v>19.3</v>
          </cell>
          <cell r="E11">
            <v>62.25</v>
          </cell>
          <cell r="F11">
            <v>94</v>
          </cell>
          <cell r="G11">
            <v>29</v>
          </cell>
          <cell r="H11">
            <v>15.48</v>
          </cell>
          <cell r="I11" t="str">
            <v>NE</v>
          </cell>
          <cell r="J11">
            <v>26.64</v>
          </cell>
          <cell r="K11">
            <v>0</v>
          </cell>
        </row>
        <row r="12">
          <cell r="B12">
            <v>27.145833333333339</v>
          </cell>
          <cell r="C12">
            <v>33.5</v>
          </cell>
          <cell r="D12">
            <v>21.4</v>
          </cell>
          <cell r="E12">
            <v>61.625</v>
          </cell>
          <cell r="F12">
            <v>86</v>
          </cell>
          <cell r="G12">
            <v>38</v>
          </cell>
          <cell r="H12">
            <v>21.96</v>
          </cell>
          <cell r="I12" t="str">
            <v>NE</v>
          </cell>
          <cell r="J12">
            <v>38.159999999999997</v>
          </cell>
          <cell r="K12">
            <v>0</v>
          </cell>
        </row>
        <row r="13">
          <cell r="B13">
            <v>27.458333333333329</v>
          </cell>
          <cell r="C13">
            <v>33.799999999999997</v>
          </cell>
          <cell r="D13">
            <v>21.9</v>
          </cell>
          <cell r="E13">
            <v>59.875</v>
          </cell>
          <cell r="F13">
            <v>82</v>
          </cell>
          <cell r="G13">
            <v>34</v>
          </cell>
          <cell r="H13">
            <v>22.32</v>
          </cell>
          <cell r="I13" t="str">
            <v>NE</v>
          </cell>
          <cell r="J13">
            <v>38.880000000000003</v>
          </cell>
          <cell r="K13">
            <v>0</v>
          </cell>
        </row>
        <row r="14">
          <cell r="B14">
            <v>27.220833333333328</v>
          </cell>
          <cell r="C14">
            <v>33.9</v>
          </cell>
          <cell r="D14">
            <v>21.6</v>
          </cell>
          <cell r="E14">
            <v>58.708333333333336</v>
          </cell>
          <cell r="F14">
            <v>79</v>
          </cell>
          <cell r="G14">
            <v>32</v>
          </cell>
          <cell r="H14">
            <v>25.2</v>
          </cell>
          <cell r="I14" t="str">
            <v>NE</v>
          </cell>
          <cell r="J14">
            <v>38.519999999999996</v>
          </cell>
          <cell r="K14">
            <v>0</v>
          </cell>
        </row>
        <row r="15">
          <cell r="B15">
            <v>26.441666666666666</v>
          </cell>
          <cell r="C15">
            <v>33.4</v>
          </cell>
          <cell r="D15">
            <v>21.1</v>
          </cell>
          <cell r="E15">
            <v>65.916666666666671</v>
          </cell>
          <cell r="F15">
            <v>87</v>
          </cell>
          <cell r="G15">
            <v>35</v>
          </cell>
          <cell r="H15">
            <v>22.32</v>
          </cell>
          <cell r="I15" t="str">
            <v>NE</v>
          </cell>
          <cell r="J15">
            <v>37.800000000000004</v>
          </cell>
          <cell r="K15">
            <v>0</v>
          </cell>
        </row>
        <row r="16">
          <cell r="B16">
            <v>22.858333333333334</v>
          </cell>
          <cell r="C16">
            <v>25.5</v>
          </cell>
          <cell r="D16">
            <v>21.9</v>
          </cell>
          <cell r="E16">
            <v>91.541666666666671</v>
          </cell>
          <cell r="F16">
            <v>97</v>
          </cell>
          <cell r="G16">
            <v>76</v>
          </cell>
          <cell r="H16">
            <v>25.2</v>
          </cell>
          <cell r="I16" t="str">
            <v>NE</v>
          </cell>
          <cell r="J16">
            <v>42.84</v>
          </cell>
          <cell r="K16">
            <v>56.8</v>
          </cell>
        </row>
        <row r="17">
          <cell r="B17">
            <v>22.354166666666661</v>
          </cell>
          <cell r="C17">
            <v>23.9</v>
          </cell>
          <cell r="D17">
            <v>21.6</v>
          </cell>
          <cell r="E17">
            <v>95.416666666666671</v>
          </cell>
          <cell r="F17">
            <v>97</v>
          </cell>
          <cell r="G17">
            <v>89</v>
          </cell>
          <cell r="H17">
            <v>18.720000000000002</v>
          </cell>
          <cell r="I17" t="str">
            <v>NE</v>
          </cell>
          <cell r="J17">
            <v>38.519999999999996</v>
          </cell>
          <cell r="K17">
            <v>54.000000000000007</v>
          </cell>
        </row>
        <row r="18">
          <cell r="B18">
            <v>23.900000000000002</v>
          </cell>
          <cell r="C18">
            <v>30</v>
          </cell>
          <cell r="D18">
            <v>19.5</v>
          </cell>
          <cell r="E18">
            <v>81.75</v>
          </cell>
          <cell r="F18">
            <v>96</v>
          </cell>
          <cell r="G18">
            <v>52</v>
          </cell>
          <cell r="H18">
            <v>18.720000000000002</v>
          </cell>
          <cell r="I18" t="str">
            <v>SO</v>
          </cell>
          <cell r="J18">
            <v>37.080000000000005</v>
          </cell>
          <cell r="K18">
            <v>7.8000000000000007</v>
          </cell>
        </row>
        <row r="19">
          <cell r="B19">
            <v>25.829166666666666</v>
          </cell>
          <cell r="C19">
            <v>33</v>
          </cell>
          <cell r="D19">
            <v>19.100000000000001</v>
          </cell>
          <cell r="E19">
            <v>70</v>
          </cell>
          <cell r="F19">
            <v>97</v>
          </cell>
          <cell r="G19">
            <v>39</v>
          </cell>
          <cell r="H19">
            <v>10.8</v>
          </cell>
          <cell r="I19" t="str">
            <v>S</v>
          </cell>
          <cell r="J19">
            <v>27.720000000000002</v>
          </cell>
          <cell r="K19">
            <v>0</v>
          </cell>
        </row>
        <row r="20">
          <cell r="B20">
            <v>25.920833333333324</v>
          </cell>
          <cell r="C20">
            <v>33</v>
          </cell>
          <cell r="D20">
            <v>21</v>
          </cell>
          <cell r="E20">
            <v>73.583333333333329</v>
          </cell>
          <cell r="F20">
            <v>95</v>
          </cell>
          <cell r="G20">
            <v>43</v>
          </cell>
          <cell r="H20">
            <v>16.920000000000002</v>
          </cell>
          <cell r="I20" t="str">
            <v>S</v>
          </cell>
          <cell r="J20">
            <v>33.840000000000003</v>
          </cell>
          <cell r="K20">
            <v>0.6</v>
          </cell>
        </row>
        <row r="21">
          <cell r="B21">
            <v>26.475000000000005</v>
          </cell>
          <cell r="C21">
            <v>34.299999999999997</v>
          </cell>
          <cell r="D21">
            <v>20.5</v>
          </cell>
          <cell r="E21">
            <v>70.583333333333329</v>
          </cell>
          <cell r="F21">
            <v>94</v>
          </cell>
          <cell r="G21">
            <v>34</v>
          </cell>
          <cell r="H21">
            <v>14.76</v>
          </cell>
          <cell r="I21" t="str">
            <v>NE</v>
          </cell>
          <cell r="J21">
            <v>32.4</v>
          </cell>
          <cell r="K21">
            <v>0</v>
          </cell>
        </row>
        <row r="22">
          <cell r="B22">
            <v>25.612499999999997</v>
          </cell>
          <cell r="C22">
            <v>32.9</v>
          </cell>
          <cell r="D22">
            <v>20</v>
          </cell>
          <cell r="E22">
            <v>71.625</v>
          </cell>
          <cell r="F22">
            <v>95</v>
          </cell>
          <cell r="G22">
            <v>42</v>
          </cell>
          <cell r="H22">
            <v>14.76</v>
          </cell>
          <cell r="I22" t="str">
            <v>NE</v>
          </cell>
          <cell r="J22">
            <v>25.56</v>
          </cell>
          <cell r="K22">
            <v>0</v>
          </cell>
        </row>
        <row r="23">
          <cell r="B23">
            <v>25.637499999999992</v>
          </cell>
          <cell r="C23">
            <v>32.299999999999997</v>
          </cell>
          <cell r="D23">
            <v>20.2</v>
          </cell>
          <cell r="E23">
            <v>73.416666666666671</v>
          </cell>
          <cell r="F23">
            <v>93</v>
          </cell>
          <cell r="G23">
            <v>47</v>
          </cell>
          <cell r="H23">
            <v>12.6</v>
          </cell>
          <cell r="I23" t="str">
            <v>NE</v>
          </cell>
          <cell r="J23">
            <v>25.2</v>
          </cell>
          <cell r="K23">
            <v>0</v>
          </cell>
        </row>
        <row r="24">
          <cell r="B24">
            <v>26.408333333333331</v>
          </cell>
          <cell r="C24">
            <v>33.4</v>
          </cell>
          <cell r="D24">
            <v>20.7</v>
          </cell>
          <cell r="E24">
            <v>70.625</v>
          </cell>
          <cell r="F24">
            <v>92</v>
          </cell>
          <cell r="G24">
            <v>42</v>
          </cell>
          <cell r="H24">
            <v>15.840000000000002</v>
          </cell>
          <cell r="I24" t="str">
            <v>NE</v>
          </cell>
          <cell r="J24">
            <v>38.880000000000003</v>
          </cell>
          <cell r="K24">
            <v>0</v>
          </cell>
        </row>
        <row r="25">
          <cell r="B25">
            <v>26.554166666666664</v>
          </cell>
          <cell r="C25">
            <v>34.1</v>
          </cell>
          <cell r="D25">
            <v>21.6</v>
          </cell>
          <cell r="E25">
            <v>72.916666666666671</v>
          </cell>
          <cell r="F25">
            <v>94</v>
          </cell>
          <cell r="G25">
            <v>41</v>
          </cell>
          <cell r="H25">
            <v>21.240000000000002</v>
          </cell>
          <cell r="I25" t="str">
            <v>NE</v>
          </cell>
          <cell r="J25">
            <v>39.24</v>
          </cell>
          <cell r="K25">
            <v>0</v>
          </cell>
        </row>
        <row r="26">
          <cell r="B26">
            <v>24.858333333333331</v>
          </cell>
          <cell r="C26">
            <v>32.4</v>
          </cell>
          <cell r="D26">
            <v>21.5</v>
          </cell>
          <cell r="E26">
            <v>82.708333333333329</v>
          </cell>
          <cell r="F26">
            <v>96</v>
          </cell>
          <cell r="G26">
            <v>51</v>
          </cell>
          <cell r="H26">
            <v>20.52</v>
          </cell>
          <cell r="I26" t="str">
            <v>NE</v>
          </cell>
          <cell r="J26">
            <v>37.800000000000004</v>
          </cell>
          <cell r="K26">
            <v>2.2000000000000002</v>
          </cell>
        </row>
        <row r="27">
          <cell r="B27">
            <v>25.258333333333336</v>
          </cell>
          <cell r="C27">
            <v>32.200000000000003</v>
          </cell>
          <cell r="D27">
            <v>21.3</v>
          </cell>
          <cell r="E27">
            <v>81.791666666666671</v>
          </cell>
          <cell r="F27">
            <v>95</v>
          </cell>
          <cell r="G27">
            <v>56</v>
          </cell>
          <cell r="H27">
            <v>24.840000000000003</v>
          </cell>
          <cell r="I27" t="str">
            <v>N</v>
          </cell>
          <cell r="J27">
            <v>39.6</v>
          </cell>
          <cell r="K27">
            <v>0</v>
          </cell>
        </row>
        <row r="28">
          <cell r="B28">
            <v>25.220833333333328</v>
          </cell>
          <cell r="C28">
            <v>33</v>
          </cell>
          <cell r="D28">
            <v>21</v>
          </cell>
          <cell r="E28">
            <v>84.041666666666671</v>
          </cell>
          <cell r="F28">
            <v>97</v>
          </cell>
          <cell r="G28">
            <v>52</v>
          </cell>
          <cell r="H28">
            <v>18</v>
          </cell>
          <cell r="I28" t="str">
            <v>N</v>
          </cell>
          <cell r="J28">
            <v>59.4</v>
          </cell>
          <cell r="K28">
            <v>12.6</v>
          </cell>
        </row>
        <row r="29">
          <cell r="B29">
            <v>23.262499999999999</v>
          </cell>
          <cell r="C29">
            <v>25.5</v>
          </cell>
          <cell r="D29">
            <v>22.1</v>
          </cell>
          <cell r="E29">
            <v>92.833333333333329</v>
          </cell>
          <cell r="F29">
            <v>96</v>
          </cell>
          <cell r="G29">
            <v>83</v>
          </cell>
          <cell r="H29">
            <v>9.7200000000000006</v>
          </cell>
          <cell r="I29" t="str">
            <v>SE</v>
          </cell>
          <cell r="J29">
            <v>24.840000000000003</v>
          </cell>
          <cell r="K29">
            <v>4.8000000000000007</v>
          </cell>
        </row>
        <row r="30">
          <cell r="B30">
            <v>25.254166666666666</v>
          </cell>
          <cell r="C30">
            <v>32.299999999999997</v>
          </cell>
          <cell r="D30">
            <v>21.8</v>
          </cell>
          <cell r="E30">
            <v>82.875</v>
          </cell>
          <cell r="F30">
            <v>96</v>
          </cell>
          <cell r="G30">
            <v>52</v>
          </cell>
          <cell r="H30">
            <v>18</v>
          </cell>
          <cell r="I30" t="str">
            <v>SE</v>
          </cell>
          <cell r="J30">
            <v>28.44</v>
          </cell>
          <cell r="K30">
            <v>0</v>
          </cell>
        </row>
        <row r="31">
          <cell r="B31">
            <v>23.858333333333334</v>
          </cell>
          <cell r="C31">
            <v>29.9</v>
          </cell>
          <cell r="D31">
            <v>18.600000000000001</v>
          </cell>
          <cell r="E31">
            <v>74.583333333333329</v>
          </cell>
          <cell r="F31">
            <v>96</v>
          </cell>
          <cell r="G31">
            <v>46</v>
          </cell>
          <cell r="H31">
            <v>19.079999999999998</v>
          </cell>
          <cell r="I31" t="str">
            <v>L</v>
          </cell>
          <cell r="J31">
            <v>31.319999999999997</v>
          </cell>
          <cell r="K31">
            <v>0</v>
          </cell>
        </row>
        <row r="32">
          <cell r="B32">
            <v>23.791666666666668</v>
          </cell>
          <cell r="C32">
            <v>30.2</v>
          </cell>
          <cell r="D32">
            <v>18.7</v>
          </cell>
          <cell r="E32">
            <v>73.708333333333329</v>
          </cell>
          <cell r="F32">
            <v>97</v>
          </cell>
          <cell r="G32">
            <v>43</v>
          </cell>
          <cell r="H32">
            <v>20.16</v>
          </cell>
          <cell r="I32" t="str">
            <v>NE</v>
          </cell>
          <cell r="J32">
            <v>29.16</v>
          </cell>
          <cell r="K32">
            <v>0</v>
          </cell>
        </row>
        <row r="33">
          <cell r="B33">
            <v>24.954166666666666</v>
          </cell>
          <cell r="C33">
            <v>32.6</v>
          </cell>
          <cell r="D33">
            <v>18.600000000000001</v>
          </cell>
          <cell r="E33">
            <v>65.291666666666671</v>
          </cell>
          <cell r="F33">
            <v>90</v>
          </cell>
          <cell r="G33">
            <v>33</v>
          </cell>
          <cell r="H33">
            <v>18.720000000000002</v>
          </cell>
          <cell r="I33" t="str">
            <v>NE</v>
          </cell>
          <cell r="J33">
            <v>30.6</v>
          </cell>
          <cell r="K33">
            <v>0</v>
          </cell>
        </row>
        <row r="34">
          <cell r="B34">
            <v>26.120833333333326</v>
          </cell>
          <cell r="C34">
            <v>33.299999999999997</v>
          </cell>
          <cell r="D34">
            <v>19.5</v>
          </cell>
          <cell r="E34">
            <v>60.125</v>
          </cell>
          <cell r="F34">
            <v>87</v>
          </cell>
          <cell r="G34">
            <v>30</v>
          </cell>
          <cell r="H34">
            <v>21.240000000000002</v>
          </cell>
          <cell r="I34" t="str">
            <v>NE</v>
          </cell>
          <cell r="J34">
            <v>34.92</v>
          </cell>
          <cell r="K34">
            <v>0</v>
          </cell>
        </row>
        <row r="35">
          <cell r="B35">
            <v>26.825000000000003</v>
          </cell>
          <cell r="C35">
            <v>33.700000000000003</v>
          </cell>
          <cell r="D35">
            <v>20.7</v>
          </cell>
          <cell r="E35">
            <v>53.75</v>
          </cell>
          <cell r="F35">
            <v>78</v>
          </cell>
          <cell r="G35">
            <v>26</v>
          </cell>
          <cell r="H35">
            <v>22.32</v>
          </cell>
          <cell r="I35" t="str">
            <v>NE</v>
          </cell>
          <cell r="J35">
            <v>36.72</v>
          </cell>
          <cell r="K35">
            <v>0</v>
          </cell>
        </row>
        <row r="36">
          <cell r="I36" t="str">
            <v>NE</v>
          </cell>
        </row>
      </sheetData>
      <sheetData sheetId="1">
        <row r="5">
          <cell r="B5">
            <v>27.195833333333329</v>
          </cell>
        </row>
      </sheetData>
      <sheetData sheetId="2">
        <row r="5">
          <cell r="B5">
            <v>25.0625</v>
          </cell>
        </row>
      </sheetData>
      <sheetData sheetId="3">
        <row r="5">
          <cell r="B5">
            <v>23.400000000000006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25.858333333333334</v>
          </cell>
          <cell r="C5">
            <v>32.299999999999997</v>
          </cell>
          <cell r="D5">
            <v>21</v>
          </cell>
          <cell r="E5">
            <v>69.541666666666671</v>
          </cell>
          <cell r="F5">
            <v>96</v>
          </cell>
          <cell r="G5">
            <v>25</v>
          </cell>
          <cell r="H5">
            <v>20.16</v>
          </cell>
          <cell r="I5" t="str">
            <v>SO</v>
          </cell>
          <cell r="J5">
            <v>39.24</v>
          </cell>
          <cell r="K5">
            <v>0</v>
          </cell>
        </row>
        <row r="6">
          <cell r="B6">
            <v>26.441666666666674</v>
          </cell>
          <cell r="C6">
            <v>32</v>
          </cell>
          <cell r="D6">
            <v>20.5</v>
          </cell>
          <cell r="E6">
            <v>51.791666666666664</v>
          </cell>
          <cell r="F6">
            <v>83</v>
          </cell>
          <cell r="G6">
            <v>27</v>
          </cell>
          <cell r="H6">
            <v>14.04</v>
          </cell>
          <cell r="I6" t="str">
            <v>SO</v>
          </cell>
          <cell r="J6">
            <v>30.96</v>
          </cell>
          <cell r="K6">
            <v>0</v>
          </cell>
        </row>
        <row r="7">
          <cell r="B7">
            <v>27.579166666666666</v>
          </cell>
          <cell r="C7">
            <v>34.299999999999997</v>
          </cell>
          <cell r="D7">
            <v>21.4</v>
          </cell>
          <cell r="E7">
            <v>57.083333333333336</v>
          </cell>
          <cell r="F7">
            <v>86</v>
          </cell>
          <cell r="G7">
            <v>30</v>
          </cell>
          <cell r="H7">
            <v>9.3600000000000012</v>
          </cell>
          <cell r="I7" t="str">
            <v>O</v>
          </cell>
          <cell r="J7">
            <v>25.92</v>
          </cell>
          <cell r="K7">
            <v>0</v>
          </cell>
        </row>
        <row r="8">
          <cell r="B8">
            <v>29.425000000000001</v>
          </cell>
          <cell r="C8">
            <v>35.1</v>
          </cell>
          <cell r="D8">
            <v>23.5</v>
          </cell>
          <cell r="E8">
            <v>46.666666666666664</v>
          </cell>
          <cell r="F8">
            <v>68</v>
          </cell>
          <cell r="G8">
            <v>28</v>
          </cell>
          <cell r="H8">
            <v>18.36</v>
          </cell>
          <cell r="I8" t="str">
            <v>S</v>
          </cell>
          <cell r="J8">
            <v>36.72</v>
          </cell>
          <cell r="K8">
            <v>0</v>
          </cell>
        </row>
        <row r="9">
          <cell r="B9">
            <v>29.062500000000004</v>
          </cell>
          <cell r="C9">
            <v>36.1</v>
          </cell>
          <cell r="D9">
            <v>22.9</v>
          </cell>
          <cell r="E9">
            <v>47.833333333333336</v>
          </cell>
          <cell r="F9">
            <v>72</v>
          </cell>
          <cell r="G9">
            <v>22</v>
          </cell>
          <cell r="H9">
            <v>20.52</v>
          </cell>
          <cell r="I9" t="str">
            <v>NO</v>
          </cell>
          <cell r="J9">
            <v>28.44</v>
          </cell>
          <cell r="K9">
            <v>0</v>
          </cell>
        </row>
        <row r="10">
          <cell r="B10">
            <v>27.13333333333334</v>
          </cell>
          <cell r="C10">
            <v>35.299999999999997</v>
          </cell>
          <cell r="D10">
            <v>21.6</v>
          </cell>
          <cell r="E10">
            <v>63.083333333333336</v>
          </cell>
          <cell r="F10">
            <v>86</v>
          </cell>
          <cell r="G10">
            <v>31</v>
          </cell>
          <cell r="H10">
            <v>27</v>
          </cell>
          <cell r="I10" t="str">
            <v>N</v>
          </cell>
          <cell r="J10">
            <v>58.680000000000007</v>
          </cell>
          <cell r="K10">
            <v>3.8</v>
          </cell>
        </row>
        <row r="11">
          <cell r="B11">
            <v>27.541666666666668</v>
          </cell>
          <cell r="C11">
            <v>35.5</v>
          </cell>
          <cell r="D11">
            <v>21.9</v>
          </cell>
          <cell r="E11">
            <v>62.583333333333336</v>
          </cell>
          <cell r="F11">
            <v>86</v>
          </cell>
          <cell r="G11">
            <v>27</v>
          </cell>
          <cell r="H11">
            <v>20.16</v>
          </cell>
          <cell r="I11" t="str">
            <v>L</v>
          </cell>
          <cell r="J11">
            <v>41.04</v>
          </cell>
          <cell r="K11">
            <v>1.6</v>
          </cell>
        </row>
        <row r="12">
          <cell r="B12">
            <v>26.808333333333334</v>
          </cell>
          <cell r="C12">
            <v>33.700000000000003</v>
          </cell>
          <cell r="D12">
            <v>21.8</v>
          </cell>
          <cell r="E12">
            <v>65.958333333333329</v>
          </cell>
          <cell r="F12">
            <v>88</v>
          </cell>
          <cell r="G12">
            <v>36</v>
          </cell>
          <cell r="H12">
            <v>19.440000000000001</v>
          </cell>
          <cell r="I12" t="str">
            <v>L</v>
          </cell>
          <cell r="J12">
            <v>34.92</v>
          </cell>
          <cell r="K12">
            <v>0</v>
          </cell>
        </row>
        <row r="13">
          <cell r="B13">
            <v>27.787499999999998</v>
          </cell>
          <cell r="C13">
            <v>33.5</v>
          </cell>
          <cell r="D13">
            <v>22.6</v>
          </cell>
          <cell r="E13">
            <v>59.958333333333336</v>
          </cell>
          <cell r="F13">
            <v>86</v>
          </cell>
          <cell r="G13">
            <v>33</v>
          </cell>
          <cell r="H13">
            <v>18</v>
          </cell>
          <cell r="I13" t="str">
            <v>L</v>
          </cell>
          <cell r="J13">
            <v>37.080000000000005</v>
          </cell>
          <cell r="K13">
            <v>0</v>
          </cell>
        </row>
        <row r="14">
          <cell r="B14">
            <v>27.287499999999998</v>
          </cell>
          <cell r="C14">
            <v>33.299999999999997</v>
          </cell>
          <cell r="D14">
            <v>22</v>
          </cell>
          <cell r="E14">
            <v>60.125</v>
          </cell>
          <cell r="F14">
            <v>83</v>
          </cell>
          <cell r="G14">
            <v>39</v>
          </cell>
          <cell r="H14">
            <v>19.079999999999998</v>
          </cell>
          <cell r="I14" t="str">
            <v>L</v>
          </cell>
          <cell r="J14">
            <v>32.76</v>
          </cell>
          <cell r="K14">
            <v>0</v>
          </cell>
        </row>
        <row r="15">
          <cell r="B15">
            <v>25.612500000000001</v>
          </cell>
          <cell r="C15">
            <v>32.6</v>
          </cell>
          <cell r="D15">
            <v>21.4</v>
          </cell>
          <cell r="E15">
            <v>71.083333333333329</v>
          </cell>
          <cell r="F15">
            <v>89</v>
          </cell>
          <cell r="G15">
            <v>44</v>
          </cell>
          <cell r="H15">
            <v>21.96</v>
          </cell>
          <cell r="I15" t="str">
            <v>NE</v>
          </cell>
          <cell r="J15">
            <v>42.12</v>
          </cell>
          <cell r="K15">
            <v>0</v>
          </cell>
        </row>
        <row r="16">
          <cell r="B16">
            <v>22.837500000000006</v>
          </cell>
          <cell r="C16">
            <v>24.1</v>
          </cell>
          <cell r="D16">
            <v>21.7</v>
          </cell>
          <cell r="E16">
            <v>89.666666666666671</v>
          </cell>
          <cell r="F16">
            <v>96</v>
          </cell>
          <cell r="G16">
            <v>80</v>
          </cell>
          <cell r="H16">
            <v>27</v>
          </cell>
          <cell r="I16" t="str">
            <v>NE</v>
          </cell>
          <cell r="J16">
            <v>49.680000000000007</v>
          </cell>
          <cell r="K16">
            <v>8.4</v>
          </cell>
        </row>
        <row r="17">
          <cell r="B17">
            <v>22.683333333333334</v>
          </cell>
          <cell r="C17">
            <v>25</v>
          </cell>
          <cell r="D17">
            <v>21.5</v>
          </cell>
          <cell r="E17">
            <v>92.083333333333329</v>
          </cell>
          <cell r="F17">
            <v>96</v>
          </cell>
          <cell r="G17">
            <v>81</v>
          </cell>
          <cell r="H17">
            <v>20.88</v>
          </cell>
          <cell r="I17" t="str">
            <v>NE</v>
          </cell>
          <cell r="J17">
            <v>38.519999999999996</v>
          </cell>
          <cell r="K17">
            <v>23.799999999999997</v>
          </cell>
        </row>
        <row r="18">
          <cell r="B18">
            <v>25.087500000000006</v>
          </cell>
          <cell r="C18">
            <v>30.2</v>
          </cell>
          <cell r="D18">
            <v>22.1</v>
          </cell>
          <cell r="E18">
            <v>79.041666666666671</v>
          </cell>
          <cell r="F18">
            <v>96</v>
          </cell>
          <cell r="G18">
            <v>47</v>
          </cell>
          <cell r="H18">
            <v>19.079999999999998</v>
          </cell>
          <cell r="I18" t="str">
            <v>O</v>
          </cell>
          <cell r="J18">
            <v>36.36</v>
          </cell>
          <cell r="K18">
            <v>6.4000000000000012</v>
          </cell>
        </row>
        <row r="19">
          <cell r="B19">
            <v>25.654166666666672</v>
          </cell>
          <cell r="C19">
            <v>32.5</v>
          </cell>
          <cell r="D19">
            <v>21.5</v>
          </cell>
          <cell r="E19">
            <v>75.75</v>
          </cell>
          <cell r="F19">
            <v>97</v>
          </cell>
          <cell r="G19">
            <v>42</v>
          </cell>
          <cell r="H19">
            <v>19.440000000000001</v>
          </cell>
          <cell r="I19" t="str">
            <v>NO</v>
          </cell>
          <cell r="J19">
            <v>51.12</v>
          </cell>
          <cell r="K19">
            <v>0</v>
          </cell>
        </row>
        <row r="20">
          <cell r="B20">
            <v>27.162499999999998</v>
          </cell>
          <cell r="C20">
            <v>34.4</v>
          </cell>
          <cell r="D20">
            <v>22.1</v>
          </cell>
          <cell r="E20">
            <v>67.791666666666671</v>
          </cell>
          <cell r="F20">
            <v>93</v>
          </cell>
          <cell r="G20">
            <v>31</v>
          </cell>
          <cell r="H20">
            <v>18</v>
          </cell>
          <cell r="I20" t="str">
            <v>NO</v>
          </cell>
          <cell r="J20">
            <v>33.480000000000004</v>
          </cell>
          <cell r="K20">
            <v>0</v>
          </cell>
        </row>
        <row r="21">
          <cell r="B21">
            <v>26.333333333333339</v>
          </cell>
          <cell r="C21">
            <v>33.200000000000003</v>
          </cell>
          <cell r="D21">
            <v>21.9</v>
          </cell>
          <cell r="E21">
            <v>69.333333333333329</v>
          </cell>
          <cell r="F21">
            <v>88</v>
          </cell>
          <cell r="G21">
            <v>39</v>
          </cell>
          <cell r="H21">
            <v>12.6</v>
          </cell>
          <cell r="I21" t="str">
            <v>L</v>
          </cell>
          <cell r="J21">
            <v>51.12</v>
          </cell>
          <cell r="K21">
            <v>0</v>
          </cell>
        </row>
        <row r="22">
          <cell r="B22">
            <v>25.104166666666671</v>
          </cell>
          <cell r="C22">
            <v>33.1</v>
          </cell>
          <cell r="D22">
            <v>19.8</v>
          </cell>
          <cell r="E22">
            <v>72.208333333333329</v>
          </cell>
          <cell r="F22">
            <v>95</v>
          </cell>
          <cell r="G22">
            <v>39</v>
          </cell>
          <cell r="H22">
            <v>15.840000000000002</v>
          </cell>
          <cell r="I22" t="str">
            <v>NE</v>
          </cell>
          <cell r="J22">
            <v>39.24</v>
          </cell>
          <cell r="K22">
            <v>0.2</v>
          </cell>
        </row>
        <row r="23">
          <cell r="B23">
            <v>26.224999999999998</v>
          </cell>
          <cell r="C23">
            <v>32.299999999999997</v>
          </cell>
          <cell r="D23">
            <v>21.6</v>
          </cell>
          <cell r="E23">
            <v>71.083333333333329</v>
          </cell>
          <cell r="F23">
            <v>92</v>
          </cell>
          <cell r="G23">
            <v>43</v>
          </cell>
          <cell r="H23">
            <v>15.120000000000001</v>
          </cell>
          <cell r="I23" t="str">
            <v>NE</v>
          </cell>
          <cell r="J23">
            <v>25.56</v>
          </cell>
          <cell r="K23">
            <v>0</v>
          </cell>
        </row>
        <row r="24">
          <cell r="B24">
            <v>26.733333333333334</v>
          </cell>
          <cell r="C24">
            <v>33.200000000000003</v>
          </cell>
          <cell r="D24">
            <v>21.1</v>
          </cell>
          <cell r="E24">
            <v>66.208333333333329</v>
          </cell>
          <cell r="F24">
            <v>90</v>
          </cell>
          <cell r="G24">
            <v>40</v>
          </cell>
          <cell r="H24">
            <v>16.559999999999999</v>
          </cell>
          <cell r="I24" t="str">
            <v>NE</v>
          </cell>
          <cell r="J24">
            <v>50.76</v>
          </cell>
          <cell r="K24">
            <v>0</v>
          </cell>
        </row>
        <row r="25">
          <cell r="B25">
            <v>24.891666666666666</v>
          </cell>
          <cell r="C25">
            <v>32.700000000000003</v>
          </cell>
          <cell r="D25">
            <v>21.6</v>
          </cell>
          <cell r="E25">
            <v>80.083333333333329</v>
          </cell>
          <cell r="F25">
            <v>96</v>
          </cell>
          <cell r="G25">
            <v>43</v>
          </cell>
          <cell r="H25">
            <v>17.28</v>
          </cell>
          <cell r="I25" t="str">
            <v>NE</v>
          </cell>
          <cell r="J25">
            <v>34.92</v>
          </cell>
          <cell r="K25">
            <v>32.200000000000003</v>
          </cell>
        </row>
        <row r="26">
          <cell r="B26">
            <v>25.375000000000011</v>
          </cell>
          <cell r="C26">
            <v>32</v>
          </cell>
          <cell r="D26">
            <v>21.4</v>
          </cell>
          <cell r="E26">
            <v>78.208333333333329</v>
          </cell>
          <cell r="F26">
            <v>93</v>
          </cell>
          <cell r="G26">
            <v>49</v>
          </cell>
          <cell r="H26">
            <v>21.240000000000002</v>
          </cell>
          <cell r="I26" t="str">
            <v>NE</v>
          </cell>
          <cell r="J26">
            <v>36.72</v>
          </cell>
          <cell r="K26">
            <v>0.2</v>
          </cell>
        </row>
        <row r="27">
          <cell r="B27">
            <v>24.758333333333336</v>
          </cell>
          <cell r="C27">
            <v>31</v>
          </cell>
          <cell r="D27">
            <v>22</v>
          </cell>
          <cell r="E27">
            <v>84.25</v>
          </cell>
          <cell r="F27">
            <v>96</v>
          </cell>
          <cell r="G27">
            <v>56</v>
          </cell>
          <cell r="H27">
            <v>22.68</v>
          </cell>
          <cell r="I27" t="str">
            <v>N</v>
          </cell>
          <cell r="J27">
            <v>47.88</v>
          </cell>
          <cell r="K27">
            <v>31.200000000000003</v>
          </cell>
        </row>
        <row r="28">
          <cell r="B28">
            <v>25.625000000000004</v>
          </cell>
          <cell r="C28">
            <v>32.200000000000003</v>
          </cell>
          <cell r="D28">
            <v>22.6</v>
          </cell>
          <cell r="E28">
            <v>81.75</v>
          </cell>
          <cell r="F28">
            <v>94</v>
          </cell>
          <cell r="G28">
            <v>51</v>
          </cell>
          <cell r="H28">
            <v>22.32</v>
          </cell>
          <cell r="I28" t="str">
            <v>NE</v>
          </cell>
          <cell r="J28">
            <v>42.480000000000004</v>
          </cell>
          <cell r="K28">
            <v>0.4</v>
          </cell>
        </row>
        <row r="29">
          <cell r="B29">
            <v>23.262499999999999</v>
          </cell>
          <cell r="C29">
            <v>25.5</v>
          </cell>
          <cell r="D29">
            <v>22.1</v>
          </cell>
          <cell r="E29">
            <v>92.833333333333329</v>
          </cell>
          <cell r="F29">
            <v>96</v>
          </cell>
          <cell r="G29">
            <v>83</v>
          </cell>
          <cell r="H29">
            <v>9.7200000000000006</v>
          </cell>
          <cell r="I29" t="str">
            <v>SE</v>
          </cell>
          <cell r="J29">
            <v>24.840000000000003</v>
          </cell>
          <cell r="K29">
            <v>4.8000000000000007</v>
          </cell>
        </row>
        <row r="30">
          <cell r="B30">
            <v>25.254166666666666</v>
          </cell>
          <cell r="C30">
            <v>32.299999999999997</v>
          </cell>
          <cell r="D30">
            <v>21.8</v>
          </cell>
          <cell r="E30">
            <v>82.875</v>
          </cell>
          <cell r="F30">
            <v>96</v>
          </cell>
          <cell r="G30">
            <v>52</v>
          </cell>
          <cell r="H30">
            <v>18</v>
          </cell>
          <cell r="I30" t="str">
            <v>SE</v>
          </cell>
          <cell r="J30">
            <v>28.44</v>
          </cell>
          <cell r="K30">
            <v>0</v>
          </cell>
        </row>
        <row r="31">
          <cell r="B31">
            <v>23.979166666666671</v>
          </cell>
          <cell r="C31">
            <v>28.5</v>
          </cell>
          <cell r="D31">
            <v>20.8</v>
          </cell>
          <cell r="E31">
            <v>77</v>
          </cell>
          <cell r="F31">
            <v>90</v>
          </cell>
          <cell r="G31">
            <v>52</v>
          </cell>
          <cell r="H31">
            <v>14.76</v>
          </cell>
          <cell r="I31" t="str">
            <v>SE</v>
          </cell>
          <cell r="J31">
            <v>27.36</v>
          </cell>
          <cell r="K31">
            <v>0</v>
          </cell>
        </row>
        <row r="32">
          <cell r="B32">
            <v>23.495833333333334</v>
          </cell>
          <cell r="C32">
            <v>29.6</v>
          </cell>
          <cell r="D32">
            <v>19.100000000000001</v>
          </cell>
          <cell r="E32">
            <v>74.666666666666671</v>
          </cell>
          <cell r="F32">
            <v>93</v>
          </cell>
          <cell r="G32">
            <v>44</v>
          </cell>
          <cell r="H32">
            <v>20.16</v>
          </cell>
          <cell r="I32" t="str">
            <v>L</v>
          </cell>
          <cell r="J32">
            <v>33.119999999999997</v>
          </cell>
          <cell r="K32">
            <v>0</v>
          </cell>
        </row>
        <row r="33">
          <cell r="B33">
            <v>25.491666666666671</v>
          </cell>
          <cell r="C33">
            <v>32.200000000000003</v>
          </cell>
          <cell r="D33">
            <v>20.2</v>
          </cell>
          <cell r="E33">
            <v>64.166666666666671</v>
          </cell>
          <cell r="F33">
            <v>86</v>
          </cell>
          <cell r="G33">
            <v>30</v>
          </cell>
          <cell r="H33">
            <v>14.4</v>
          </cell>
          <cell r="I33" t="str">
            <v>L</v>
          </cell>
          <cell r="J33">
            <v>32.04</v>
          </cell>
          <cell r="K33">
            <v>0</v>
          </cell>
        </row>
        <row r="34">
          <cell r="B34">
            <v>27.095833333333331</v>
          </cell>
          <cell r="C34">
            <v>33.1</v>
          </cell>
          <cell r="D34">
            <v>21.9</v>
          </cell>
          <cell r="E34">
            <v>53</v>
          </cell>
          <cell r="F34">
            <v>72</v>
          </cell>
          <cell r="G34">
            <v>30</v>
          </cell>
          <cell r="H34">
            <v>19.079999999999998</v>
          </cell>
          <cell r="I34" t="str">
            <v>NE</v>
          </cell>
          <cell r="J34">
            <v>35.28</v>
          </cell>
          <cell r="K34">
            <v>0</v>
          </cell>
        </row>
        <row r="35">
          <cell r="B35">
            <v>27.316666666666663</v>
          </cell>
          <cell r="C35">
            <v>33.6</v>
          </cell>
          <cell r="D35">
            <v>21.8</v>
          </cell>
          <cell r="E35">
            <v>47.083333333333336</v>
          </cell>
          <cell r="F35">
            <v>65</v>
          </cell>
          <cell r="G35">
            <v>27</v>
          </cell>
          <cell r="H35">
            <v>18</v>
          </cell>
          <cell r="I35" t="str">
            <v>NE</v>
          </cell>
          <cell r="J35">
            <v>34.92</v>
          </cell>
          <cell r="K35">
            <v>0</v>
          </cell>
        </row>
        <row r="36">
          <cell r="I36" t="str">
            <v>NE</v>
          </cell>
        </row>
      </sheetData>
      <sheetData sheetId="1">
        <row r="5">
          <cell r="B5">
            <v>27.670833333333334</v>
          </cell>
        </row>
      </sheetData>
      <sheetData sheetId="2">
        <row r="5">
          <cell r="B5">
            <v>25.987500000000001</v>
          </cell>
        </row>
      </sheetData>
      <sheetData sheetId="3">
        <row r="5">
          <cell r="B5">
            <v>24.866666666666671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26.604166666666661</v>
          </cell>
          <cell r="C5">
            <v>33.700000000000003</v>
          </cell>
          <cell r="D5">
            <v>21.9</v>
          </cell>
          <cell r="E5">
            <v>68.166666666666671</v>
          </cell>
          <cell r="F5">
            <v>96</v>
          </cell>
          <cell r="G5">
            <v>25</v>
          </cell>
          <cell r="H5">
            <v>15.120000000000001</v>
          </cell>
          <cell r="I5" t="str">
            <v>SO</v>
          </cell>
          <cell r="J5">
            <v>39.24</v>
          </cell>
          <cell r="K5">
            <v>0.2</v>
          </cell>
        </row>
        <row r="6">
          <cell r="B6">
            <v>25.574999999999999</v>
          </cell>
          <cell r="C6">
            <v>31.5</v>
          </cell>
          <cell r="D6">
            <v>18.399999999999999</v>
          </cell>
          <cell r="E6">
            <v>60</v>
          </cell>
          <cell r="F6">
            <v>95</v>
          </cell>
          <cell r="G6">
            <v>33</v>
          </cell>
          <cell r="H6">
            <v>14.76</v>
          </cell>
          <cell r="I6" t="str">
            <v>S</v>
          </cell>
          <cell r="J6">
            <v>31.680000000000003</v>
          </cell>
          <cell r="K6">
            <v>0</v>
          </cell>
        </row>
        <row r="7">
          <cell r="B7">
            <v>27.445833333333329</v>
          </cell>
          <cell r="C7">
            <v>36.4</v>
          </cell>
          <cell r="D7">
            <v>18.7</v>
          </cell>
          <cell r="E7">
            <v>55.666666666666664</v>
          </cell>
          <cell r="F7">
            <v>92</v>
          </cell>
          <cell r="G7">
            <v>23</v>
          </cell>
          <cell r="H7">
            <v>8.64</v>
          </cell>
          <cell r="I7" t="str">
            <v>S</v>
          </cell>
          <cell r="J7">
            <v>23.040000000000003</v>
          </cell>
          <cell r="K7">
            <v>0</v>
          </cell>
        </row>
        <row r="8">
          <cell r="B8">
            <v>29.500000000000004</v>
          </cell>
          <cell r="C8">
            <v>37.799999999999997</v>
          </cell>
          <cell r="D8">
            <v>21.5</v>
          </cell>
          <cell r="E8">
            <v>51.833333333333336</v>
          </cell>
          <cell r="F8">
            <v>87</v>
          </cell>
          <cell r="G8">
            <v>22</v>
          </cell>
          <cell r="H8">
            <v>12.96</v>
          </cell>
          <cell r="I8" t="str">
            <v>SE</v>
          </cell>
          <cell r="J8">
            <v>21.6</v>
          </cell>
          <cell r="K8">
            <v>0</v>
          </cell>
        </row>
        <row r="9">
          <cell r="B9">
            <v>29.375000000000004</v>
          </cell>
          <cell r="C9">
            <v>35.9</v>
          </cell>
          <cell r="D9">
            <v>22.1</v>
          </cell>
          <cell r="E9">
            <v>53.875</v>
          </cell>
          <cell r="F9">
            <v>87</v>
          </cell>
          <cell r="G9">
            <v>31</v>
          </cell>
          <cell r="H9">
            <v>10.8</v>
          </cell>
          <cell r="I9" t="str">
            <v>NO</v>
          </cell>
          <cell r="J9">
            <v>35.28</v>
          </cell>
          <cell r="K9">
            <v>0</v>
          </cell>
        </row>
        <row r="10">
          <cell r="B10">
            <v>28.433333333333334</v>
          </cell>
          <cell r="C10">
            <v>36.5</v>
          </cell>
          <cell r="D10">
            <v>21.6</v>
          </cell>
          <cell r="E10">
            <v>57.583333333333336</v>
          </cell>
          <cell r="F10">
            <v>92</v>
          </cell>
          <cell r="G10">
            <v>29</v>
          </cell>
          <cell r="H10">
            <v>25.56</v>
          </cell>
          <cell r="I10" t="str">
            <v>NO</v>
          </cell>
          <cell r="J10">
            <v>51.12</v>
          </cell>
          <cell r="K10">
            <v>0</v>
          </cell>
        </row>
        <row r="11">
          <cell r="B11">
            <v>28.066666666666666</v>
          </cell>
          <cell r="C11">
            <v>37.299999999999997</v>
          </cell>
          <cell r="D11">
            <v>20.8</v>
          </cell>
          <cell r="E11">
            <v>60.625</v>
          </cell>
          <cell r="F11">
            <v>93</v>
          </cell>
          <cell r="G11">
            <v>27</v>
          </cell>
          <cell r="H11">
            <v>20.52</v>
          </cell>
          <cell r="I11" t="str">
            <v>N</v>
          </cell>
          <cell r="J11">
            <v>41.4</v>
          </cell>
          <cell r="K11">
            <v>0</v>
          </cell>
        </row>
        <row r="12">
          <cell r="B12">
            <v>27.6875</v>
          </cell>
          <cell r="C12">
            <v>36</v>
          </cell>
          <cell r="D12">
            <v>21.6</v>
          </cell>
          <cell r="E12">
            <v>63.083333333333336</v>
          </cell>
          <cell r="F12">
            <v>90</v>
          </cell>
          <cell r="G12">
            <v>33</v>
          </cell>
          <cell r="H12">
            <v>11.520000000000001</v>
          </cell>
          <cell r="I12" t="str">
            <v>N</v>
          </cell>
          <cell r="J12">
            <v>27.720000000000002</v>
          </cell>
          <cell r="K12">
            <v>0</v>
          </cell>
        </row>
        <row r="13">
          <cell r="B13">
            <v>26.216666666666669</v>
          </cell>
          <cell r="C13">
            <v>34.1</v>
          </cell>
          <cell r="D13">
            <v>21.4</v>
          </cell>
          <cell r="E13">
            <v>70.166666666666671</v>
          </cell>
          <cell r="F13">
            <v>91</v>
          </cell>
          <cell r="G13">
            <v>39</v>
          </cell>
          <cell r="H13">
            <v>12.6</v>
          </cell>
          <cell r="I13" t="str">
            <v>NE</v>
          </cell>
          <cell r="J13">
            <v>38.519999999999996</v>
          </cell>
          <cell r="K13">
            <v>2</v>
          </cell>
        </row>
        <row r="14">
          <cell r="B14">
            <v>26.720833333333342</v>
          </cell>
          <cell r="C14">
            <v>34.5</v>
          </cell>
          <cell r="D14">
            <v>21.7</v>
          </cell>
          <cell r="E14">
            <v>71.875</v>
          </cell>
          <cell r="F14">
            <v>94</v>
          </cell>
          <cell r="G14">
            <v>37</v>
          </cell>
          <cell r="H14">
            <v>15.48</v>
          </cell>
          <cell r="I14" t="str">
            <v>N</v>
          </cell>
          <cell r="J14">
            <v>50.04</v>
          </cell>
          <cell r="K14">
            <v>4.5999999999999996</v>
          </cell>
        </row>
        <row r="15">
          <cell r="B15">
            <v>26.979166666666675</v>
          </cell>
          <cell r="C15">
            <v>31.6</v>
          </cell>
          <cell r="D15">
            <v>23.1</v>
          </cell>
          <cell r="E15">
            <v>71.166666666666671</v>
          </cell>
          <cell r="F15">
            <v>87</v>
          </cell>
          <cell r="G15">
            <v>50</v>
          </cell>
          <cell r="H15">
            <v>19.8</v>
          </cell>
          <cell r="I15" t="str">
            <v>N</v>
          </cell>
          <cell r="J15">
            <v>34.92</v>
          </cell>
          <cell r="K15">
            <v>0</v>
          </cell>
        </row>
        <row r="16">
          <cell r="B16">
            <v>23.849999999999998</v>
          </cell>
          <cell r="C16">
            <v>27</v>
          </cell>
          <cell r="D16">
            <v>22.4</v>
          </cell>
          <cell r="E16">
            <v>90.416666666666671</v>
          </cell>
          <cell r="F16">
            <v>96</v>
          </cell>
          <cell r="G16">
            <v>72</v>
          </cell>
          <cell r="H16">
            <v>21.240000000000002</v>
          </cell>
          <cell r="I16" t="str">
            <v>N</v>
          </cell>
          <cell r="J16">
            <v>43.2</v>
          </cell>
          <cell r="K16">
            <v>41</v>
          </cell>
        </row>
        <row r="17">
          <cell r="B17">
            <v>23.55</v>
          </cell>
          <cell r="C17">
            <v>27.7</v>
          </cell>
          <cell r="D17">
            <v>21.9</v>
          </cell>
          <cell r="E17">
            <v>90.708333333333329</v>
          </cell>
          <cell r="F17">
            <v>95</v>
          </cell>
          <cell r="G17">
            <v>76</v>
          </cell>
          <cell r="H17">
            <v>20.88</v>
          </cell>
          <cell r="I17" t="str">
            <v>N</v>
          </cell>
          <cell r="J17">
            <v>39.24</v>
          </cell>
          <cell r="K17">
            <v>55.000000000000007</v>
          </cell>
        </row>
        <row r="18">
          <cell r="B18">
            <v>26.341666666666669</v>
          </cell>
          <cell r="C18">
            <v>32.4</v>
          </cell>
          <cell r="D18">
            <v>22.7</v>
          </cell>
          <cell r="E18">
            <v>75.5</v>
          </cell>
          <cell r="F18">
            <v>95</v>
          </cell>
          <cell r="G18">
            <v>44</v>
          </cell>
          <cell r="H18">
            <v>11.879999999999999</v>
          </cell>
          <cell r="I18" t="str">
            <v>SO</v>
          </cell>
          <cell r="J18">
            <v>30.6</v>
          </cell>
          <cell r="K18">
            <v>0.8</v>
          </cell>
        </row>
        <row r="19">
          <cell r="B19">
            <v>26.774999999999995</v>
          </cell>
          <cell r="C19">
            <v>32.799999999999997</v>
          </cell>
          <cell r="D19">
            <v>22.1</v>
          </cell>
          <cell r="E19">
            <v>73.125</v>
          </cell>
          <cell r="F19">
            <v>95</v>
          </cell>
          <cell r="G19">
            <v>42</v>
          </cell>
          <cell r="H19">
            <v>17.28</v>
          </cell>
          <cell r="I19" t="str">
            <v>S</v>
          </cell>
          <cell r="J19">
            <v>49.32</v>
          </cell>
          <cell r="K19">
            <v>4.8</v>
          </cell>
        </row>
        <row r="20">
          <cell r="B20">
            <v>28.183333333333337</v>
          </cell>
          <cell r="C20">
            <v>34.9</v>
          </cell>
          <cell r="D20">
            <v>22.4</v>
          </cell>
          <cell r="E20">
            <v>65</v>
          </cell>
          <cell r="F20">
            <v>95</v>
          </cell>
          <cell r="G20">
            <v>25</v>
          </cell>
          <cell r="H20">
            <v>12.6</v>
          </cell>
          <cell r="I20" t="str">
            <v>SO</v>
          </cell>
          <cell r="J20">
            <v>34.200000000000003</v>
          </cell>
          <cell r="K20">
            <v>4.4000000000000004</v>
          </cell>
        </row>
        <row r="21">
          <cell r="B21">
            <v>28.408333333333342</v>
          </cell>
          <cell r="C21">
            <v>35.1</v>
          </cell>
          <cell r="D21">
            <v>21.8</v>
          </cell>
          <cell r="E21">
            <v>62.791666666666664</v>
          </cell>
          <cell r="F21">
            <v>88</v>
          </cell>
          <cell r="G21">
            <v>31</v>
          </cell>
          <cell r="H21">
            <v>10.44</v>
          </cell>
          <cell r="I21" t="str">
            <v>S</v>
          </cell>
          <cell r="J21">
            <v>28.44</v>
          </cell>
          <cell r="K21">
            <v>0</v>
          </cell>
        </row>
        <row r="22">
          <cell r="B22">
            <v>27.233333333333331</v>
          </cell>
          <cell r="C22">
            <v>33.299999999999997</v>
          </cell>
          <cell r="D22">
            <v>22.2</v>
          </cell>
          <cell r="E22">
            <v>69.125</v>
          </cell>
          <cell r="F22">
            <v>90</v>
          </cell>
          <cell r="G22">
            <v>47</v>
          </cell>
          <cell r="H22">
            <v>13.32</v>
          </cell>
          <cell r="I22" t="str">
            <v>N</v>
          </cell>
          <cell r="J22">
            <v>28.8</v>
          </cell>
          <cell r="K22">
            <v>0</v>
          </cell>
        </row>
        <row r="23">
          <cell r="B23">
            <v>27.516666666666669</v>
          </cell>
          <cell r="C23">
            <v>34.700000000000003</v>
          </cell>
          <cell r="D23">
            <v>21.6</v>
          </cell>
          <cell r="E23">
            <v>65.916666666666671</v>
          </cell>
          <cell r="F23">
            <v>91</v>
          </cell>
          <cell r="G23">
            <v>35</v>
          </cell>
          <cell r="H23">
            <v>13.68</v>
          </cell>
          <cell r="I23" t="str">
            <v>N</v>
          </cell>
          <cell r="J23">
            <v>25.2</v>
          </cell>
          <cell r="K23">
            <v>0</v>
          </cell>
        </row>
        <row r="24">
          <cell r="B24">
            <v>27.741666666666671</v>
          </cell>
          <cell r="C24">
            <v>33.5</v>
          </cell>
          <cell r="D24">
            <v>22.9</v>
          </cell>
          <cell r="E24">
            <v>67.708333333333329</v>
          </cell>
          <cell r="F24">
            <v>88</v>
          </cell>
          <cell r="G24">
            <v>43</v>
          </cell>
          <cell r="H24">
            <v>19.440000000000001</v>
          </cell>
          <cell r="I24" t="str">
            <v>NE</v>
          </cell>
          <cell r="J24">
            <v>33.480000000000004</v>
          </cell>
          <cell r="K24">
            <v>0</v>
          </cell>
        </row>
        <row r="25">
          <cell r="B25">
            <v>27.929166666666674</v>
          </cell>
          <cell r="C25">
            <v>33.5</v>
          </cell>
          <cell r="D25">
            <v>23.2</v>
          </cell>
          <cell r="E25">
            <v>68.125</v>
          </cell>
          <cell r="F25">
            <v>89</v>
          </cell>
          <cell r="G25">
            <v>42</v>
          </cell>
          <cell r="H25">
            <v>16.920000000000002</v>
          </cell>
          <cell r="I25" t="str">
            <v>N</v>
          </cell>
          <cell r="J25">
            <v>28.8</v>
          </cell>
          <cell r="K25">
            <v>0</v>
          </cell>
        </row>
        <row r="26">
          <cell r="B26">
            <v>27.304166666666671</v>
          </cell>
          <cell r="C26">
            <v>33</v>
          </cell>
          <cell r="D26">
            <v>22.7</v>
          </cell>
          <cell r="E26">
            <v>71.583333333333329</v>
          </cell>
          <cell r="F26">
            <v>89</v>
          </cell>
          <cell r="G26">
            <v>47</v>
          </cell>
          <cell r="H26">
            <v>14.76</v>
          </cell>
          <cell r="I26" t="str">
            <v>N</v>
          </cell>
          <cell r="J26">
            <v>30.240000000000002</v>
          </cell>
          <cell r="K26">
            <v>0</v>
          </cell>
        </row>
        <row r="27">
          <cell r="B27">
            <v>27.312500000000004</v>
          </cell>
          <cell r="C27">
            <v>32.799999999999997</v>
          </cell>
          <cell r="D27">
            <v>23</v>
          </cell>
          <cell r="E27">
            <v>73.375</v>
          </cell>
          <cell r="F27">
            <v>94</v>
          </cell>
          <cell r="G27">
            <v>49</v>
          </cell>
          <cell r="H27">
            <v>16.559999999999999</v>
          </cell>
          <cell r="I27" t="str">
            <v>N</v>
          </cell>
          <cell r="J27">
            <v>38.519999999999996</v>
          </cell>
          <cell r="K27">
            <v>0.2</v>
          </cell>
        </row>
        <row r="28">
          <cell r="B28">
            <v>27.633333333333326</v>
          </cell>
          <cell r="C28">
            <v>34.6</v>
          </cell>
          <cell r="D28">
            <v>23.7</v>
          </cell>
          <cell r="E28">
            <v>71.791666666666671</v>
          </cell>
          <cell r="F28">
            <v>91</v>
          </cell>
          <cell r="G28">
            <v>44</v>
          </cell>
          <cell r="H28">
            <v>19.079999999999998</v>
          </cell>
          <cell r="I28" t="str">
            <v>N</v>
          </cell>
          <cell r="J28">
            <v>45.36</v>
          </cell>
          <cell r="K28">
            <v>0</v>
          </cell>
        </row>
        <row r="29">
          <cell r="B29">
            <v>24.987499999999997</v>
          </cell>
          <cell r="C29">
            <v>27.7</v>
          </cell>
          <cell r="D29">
            <v>22.2</v>
          </cell>
          <cell r="E29">
            <v>85.333333333333329</v>
          </cell>
          <cell r="F29">
            <v>95</v>
          </cell>
          <cell r="G29">
            <v>72</v>
          </cell>
          <cell r="H29">
            <v>13.68</v>
          </cell>
          <cell r="I29" t="str">
            <v>S</v>
          </cell>
          <cell r="J29">
            <v>38.159999999999997</v>
          </cell>
          <cell r="K29">
            <v>18.399999999999999</v>
          </cell>
        </row>
        <row r="30">
          <cell r="B30">
            <v>25.295833333333334</v>
          </cell>
          <cell r="C30">
            <v>32.200000000000003</v>
          </cell>
          <cell r="D30">
            <v>22.6</v>
          </cell>
          <cell r="E30">
            <v>81.583333333333329</v>
          </cell>
          <cell r="F30">
            <v>95</v>
          </cell>
          <cell r="G30">
            <v>50</v>
          </cell>
          <cell r="H30">
            <v>10.8</v>
          </cell>
          <cell r="I30" t="str">
            <v>SO</v>
          </cell>
          <cell r="J30">
            <v>38.159999999999997</v>
          </cell>
          <cell r="K30">
            <v>5.2</v>
          </cell>
        </row>
        <row r="31">
          <cell r="B31">
            <v>27.129166666666663</v>
          </cell>
          <cell r="C31">
            <v>33.5</v>
          </cell>
          <cell r="D31">
            <v>23</v>
          </cell>
          <cell r="E31">
            <v>72.5</v>
          </cell>
          <cell r="F31">
            <v>93</v>
          </cell>
          <cell r="G31">
            <v>42</v>
          </cell>
          <cell r="H31">
            <v>10.08</v>
          </cell>
          <cell r="I31" t="str">
            <v>SE</v>
          </cell>
          <cell r="J31">
            <v>22.32</v>
          </cell>
          <cell r="K31">
            <v>0</v>
          </cell>
        </row>
        <row r="32">
          <cell r="B32">
            <v>26.25</v>
          </cell>
          <cell r="C32">
            <v>32.6</v>
          </cell>
          <cell r="D32">
            <v>22.1</v>
          </cell>
          <cell r="E32">
            <v>74.125</v>
          </cell>
          <cell r="F32">
            <v>93</v>
          </cell>
          <cell r="G32">
            <v>44</v>
          </cell>
          <cell r="H32">
            <v>11.879999999999999</v>
          </cell>
          <cell r="I32" t="str">
            <v>L</v>
          </cell>
          <cell r="J32">
            <v>27</v>
          </cell>
          <cell r="K32">
            <v>0</v>
          </cell>
        </row>
        <row r="33">
          <cell r="B33">
            <v>27.183333333333337</v>
          </cell>
          <cell r="C33">
            <v>32.799999999999997</v>
          </cell>
          <cell r="D33">
            <v>22.2</v>
          </cell>
          <cell r="E33">
            <v>67.125</v>
          </cell>
          <cell r="F33">
            <v>85</v>
          </cell>
          <cell r="G33">
            <v>47</v>
          </cell>
          <cell r="H33">
            <v>13.68</v>
          </cell>
          <cell r="I33" t="str">
            <v>L</v>
          </cell>
          <cell r="J33">
            <v>37.800000000000004</v>
          </cell>
          <cell r="K33">
            <v>1.4</v>
          </cell>
        </row>
        <row r="34">
          <cell r="B34">
            <v>27.454166666666669</v>
          </cell>
          <cell r="C34">
            <v>32.799999999999997</v>
          </cell>
          <cell r="D34">
            <v>23.9</v>
          </cell>
          <cell r="E34">
            <v>75.416666666666671</v>
          </cell>
          <cell r="F34">
            <v>92</v>
          </cell>
          <cell r="G34">
            <v>50</v>
          </cell>
          <cell r="H34">
            <v>18</v>
          </cell>
          <cell r="I34" t="str">
            <v>N</v>
          </cell>
          <cell r="J34">
            <v>33.119999999999997</v>
          </cell>
          <cell r="K34">
            <v>0</v>
          </cell>
        </row>
        <row r="35">
          <cell r="B35">
            <v>28.645833333333329</v>
          </cell>
          <cell r="C35">
            <v>34.299999999999997</v>
          </cell>
          <cell r="D35">
            <v>24.1</v>
          </cell>
          <cell r="E35">
            <v>66.333333333333329</v>
          </cell>
          <cell r="F35">
            <v>91</v>
          </cell>
          <cell r="G35">
            <v>38</v>
          </cell>
          <cell r="H35">
            <v>21.96</v>
          </cell>
          <cell r="I35" t="str">
            <v>NE</v>
          </cell>
          <cell r="J35">
            <v>38.880000000000003</v>
          </cell>
          <cell r="K35">
            <v>0</v>
          </cell>
        </row>
        <row r="36">
          <cell r="I36" t="str">
            <v>N</v>
          </cell>
        </row>
      </sheetData>
      <sheetData sheetId="1">
        <row r="5">
          <cell r="C5">
            <v>31.5</v>
          </cell>
        </row>
      </sheetData>
      <sheetData sheetId="2">
        <row r="5">
          <cell r="B5">
            <v>25.92916666666666</v>
          </cell>
        </row>
      </sheetData>
      <sheetData sheetId="3">
        <row r="5">
          <cell r="B5">
            <v>24.558333333333334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25.562499999999996</v>
          </cell>
          <cell r="C5">
            <v>31.4</v>
          </cell>
          <cell r="D5">
            <v>20.7</v>
          </cell>
          <cell r="E5">
            <v>67.916666666666671</v>
          </cell>
          <cell r="F5">
            <v>95</v>
          </cell>
          <cell r="G5">
            <v>26</v>
          </cell>
          <cell r="H5">
            <v>17.28</v>
          </cell>
          <cell r="I5" t="str">
            <v>O</v>
          </cell>
          <cell r="J5">
            <v>34.92</v>
          </cell>
          <cell r="K5">
            <v>0</v>
          </cell>
        </row>
        <row r="6">
          <cell r="B6">
            <v>25.058333333333334</v>
          </cell>
          <cell r="C6">
            <v>31.7</v>
          </cell>
          <cell r="D6">
            <v>18.2</v>
          </cell>
          <cell r="E6">
            <v>59.125</v>
          </cell>
          <cell r="F6">
            <v>89</v>
          </cell>
          <cell r="G6">
            <v>29</v>
          </cell>
          <cell r="H6">
            <v>10.44</v>
          </cell>
          <cell r="I6" t="str">
            <v>SO</v>
          </cell>
          <cell r="J6">
            <v>21.6</v>
          </cell>
          <cell r="K6">
            <v>0</v>
          </cell>
        </row>
        <row r="7">
          <cell r="B7">
            <v>26.875000000000004</v>
          </cell>
          <cell r="C7">
            <v>34.6</v>
          </cell>
          <cell r="D7">
            <v>19.5</v>
          </cell>
          <cell r="E7">
            <v>61.291666666666664</v>
          </cell>
          <cell r="F7">
            <v>91</v>
          </cell>
          <cell r="G7">
            <v>29</v>
          </cell>
          <cell r="H7">
            <v>7.5600000000000005</v>
          </cell>
          <cell r="I7" t="str">
            <v>SE</v>
          </cell>
          <cell r="J7">
            <v>19.079999999999998</v>
          </cell>
          <cell r="K7">
            <v>0</v>
          </cell>
        </row>
        <row r="8">
          <cell r="B8">
            <v>28.154166666666665</v>
          </cell>
          <cell r="C8">
            <v>35.700000000000003</v>
          </cell>
          <cell r="D8">
            <v>20.5</v>
          </cell>
          <cell r="E8">
            <v>52.375</v>
          </cell>
          <cell r="F8">
            <v>91</v>
          </cell>
          <cell r="G8">
            <v>24</v>
          </cell>
          <cell r="H8">
            <v>10.44</v>
          </cell>
          <cell r="I8" t="str">
            <v>SO</v>
          </cell>
          <cell r="J8">
            <v>26.28</v>
          </cell>
          <cell r="K8">
            <v>0</v>
          </cell>
        </row>
        <row r="9">
          <cell r="B9">
            <v>27.745833333333341</v>
          </cell>
          <cell r="C9">
            <v>36.4</v>
          </cell>
          <cell r="D9">
            <v>19</v>
          </cell>
          <cell r="E9">
            <v>45.958333333333336</v>
          </cell>
          <cell r="F9">
            <v>82</v>
          </cell>
          <cell r="G9">
            <v>18</v>
          </cell>
          <cell r="H9">
            <v>9.7200000000000006</v>
          </cell>
          <cell r="I9" t="str">
            <v>O</v>
          </cell>
          <cell r="J9">
            <v>27.720000000000002</v>
          </cell>
          <cell r="K9">
            <v>0</v>
          </cell>
        </row>
        <row r="10">
          <cell r="B10">
            <v>27.49166666666666</v>
          </cell>
          <cell r="C10">
            <v>36.1</v>
          </cell>
          <cell r="D10">
            <v>19.899999999999999</v>
          </cell>
          <cell r="E10">
            <v>54.833333333333336</v>
          </cell>
          <cell r="F10">
            <v>85</v>
          </cell>
          <cell r="G10">
            <v>27</v>
          </cell>
          <cell r="H10">
            <v>18.720000000000002</v>
          </cell>
          <cell r="I10" t="str">
            <v>NO</v>
          </cell>
          <cell r="J10">
            <v>41.76</v>
          </cell>
          <cell r="K10">
            <v>0</v>
          </cell>
        </row>
        <row r="11">
          <cell r="B11">
            <v>27.274999999999995</v>
          </cell>
          <cell r="C11">
            <v>35.299999999999997</v>
          </cell>
          <cell r="D11">
            <v>18.899999999999999</v>
          </cell>
          <cell r="E11">
            <v>55.333333333333336</v>
          </cell>
          <cell r="F11">
            <v>88</v>
          </cell>
          <cell r="G11">
            <v>19</v>
          </cell>
          <cell r="H11">
            <v>10.8</v>
          </cell>
          <cell r="I11" t="str">
            <v>O</v>
          </cell>
          <cell r="J11">
            <v>23.040000000000003</v>
          </cell>
          <cell r="K11">
            <v>0</v>
          </cell>
        </row>
        <row r="12">
          <cell r="B12">
            <v>26.833333333333332</v>
          </cell>
          <cell r="C12">
            <v>35.1</v>
          </cell>
          <cell r="D12">
            <v>20.9</v>
          </cell>
          <cell r="E12">
            <v>61.666666666666664</v>
          </cell>
          <cell r="F12">
            <v>85</v>
          </cell>
          <cell r="G12">
            <v>32</v>
          </cell>
          <cell r="H12">
            <v>14.4</v>
          </cell>
          <cell r="I12" t="str">
            <v>NE</v>
          </cell>
          <cell r="J12">
            <v>34.200000000000003</v>
          </cell>
          <cell r="K12">
            <v>0.8</v>
          </cell>
        </row>
        <row r="13">
          <cell r="B13">
            <v>28.020833333333339</v>
          </cell>
          <cell r="C13">
            <v>34.799999999999997</v>
          </cell>
          <cell r="D13">
            <v>22.1</v>
          </cell>
          <cell r="E13">
            <v>58</v>
          </cell>
          <cell r="F13">
            <v>84</v>
          </cell>
          <cell r="G13">
            <v>29</v>
          </cell>
          <cell r="H13">
            <v>12.96</v>
          </cell>
          <cell r="I13" t="str">
            <v>L</v>
          </cell>
          <cell r="J13">
            <v>32.76</v>
          </cell>
          <cell r="K13">
            <v>0</v>
          </cell>
        </row>
        <row r="14">
          <cell r="B14">
            <v>27.749999999999996</v>
          </cell>
          <cell r="C14">
            <v>34.4</v>
          </cell>
          <cell r="D14">
            <v>21.8</v>
          </cell>
          <cell r="E14">
            <v>55.833333333333336</v>
          </cell>
          <cell r="F14">
            <v>78</v>
          </cell>
          <cell r="G14">
            <v>33</v>
          </cell>
          <cell r="H14">
            <v>14.4</v>
          </cell>
          <cell r="I14" t="str">
            <v>L</v>
          </cell>
          <cell r="J14">
            <v>34.92</v>
          </cell>
          <cell r="K14">
            <v>0</v>
          </cell>
        </row>
        <row r="15">
          <cell r="B15">
            <v>26.883333333333336</v>
          </cell>
          <cell r="C15">
            <v>34.700000000000003</v>
          </cell>
          <cell r="D15">
            <v>21.6</v>
          </cell>
          <cell r="E15">
            <v>62.708333333333336</v>
          </cell>
          <cell r="F15">
            <v>83</v>
          </cell>
          <cell r="G15">
            <v>32</v>
          </cell>
          <cell r="H15">
            <v>20.16</v>
          </cell>
          <cell r="I15" t="str">
            <v>NE</v>
          </cell>
          <cell r="J15">
            <v>49.32</v>
          </cell>
          <cell r="K15">
            <v>0</v>
          </cell>
        </row>
        <row r="16">
          <cell r="B16">
            <v>23.916666666666668</v>
          </cell>
          <cell r="C16">
            <v>29.3</v>
          </cell>
          <cell r="D16">
            <v>21.5</v>
          </cell>
          <cell r="E16">
            <v>85.541666666666671</v>
          </cell>
          <cell r="F16">
            <v>96</v>
          </cell>
          <cell r="G16">
            <v>62</v>
          </cell>
          <cell r="H16">
            <v>13.32</v>
          </cell>
          <cell r="I16" t="str">
            <v>N</v>
          </cell>
          <cell r="J16">
            <v>33.840000000000003</v>
          </cell>
          <cell r="K16">
            <v>91.8</v>
          </cell>
        </row>
        <row r="17">
          <cell r="B17">
            <v>22.641666666666669</v>
          </cell>
          <cell r="C17">
            <v>24.4</v>
          </cell>
          <cell r="D17">
            <v>21.3</v>
          </cell>
          <cell r="E17">
            <v>92.416666666666671</v>
          </cell>
          <cell r="F17">
            <v>95</v>
          </cell>
          <cell r="G17">
            <v>82</v>
          </cell>
          <cell r="H17">
            <v>15.48</v>
          </cell>
          <cell r="I17" t="str">
            <v>N</v>
          </cell>
          <cell r="J17">
            <v>38.880000000000003</v>
          </cell>
          <cell r="K17">
            <v>50.4</v>
          </cell>
        </row>
        <row r="18">
          <cell r="B18">
            <v>24.391666666666669</v>
          </cell>
          <cell r="C18">
            <v>30.1</v>
          </cell>
          <cell r="D18">
            <v>20.7</v>
          </cell>
          <cell r="E18">
            <v>80.416666666666671</v>
          </cell>
          <cell r="F18">
            <v>96</v>
          </cell>
          <cell r="G18">
            <v>49</v>
          </cell>
          <cell r="H18">
            <v>13.68</v>
          </cell>
          <cell r="I18" t="str">
            <v>SO</v>
          </cell>
          <cell r="J18">
            <v>28.44</v>
          </cell>
          <cell r="K18">
            <v>2.4000000000000004</v>
          </cell>
        </row>
        <row r="19">
          <cell r="B19">
            <v>25.124999999999996</v>
          </cell>
          <cell r="C19">
            <v>32.5</v>
          </cell>
          <cell r="D19">
            <v>19.600000000000001</v>
          </cell>
          <cell r="E19">
            <v>71.333333333333329</v>
          </cell>
          <cell r="F19">
            <v>94</v>
          </cell>
          <cell r="G19">
            <v>38</v>
          </cell>
          <cell r="H19">
            <v>10.08</v>
          </cell>
          <cell r="I19" t="str">
            <v>NO</v>
          </cell>
          <cell r="J19">
            <v>28.8</v>
          </cell>
          <cell r="K19">
            <v>0.2</v>
          </cell>
        </row>
        <row r="20">
          <cell r="B20">
            <v>26.75</v>
          </cell>
          <cell r="C20">
            <v>34.1</v>
          </cell>
          <cell r="D20">
            <v>21.1</v>
          </cell>
          <cell r="E20">
            <v>67.958333333333329</v>
          </cell>
          <cell r="F20">
            <v>91</v>
          </cell>
          <cell r="G20">
            <v>31</v>
          </cell>
          <cell r="H20">
            <v>11.879999999999999</v>
          </cell>
          <cell r="I20" t="str">
            <v>O</v>
          </cell>
          <cell r="J20">
            <v>29.880000000000003</v>
          </cell>
          <cell r="K20">
            <v>0</v>
          </cell>
        </row>
        <row r="21">
          <cell r="B21">
            <v>26.716666666666669</v>
          </cell>
          <cell r="C21">
            <v>33.9</v>
          </cell>
          <cell r="D21">
            <v>21.4</v>
          </cell>
          <cell r="E21">
            <v>69.666666666666671</v>
          </cell>
          <cell r="F21">
            <v>93</v>
          </cell>
          <cell r="G21">
            <v>38</v>
          </cell>
          <cell r="H21">
            <v>10.08</v>
          </cell>
          <cell r="I21" t="str">
            <v>L</v>
          </cell>
          <cell r="J21">
            <v>29.880000000000003</v>
          </cell>
          <cell r="K21">
            <v>8.4</v>
          </cell>
        </row>
        <row r="22">
          <cell r="B22">
            <v>25.266666666666666</v>
          </cell>
          <cell r="C22">
            <v>32.5</v>
          </cell>
          <cell r="D22">
            <v>20</v>
          </cell>
          <cell r="E22">
            <v>73.916666666666671</v>
          </cell>
          <cell r="F22">
            <v>94</v>
          </cell>
          <cell r="G22">
            <v>39</v>
          </cell>
          <cell r="H22">
            <v>8.2799999999999994</v>
          </cell>
          <cell r="I22" t="str">
            <v>NE</v>
          </cell>
          <cell r="J22">
            <v>56.88</v>
          </cell>
          <cell r="K22">
            <v>6.6000000000000005</v>
          </cell>
        </row>
        <row r="23">
          <cell r="B23">
            <v>25.287499999999998</v>
          </cell>
          <cell r="C23">
            <v>31.4</v>
          </cell>
          <cell r="D23">
            <v>20.9</v>
          </cell>
          <cell r="E23">
            <v>75.125</v>
          </cell>
          <cell r="F23">
            <v>92</v>
          </cell>
          <cell r="G23">
            <v>48</v>
          </cell>
          <cell r="H23">
            <v>12.24</v>
          </cell>
          <cell r="I23" t="str">
            <v>N</v>
          </cell>
          <cell r="J23">
            <v>37.440000000000005</v>
          </cell>
          <cell r="K23">
            <v>27.8</v>
          </cell>
        </row>
        <row r="24">
          <cell r="B24">
            <v>26.516666666666655</v>
          </cell>
          <cell r="C24">
            <v>33.799999999999997</v>
          </cell>
          <cell r="D24">
            <v>21.2</v>
          </cell>
          <cell r="E24">
            <v>70.625</v>
          </cell>
          <cell r="F24">
            <v>91</v>
          </cell>
          <cell r="G24">
            <v>37</v>
          </cell>
          <cell r="H24">
            <v>11.16</v>
          </cell>
          <cell r="I24" t="str">
            <v>N</v>
          </cell>
          <cell r="J24">
            <v>21.96</v>
          </cell>
          <cell r="K24">
            <v>0</v>
          </cell>
        </row>
        <row r="25">
          <cell r="B25">
            <v>26.841666666666669</v>
          </cell>
          <cell r="C25">
            <v>33.4</v>
          </cell>
          <cell r="D25">
            <v>22</v>
          </cell>
          <cell r="E25">
            <v>70.583333333333329</v>
          </cell>
          <cell r="F25">
            <v>90</v>
          </cell>
          <cell r="G25">
            <v>44</v>
          </cell>
          <cell r="H25">
            <v>16.2</v>
          </cell>
          <cell r="I25" t="str">
            <v>N</v>
          </cell>
          <cell r="J25">
            <v>38.159999999999997</v>
          </cell>
          <cell r="K25">
            <v>0</v>
          </cell>
        </row>
        <row r="26">
          <cell r="B26">
            <v>25.3</v>
          </cell>
          <cell r="C26">
            <v>32.700000000000003</v>
          </cell>
          <cell r="D26">
            <v>21.5</v>
          </cell>
          <cell r="E26">
            <v>77.833333333333329</v>
          </cell>
          <cell r="F26">
            <v>91</v>
          </cell>
          <cell r="G26">
            <v>52</v>
          </cell>
          <cell r="H26">
            <v>13.32</v>
          </cell>
          <cell r="I26" t="str">
            <v>N</v>
          </cell>
          <cell r="J26">
            <v>30.6</v>
          </cell>
          <cell r="K26">
            <v>3.8</v>
          </cell>
        </row>
        <row r="27">
          <cell r="B27">
            <v>24.762500000000006</v>
          </cell>
          <cell r="C27">
            <v>31.9</v>
          </cell>
          <cell r="D27">
            <v>21.8</v>
          </cell>
          <cell r="E27">
            <v>84.083333333333329</v>
          </cell>
          <cell r="F27">
            <v>94</v>
          </cell>
          <cell r="G27">
            <v>53</v>
          </cell>
          <cell r="H27">
            <v>11.520000000000001</v>
          </cell>
          <cell r="I27" t="str">
            <v>L</v>
          </cell>
          <cell r="J27">
            <v>30.240000000000002</v>
          </cell>
          <cell r="K27">
            <v>2.6</v>
          </cell>
        </row>
        <row r="28">
          <cell r="B28">
            <v>25.675000000000001</v>
          </cell>
          <cell r="C28">
            <v>32.6</v>
          </cell>
          <cell r="D28">
            <v>22.2</v>
          </cell>
          <cell r="E28">
            <v>79.625</v>
          </cell>
          <cell r="F28">
            <v>92</v>
          </cell>
          <cell r="G28">
            <v>53</v>
          </cell>
          <cell r="H28">
            <v>12.96</v>
          </cell>
          <cell r="I28" t="str">
            <v>N</v>
          </cell>
          <cell r="J28">
            <v>45</v>
          </cell>
          <cell r="K28">
            <v>0.6</v>
          </cell>
        </row>
        <row r="29">
          <cell r="B29">
            <v>23.854166666666668</v>
          </cell>
          <cell r="C29">
            <v>26.4</v>
          </cell>
          <cell r="D29">
            <v>22.2</v>
          </cell>
          <cell r="E29">
            <v>88.916666666666671</v>
          </cell>
          <cell r="F29">
            <v>95</v>
          </cell>
          <cell r="G29">
            <v>79</v>
          </cell>
          <cell r="H29">
            <v>11.16</v>
          </cell>
          <cell r="I29" t="str">
            <v>SE</v>
          </cell>
          <cell r="J29">
            <v>24.48</v>
          </cell>
          <cell r="K29">
            <v>37.6</v>
          </cell>
        </row>
        <row r="30">
          <cell r="B30">
            <v>25.533333333333335</v>
          </cell>
          <cell r="C30">
            <v>32.799999999999997</v>
          </cell>
          <cell r="D30">
            <v>21.9</v>
          </cell>
          <cell r="E30">
            <v>79.958333333333329</v>
          </cell>
          <cell r="F30">
            <v>95</v>
          </cell>
          <cell r="G30">
            <v>47</v>
          </cell>
          <cell r="H30">
            <v>9.3600000000000012</v>
          </cell>
          <cell r="I30" t="str">
            <v>SE</v>
          </cell>
          <cell r="J30">
            <v>31.680000000000003</v>
          </cell>
          <cell r="K30">
            <v>0.8</v>
          </cell>
        </row>
        <row r="31">
          <cell r="B31">
            <v>24.220833333333335</v>
          </cell>
          <cell r="C31">
            <v>30.4</v>
          </cell>
          <cell r="D31">
            <v>19.600000000000001</v>
          </cell>
          <cell r="E31">
            <v>74.208333333333329</v>
          </cell>
          <cell r="F31">
            <v>95</v>
          </cell>
          <cell r="G31">
            <v>46</v>
          </cell>
          <cell r="H31">
            <v>10.08</v>
          </cell>
          <cell r="I31" t="str">
            <v>L</v>
          </cell>
          <cell r="J31">
            <v>25.56</v>
          </cell>
          <cell r="K31">
            <v>0</v>
          </cell>
        </row>
        <row r="32">
          <cell r="B32">
            <v>24.066666666666666</v>
          </cell>
          <cell r="C32">
            <v>31.2</v>
          </cell>
          <cell r="D32">
            <v>19.100000000000001</v>
          </cell>
          <cell r="E32">
            <v>69.666666666666671</v>
          </cell>
          <cell r="F32">
            <v>92</v>
          </cell>
          <cell r="G32">
            <v>38</v>
          </cell>
          <cell r="H32">
            <v>15.48</v>
          </cell>
          <cell r="I32" t="str">
            <v>L</v>
          </cell>
          <cell r="J32">
            <v>28.8</v>
          </cell>
          <cell r="K32">
            <v>0</v>
          </cell>
        </row>
        <row r="33">
          <cell r="B33">
            <v>25.3</v>
          </cell>
          <cell r="C33">
            <v>33</v>
          </cell>
          <cell r="D33">
            <v>17.5</v>
          </cell>
          <cell r="E33">
            <v>62.916666666666664</v>
          </cell>
          <cell r="F33">
            <v>93</v>
          </cell>
          <cell r="G33">
            <v>34</v>
          </cell>
          <cell r="H33">
            <v>15.48</v>
          </cell>
          <cell r="I33" t="str">
            <v>L</v>
          </cell>
          <cell r="J33">
            <v>31.319999999999997</v>
          </cell>
          <cell r="K33">
            <v>0</v>
          </cell>
        </row>
        <row r="34">
          <cell r="B34">
            <v>27.458333333333332</v>
          </cell>
          <cell r="C34">
            <v>33.700000000000003</v>
          </cell>
          <cell r="D34">
            <v>20.9</v>
          </cell>
          <cell r="E34">
            <v>51.458333333333336</v>
          </cell>
          <cell r="F34">
            <v>79</v>
          </cell>
          <cell r="G34">
            <v>32</v>
          </cell>
          <cell r="H34">
            <v>17.64</v>
          </cell>
          <cell r="I34" t="str">
            <v>NE</v>
          </cell>
          <cell r="J34">
            <v>32.76</v>
          </cell>
          <cell r="K34">
            <v>0</v>
          </cell>
        </row>
        <row r="35">
          <cell r="B35">
            <v>28.025000000000009</v>
          </cell>
          <cell r="C35">
            <v>33.9</v>
          </cell>
          <cell r="D35">
            <v>22.8</v>
          </cell>
          <cell r="E35">
            <v>45.083333333333336</v>
          </cell>
          <cell r="F35">
            <v>65</v>
          </cell>
          <cell r="G35">
            <v>28</v>
          </cell>
          <cell r="H35">
            <v>16.559999999999999</v>
          </cell>
          <cell r="I35" t="str">
            <v>NE</v>
          </cell>
          <cell r="J35">
            <v>37.800000000000004</v>
          </cell>
          <cell r="K35">
            <v>0</v>
          </cell>
        </row>
        <row r="36">
          <cell r="I36" t="str">
            <v>L</v>
          </cell>
        </row>
      </sheetData>
      <sheetData sheetId="1">
        <row r="5">
          <cell r="B5">
            <v>28.033333333333328</v>
          </cell>
        </row>
      </sheetData>
      <sheetData sheetId="2">
        <row r="5">
          <cell r="B5">
            <v>24.816666666666666</v>
          </cell>
        </row>
      </sheetData>
      <sheetData sheetId="3">
        <row r="5">
          <cell r="B5">
            <v>23.995833333333334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28.95</v>
          </cell>
          <cell r="C5">
            <v>31.8</v>
          </cell>
          <cell r="D5">
            <v>22.4</v>
          </cell>
          <cell r="E5">
            <v>55.125</v>
          </cell>
          <cell r="F5">
            <v>98</v>
          </cell>
          <cell r="G5">
            <v>31</v>
          </cell>
          <cell r="H5">
            <v>16.2</v>
          </cell>
          <cell r="I5" t="str">
            <v>O</v>
          </cell>
          <cell r="J5">
            <v>36</v>
          </cell>
          <cell r="K5">
            <v>0</v>
          </cell>
        </row>
        <row r="6">
          <cell r="B6">
            <v>29.29</v>
          </cell>
          <cell r="C6">
            <v>31.5</v>
          </cell>
          <cell r="D6">
            <v>25</v>
          </cell>
          <cell r="E6">
            <v>45.7</v>
          </cell>
          <cell r="F6">
            <v>65</v>
          </cell>
          <cell r="G6">
            <v>33</v>
          </cell>
          <cell r="H6">
            <v>15.48</v>
          </cell>
          <cell r="I6" t="str">
            <v>O</v>
          </cell>
          <cell r="J6">
            <v>26.64</v>
          </cell>
          <cell r="K6">
            <v>0</v>
          </cell>
        </row>
        <row r="7">
          <cell r="B7">
            <v>30.9</v>
          </cell>
          <cell r="C7">
            <v>34.4</v>
          </cell>
          <cell r="D7">
            <v>23.3</v>
          </cell>
          <cell r="E7">
            <v>41.5</v>
          </cell>
          <cell r="F7">
            <v>78</v>
          </cell>
          <cell r="G7">
            <v>27</v>
          </cell>
          <cell r="H7">
            <v>7.2</v>
          </cell>
          <cell r="I7" t="str">
            <v>O</v>
          </cell>
          <cell r="J7">
            <v>16.2</v>
          </cell>
          <cell r="K7">
            <v>0</v>
          </cell>
        </row>
        <row r="8">
          <cell r="B8">
            <v>32.910000000000004</v>
          </cell>
          <cell r="C8">
            <v>35.1</v>
          </cell>
          <cell r="D8">
            <v>24.8</v>
          </cell>
          <cell r="E8">
            <v>38.299999999999997</v>
          </cell>
          <cell r="F8">
            <v>82</v>
          </cell>
          <cell r="G8">
            <v>26</v>
          </cell>
          <cell r="H8">
            <v>5.04</v>
          </cell>
          <cell r="I8" t="str">
            <v>O</v>
          </cell>
          <cell r="J8">
            <v>17.28</v>
          </cell>
          <cell r="K8">
            <v>0</v>
          </cell>
        </row>
        <row r="9">
          <cell r="B9">
            <v>32.68571428571429</v>
          </cell>
          <cell r="C9">
            <v>36.200000000000003</v>
          </cell>
          <cell r="D9">
            <v>24.3</v>
          </cell>
          <cell r="E9">
            <v>42.142857142857146</v>
          </cell>
          <cell r="F9">
            <v>76</v>
          </cell>
          <cell r="G9">
            <v>26</v>
          </cell>
          <cell r="H9">
            <v>9.7200000000000006</v>
          </cell>
          <cell r="I9" t="str">
            <v>O</v>
          </cell>
          <cell r="J9">
            <v>19.8</v>
          </cell>
          <cell r="K9">
            <v>0</v>
          </cell>
        </row>
        <row r="10">
          <cell r="B10">
            <v>31.987499999999997</v>
          </cell>
          <cell r="C10">
            <v>35.6</v>
          </cell>
          <cell r="D10">
            <v>23.2</v>
          </cell>
          <cell r="E10">
            <v>54</v>
          </cell>
          <cell r="F10">
            <v>83</v>
          </cell>
          <cell r="G10">
            <v>31</v>
          </cell>
          <cell r="H10">
            <v>14.76</v>
          </cell>
          <cell r="I10" t="str">
            <v>O</v>
          </cell>
          <cell r="J10">
            <v>26.28</v>
          </cell>
          <cell r="K10">
            <v>0</v>
          </cell>
        </row>
        <row r="11">
          <cell r="B11">
            <v>28.880000000000003</v>
          </cell>
          <cell r="C11">
            <v>35.4</v>
          </cell>
          <cell r="D11">
            <v>21.1</v>
          </cell>
          <cell r="E11">
            <v>59.9</v>
          </cell>
          <cell r="F11">
            <v>96</v>
          </cell>
          <cell r="G11">
            <v>34</v>
          </cell>
          <cell r="H11">
            <v>9.3600000000000012</v>
          </cell>
          <cell r="I11" t="str">
            <v>O</v>
          </cell>
          <cell r="J11">
            <v>32.04</v>
          </cell>
          <cell r="K11">
            <v>0</v>
          </cell>
        </row>
        <row r="12">
          <cell r="B12">
            <v>31.871428571428567</v>
          </cell>
          <cell r="C12">
            <v>34.5</v>
          </cell>
          <cell r="D12">
            <v>27.7</v>
          </cell>
          <cell r="E12">
            <v>49</v>
          </cell>
          <cell r="F12">
            <v>68</v>
          </cell>
          <cell r="G12">
            <v>38</v>
          </cell>
          <cell r="H12">
            <v>7.5600000000000005</v>
          </cell>
          <cell r="I12" t="str">
            <v>L</v>
          </cell>
          <cell r="J12">
            <v>20.16</v>
          </cell>
          <cell r="K12">
            <v>0</v>
          </cell>
        </row>
        <row r="13">
          <cell r="B13">
            <v>28.28</v>
          </cell>
          <cell r="C13">
            <v>31.3</v>
          </cell>
          <cell r="D13">
            <v>23.3</v>
          </cell>
          <cell r="E13">
            <v>63.4</v>
          </cell>
          <cell r="F13">
            <v>81</v>
          </cell>
          <cell r="G13">
            <v>49</v>
          </cell>
          <cell r="H13">
            <v>9.7200000000000006</v>
          </cell>
          <cell r="I13" t="str">
            <v>L</v>
          </cell>
          <cell r="J13">
            <v>26.64</v>
          </cell>
          <cell r="K13">
            <v>0</v>
          </cell>
        </row>
        <row r="14">
          <cell r="B14">
            <v>29.400000000000002</v>
          </cell>
          <cell r="C14">
            <v>34</v>
          </cell>
          <cell r="D14">
            <v>20.2</v>
          </cell>
          <cell r="E14">
            <v>56.777777777777779</v>
          </cell>
          <cell r="F14">
            <v>97</v>
          </cell>
          <cell r="G14">
            <v>34</v>
          </cell>
          <cell r="H14">
            <v>9.7200000000000006</v>
          </cell>
          <cell r="I14" t="str">
            <v>L</v>
          </cell>
          <cell r="J14">
            <v>22.68</v>
          </cell>
          <cell r="K14">
            <v>0</v>
          </cell>
        </row>
        <row r="15">
          <cell r="B15">
            <v>29.133333333333329</v>
          </cell>
          <cell r="C15">
            <v>32</v>
          </cell>
          <cell r="D15">
            <v>23.7</v>
          </cell>
          <cell r="E15">
            <v>61.333333333333336</v>
          </cell>
          <cell r="F15">
            <v>86</v>
          </cell>
          <cell r="G15">
            <v>49</v>
          </cell>
          <cell r="H15">
            <v>7.2</v>
          </cell>
          <cell r="I15" t="str">
            <v>N</v>
          </cell>
          <cell r="J15">
            <v>22.68</v>
          </cell>
          <cell r="K15">
            <v>0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>
            <v>24.119999999999997</v>
          </cell>
          <cell r="C17">
            <v>26.1</v>
          </cell>
          <cell r="D17">
            <v>22.1</v>
          </cell>
          <cell r="E17">
            <v>93.6</v>
          </cell>
          <cell r="F17">
            <v>100</v>
          </cell>
          <cell r="G17">
            <v>80</v>
          </cell>
          <cell r="H17">
            <v>11.879999999999999</v>
          </cell>
          <cell r="I17" t="str">
            <v>NO</v>
          </cell>
          <cell r="J17">
            <v>38.880000000000003</v>
          </cell>
          <cell r="K17">
            <v>47.9</v>
          </cell>
        </row>
        <row r="18">
          <cell r="B18">
            <v>27.5</v>
          </cell>
          <cell r="C18">
            <v>31.2</v>
          </cell>
          <cell r="D18">
            <v>22.3</v>
          </cell>
          <cell r="E18">
            <v>70.2</v>
          </cell>
          <cell r="F18">
            <v>99</v>
          </cell>
          <cell r="G18">
            <v>49</v>
          </cell>
          <cell r="H18">
            <v>11.879999999999999</v>
          </cell>
          <cell r="I18" t="str">
            <v>O</v>
          </cell>
          <cell r="J18">
            <v>31.319999999999997</v>
          </cell>
          <cell r="K18">
            <v>18.5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>
            <v>14.5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O</v>
          </cell>
        </row>
      </sheetData>
      <sheetData sheetId="1">
        <row r="5">
          <cell r="B5" t="str">
            <v>**</v>
          </cell>
        </row>
      </sheetData>
      <sheetData sheetId="2">
        <row r="5">
          <cell r="B5">
            <v>25.518181818181816</v>
          </cell>
        </row>
      </sheetData>
      <sheetData sheetId="3">
        <row r="5">
          <cell r="B5">
            <v>23.358333333333299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27.149999999999995</v>
          </cell>
          <cell r="C5">
            <v>33.799999999999997</v>
          </cell>
          <cell r="D5">
            <v>23.5</v>
          </cell>
          <cell r="E5">
            <v>73.458333333333329</v>
          </cell>
          <cell r="F5">
            <v>95</v>
          </cell>
          <cell r="G5">
            <v>33</v>
          </cell>
          <cell r="H5">
            <v>9.3600000000000012</v>
          </cell>
          <cell r="I5" t="str">
            <v>S</v>
          </cell>
          <cell r="J5">
            <v>33.119999999999997</v>
          </cell>
          <cell r="K5">
            <v>0</v>
          </cell>
        </row>
        <row r="6">
          <cell r="B6">
            <v>26.650000000000002</v>
          </cell>
          <cell r="C6">
            <v>34</v>
          </cell>
          <cell r="D6">
            <v>19.2</v>
          </cell>
          <cell r="E6">
            <v>58.083333333333336</v>
          </cell>
          <cell r="F6">
            <v>93</v>
          </cell>
          <cell r="G6">
            <v>26</v>
          </cell>
          <cell r="H6">
            <v>11.16</v>
          </cell>
          <cell r="I6" t="str">
            <v>SO</v>
          </cell>
          <cell r="J6">
            <v>33.119999999999997</v>
          </cell>
          <cell r="K6">
            <v>0</v>
          </cell>
        </row>
        <row r="7">
          <cell r="B7">
            <v>27.195833333333336</v>
          </cell>
          <cell r="C7">
            <v>35.5</v>
          </cell>
          <cell r="D7">
            <v>19.5</v>
          </cell>
          <cell r="E7">
            <v>58.958333333333336</v>
          </cell>
          <cell r="F7">
            <v>93</v>
          </cell>
          <cell r="G7">
            <v>26</v>
          </cell>
          <cell r="H7">
            <v>6.48</v>
          </cell>
          <cell r="I7" t="str">
            <v>SO</v>
          </cell>
          <cell r="J7">
            <v>19.079999999999998</v>
          </cell>
          <cell r="K7">
            <v>0</v>
          </cell>
        </row>
        <row r="8">
          <cell r="B8">
            <v>28.345833333333328</v>
          </cell>
          <cell r="C8">
            <v>37</v>
          </cell>
          <cell r="D8">
            <v>21.3</v>
          </cell>
          <cell r="E8">
            <v>61.583333333333336</v>
          </cell>
          <cell r="F8">
            <v>94</v>
          </cell>
          <cell r="G8">
            <v>27</v>
          </cell>
          <cell r="H8">
            <v>5.04</v>
          </cell>
          <cell r="I8" t="str">
            <v>N</v>
          </cell>
          <cell r="J8">
            <v>18.36</v>
          </cell>
          <cell r="K8">
            <v>0</v>
          </cell>
        </row>
        <row r="9">
          <cell r="B9">
            <v>27.645833333333329</v>
          </cell>
          <cell r="C9">
            <v>37.4</v>
          </cell>
          <cell r="D9">
            <v>22.1</v>
          </cell>
          <cell r="E9">
            <v>64.75</v>
          </cell>
          <cell r="F9">
            <v>89</v>
          </cell>
          <cell r="G9">
            <v>31</v>
          </cell>
          <cell r="H9">
            <v>18</v>
          </cell>
          <cell r="I9" t="str">
            <v>N</v>
          </cell>
          <cell r="J9">
            <v>40.680000000000007</v>
          </cell>
          <cell r="K9">
            <v>0</v>
          </cell>
        </row>
        <row r="10">
          <cell r="B10">
            <v>26.995833333333337</v>
          </cell>
          <cell r="C10">
            <v>34.9</v>
          </cell>
          <cell r="D10">
            <v>22.1</v>
          </cell>
          <cell r="E10">
            <v>70</v>
          </cell>
          <cell r="F10">
            <v>93</v>
          </cell>
          <cell r="G10">
            <v>43</v>
          </cell>
          <cell r="H10">
            <v>9.3600000000000012</v>
          </cell>
          <cell r="I10" t="str">
            <v>NE</v>
          </cell>
          <cell r="J10">
            <v>32.4</v>
          </cell>
          <cell r="K10">
            <v>0</v>
          </cell>
        </row>
        <row r="11">
          <cell r="B11">
            <v>27.925000000000001</v>
          </cell>
          <cell r="C11">
            <v>35.4</v>
          </cell>
          <cell r="D11">
            <v>22.7</v>
          </cell>
          <cell r="E11">
            <v>63.458333333333336</v>
          </cell>
          <cell r="F11">
            <v>86</v>
          </cell>
          <cell r="G11">
            <v>39</v>
          </cell>
          <cell r="H11">
            <v>13.68</v>
          </cell>
          <cell r="I11" t="str">
            <v>S</v>
          </cell>
          <cell r="J11">
            <v>30.6</v>
          </cell>
          <cell r="K11">
            <v>0</v>
          </cell>
        </row>
        <row r="12">
          <cell r="B12">
            <v>27.912499999999994</v>
          </cell>
          <cell r="C12">
            <v>36.299999999999997</v>
          </cell>
          <cell r="D12">
            <v>21</v>
          </cell>
          <cell r="E12">
            <v>68.291666666666671</v>
          </cell>
          <cell r="F12">
            <v>95</v>
          </cell>
          <cell r="G12">
            <v>35</v>
          </cell>
          <cell r="H12">
            <v>9.7200000000000006</v>
          </cell>
          <cell r="I12" t="str">
            <v>L</v>
          </cell>
          <cell r="J12">
            <v>28.44</v>
          </cell>
          <cell r="K12">
            <v>0</v>
          </cell>
        </row>
        <row r="13">
          <cell r="B13">
            <v>26.900000000000002</v>
          </cell>
          <cell r="C13">
            <v>33.9</v>
          </cell>
          <cell r="D13">
            <v>22.2</v>
          </cell>
          <cell r="E13">
            <v>74.739130434782609</v>
          </cell>
          <cell r="F13">
            <v>95</v>
          </cell>
          <cell r="G13">
            <v>44</v>
          </cell>
          <cell r="H13">
            <v>12.96</v>
          </cell>
          <cell r="I13" t="str">
            <v>NE</v>
          </cell>
          <cell r="J13">
            <v>38.519999999999996</v>
          </cell>
          <cell r="K13">
            <v>14.2</v>
          </cell>
        </row>
        <row r="14">
          <cell r="B14">
            <v>26.958333333333332</v>
          </cell>
          <cell r="C14">
            <v>33.6</v>
          </cell>
          <cell r="D14">
            <v>23.4</v>
          </cell>
          <cell r="E14">
            <v>73.5</v>
          </cell>
          <cell r="F14">
            <v>92</v>
          </cell>
          <cell r="G14">
            <v>48</v>
          </cell>
          <cell r="H14">
            <v>19.440000000000001</v>
          </cell>
          <cell r="I14" t="str">
            <v>S</v>
          </cell>
          <cell r="J14">
            <v>43.2</v>
          </cell>
          <cell r="K14">
            <v>0</v>
          </cell>
        </row>
        <row r="15">
          <cell r="B15">
            <v>25.824999999999999</v>
          </cell>
          <cell r="C15">
            <v>30.7</v>
          </cell>
          <cell r="D15">
            <v>24.1</v>
          </cell>
          <cell r="E15">
            <v>81.541666666666671</v>
          </cell>
          <cell r="F15">
            <v>92</v>
          </cell>
          <cell r="G15">
            <v>61</v>
          </cell>
          <cell r="H15">
            <v>16.559999999999999</v>
          </cell>
          <cell r="I15" t="str">
            <v>NE</v>
          </cell>
          <cell r="J15">
            <v>31.680000000000003</v>
          </cell>
          <cell r="K15">
            <v>2.4</v>
          </cell>
        </row>
        <row r="16">
          <cell r="B16">
            <v>24.1875</v>
          </cell>
          <cell r="C16">
            <v>26.4</v>
          </cell>
          <cell r="D16">
            <v>22.1</v>
          </cell>
          <cell r="E16">
            <v>91.083333333333329</v>
          </cell>
          <cell r="F16">
            <v>95</v>
          </cell>
          <cell r="G16">
            <v>80</v>
          </cell>
          <cell r="H16">
            <v>15.840000000000002</v>
          </cell>
          <cell r="I16" t="str">
            <v>N</v>
          </cell>
          <cell r="J16">
            <v>37.080000000000005</v>
          </cell>
          <cell r="K16">
            <v>17</v>
          </cell>
        </row>
        <row r="17">
          <cell r="B17">
            <v>24.125</v>
          </cell>
          <cell r="C17">
            <v>28.7</v>
          </cell>
          <cell r="D17">
            <v>21.8</v>
          </cell>
          <cell r="E17">
            <v>89.291666666666671</v>
          </cell>
          <cell r="F17">
            <v>95</v>
          </cell>
          <cell r="G17">
            <v>68</v>
          </cell>
          <cell r="H17">
            <v>14.04</v>
          </cell>
          <cell r="I17" t="str">
            <v>N</v>
          </cell>
          <cell r="J17">
            <v>40.680000000000007</v>
          </cell>
          <cell r="K17">
            <v>42.000000000000014</v>
          </cell>
        </row>
        <row r="18">
          <cell r="B18">
            <v>26.941666666666659</v>
          </cell>
          <cell r="C18">
            <v>32.799999999999997</v>
          </cell>
          <cell r="D18">
            <v>23.4</v>
          </cell>
          <cell r="E18">
            <v>78.25</v>
          </cell>
          <cell r="F18">
            <v>95</v>
          </cell>
          <cell r="G18">
            <v>49</v>
          </cell>
          <cell r="H18">
            <v>12.96</v>
          </cell>
          <cell r="I18" t="str">
            <v>O</v>
          </cell>
          <cell r="J18">
            <v>31.680000000000003</v>
          </cell>
          <cell r="K18">
            <v>0.2</v>
          </cell>
        </row>
        <row r="19">
          <cell r="B19">
            <v>27.470833333333335</v>
          </cell>
          <cell r="C19">
            <v>34.1</v>
          </cell>
          <cell r="D19">
            <v>23</v>
          </cell>
          <cell r="E19">
            <v>74.083333333333329</v>
          </cell>
          <cell r="F19">
            <v>94</v>
          </cell>
          <cell r="G19">
            <v>33</v>
          </cell>
          <cell r="H19">
            <v>10.08</v>
          </cell>
          <cell r="I19" t="str">
            <v>O</v>
          </cell>
          <cell r="J19">
            <v>30.6</v>
          </cell>
          <cell r="K19">
            <v>0</v>
          </cell>
        </row>
        <row r="20">
          <cell r="B20">
            <v>27.991666666666664</v>
          </cell>
          <cell r="C20">
            <v>35.700000000000003</v>
          </cell>
          <cell r="D20">
            <v>21.6</v>
          </cell>
          <cell r="E20">
            <v>69.875</v>
          </cell>
          <cell r="F20">
            <v>95</v>
          </cell>
          <cell r="G20">
            <v>32</v>
          </cell>
          <cell r="H20">
            <v>9</v>
          </cell>
          <cell r="I20" t="str">
            <v>O</v>
          </cell>
          <cell r="J20">
            <v>21.240000000000002</v>
          </cell>
          <cell r="K20">
            <v>0</v>
          </cell>
        </row>
        <row r="21">
          <cell r="B21">
            <v>28.083333333333329</v>
          </cell>
          <cell r="C21">
            <v>34.9</v>
          </cell>
          <cell r="D21">
            <v>21.5</v>
          </cell>
          <cell r="E21">
            <v>68.541666666666671</v>
          </cell>
          <cell r="F21">
            <v>96</v>
          </cell>
          <cell r="G21">
            <v>33</v>
          </cell>
          <cell r="H21">
            <v>9.7200000000000006</v>
          </cell>
          <cell r="I21" t="str">
            <v>O</v>
          </cell>
          <cell r="J21">
            <v>34.200000000000003</v>
          </cell>
          <cell r="K21">
            <v>0</v>
          </cell>
        </row>
        <row r="22">
          <cell r="B22">
            <v>26.829166666666669</v>
          </cell>
          <cell r="C22">
            <v>33.799999999999997</v>
          </cell>
          <cell r="D22">
            <v>22.2</v>
          </cell>
          <cell r="E22">
            <v>72.166666666666671</v>
          </cell>
          <cell r="F22">
            <v>94</v>
          </cell>
          <cell r="G22">
            <v>45</v>
          </cell>
          <cell r="H22">
            <v>13.32</v>
          </cell>
          <cell r="I22" t="str">
            <v>NE</v>
          </cell>
          <cell r="J22">
            <v>36.36</v>
          </cell>
          <cell r="K22">
            <v>0</v>
          </cell>
        </row>
        <row r="23">
          <cell r="B23">
            <v>27.191666666666666</v>
          </cell>
          <cell r="C23">
            <v>34.6</v>
          </cell>
          <cell r="D23">
            <v>21.6</v>
          </cell>
          <cell r="E23">
            <v>71.333333333333329</v>
          </cell>
          <cell r="F23">
            <v>94</v>
          </cell>
          <cell r="G23">
            <v>39</v>
          </cell>
          <cell r="H23">
            <v>9.3600000000000012</v>
          </cell>
          <cell r="I23" t="str">
            <v>S</v>
          </cell>
          <cell r="J23">
            <v>19.440000000000001</v>
          </cell>
          <cell r="K23">
            <v>0</v>
          </cell>
        </row>
        <row r="24">
          <cell r="B24">
            <v>28.033333333333331</v>
          </cell>
          <cell r="C24">
            <v>33.9</v>
          </cell>
          <cell r="D24">
            <v>22.5</v>
          </cell>
          <cell r="E24">
            <v>69.791666666666671</v>
          </cell>
          <cell r="F24">
            <v>94</v>
          </cell>
          <cell r="G24">
            <v>43</v>
          </cell>
          <cell r="H24">
            <v>11.520000000000001</v>
          </cell>
          <cell r="I24" t="str">
            <v>NE</v>
          </cell>
          <cell r="J24">
            <v>28.44</v>
          </cell>
          <cell r="K24">
            <v>0</v>
          </cell>
        </row>
        <row r="25">
          <cell r="B25">
            <v>27.141666666666662</v>
          </cell>
          <cell r="C25">
            <v>32.299999999999997</v>
          </cell>
          <cell r="D25">
            <v>22.8</v>
          </cell>
          <cell r="E25">
            <v>74.333333333333329</v>
          </cell>
          <cell r="F25">
            <v>94</v>
          </cell>
          <cell r="G25">
            <v>52</v>
          </cell>
          <cell r="H25">
            <v>11.16</v>
          </cell>
          <cell r="I25" t="str">
            <v>N</v>
          </cell>
          <cell r="J25">
            <v>28.08</v>
          </cell>
          <cell r="K25">
            <v>0</v>
          </cell>
        </row>
        <row r="26">
          <cell r="B26">
            <v>26.141666666666662</v>
          </cell>
          <cell r="C26">
            <v>32.700000000000003</v>
          </cell>
          <cell r="D26">
            <v>22.1</v>
          </cell>
          <cell r="E26">
            <v>80.333333333333329</v>
          </cell>
          <cell r="F26">
            <v>95</v>
          </cell>
          <cell r="G26">
            <v>51</v>
          </cell>
          <cell r="H26">
            <v>13.68</v>
          </cell>
          <cell r="I26" t="str">
            <v>NE</v>
          </cell>
          <cell r="J26">
            <v>45.36</v>
          </cell>
          <cell r="K26">
            <v>0.2</v>
          </cell>
        </row>
        <row r="27">
          <cell r="B27">
            <v>26.42916666666666</v>
          </cell>
          <cell r="C27">
            <v>31.9</v>
          </cell>
          <cell r="D27">
            <v>23.4</v>
          </cell>
          <cell r="E27">
            <v>80.958333333333329</v>
          </cell>
          <cell r="F27">
            <v>95</v>
          </cell>
          <cell r="G27">
            <v>55</v>
          </cell>
          <cell r="H27">
            <v>9.7200000000000006</v>
          </cell>
          <cell r="I27" t="str">
            <v>N</v>
          </cell>
          <cell r="J27">
            <v>25.2</v>
          </cell>
          <cell r="K27">
            <v>0</v>
          </cell>
        </row>
        <row r="28">
          <cell r="B28">
            <v>27.416666666666671</v>
          </cell>
          <cell r="C28">
            <v>34.5</v>
          </cell>
          <cell r="D28">
            <v>22.4</v>
          </cell>
          <cell r="E28">
            <v>75.958333333333329</v>
          </cell>
          <cell r="F28">
            <v>95</v>
          </cell>
          <cell r="G28">
            <v>46</v>
          </cell>
          <cell r="H28">
            <v>13.32</v>
          </cell>
          <cell r="I28" t="str">
            <v>SE</v>
          </cell>
          <cell r="J28">
            <v>46.800000000000004</v>
          </cell>
          <cell r="K28">
            <v>0</v>
          </cell>
        </row>
        <row r="29">
          <cell r="B29">
            <v>24.525000000000002</v>
          </cell>
          <cell r="C29">
            <v>27.6</v>
          </cell>
          <cell r="D29">
            <v>23</v>
          </cell>
          <cell r="E29">
            <v>87.75</v>
          </cell>
          <cell r="F29">
            <v>94</v>
          </cell>
          <cell r="G29">
            <v>76</v>
          </cell>
          <cell r="H29">
            <v>14.76</v>
          </cell>
          <cell r="I29" t="str">
            <v>SO</v>
          </cell>
          <cell r="J29">
            <v>33.840000000000003</v>
          </cell>
          <cell r="K29">
            <v>14.600000000000001</v>
          </cell>
        </row>
        <row r="30">
          <cell r="B30">
            <v>26.029166666666665</v>
          </cell>
          <cell r="C30">
            <v>31.5</v>
          </cell>
          <cell r="D30">
            <v>23.4</v>
          </cell>
          <cell r="E30">
            <v>82.833333333333329</v>
          </cell>
          <cell r="F30">
            <v>95</v>
          </cell>
          <cell r="G30">
            <v>56</v>
          </cell>
          <cell r="H30">
            <v>13.32</v>
          </cell>
          <cell r="I30" t="str">
            <v>S</v>
          </cell>
          <cell r="J30">
            <v>21.6</v>
          </cell>
          <cell r="K30">
            <v>4.2</v>
          </cell>
        </row>
        <row r="31">
          <cell r="B31">
            <v>26.458333333333332</v>
          </cell>
          <cell r="C31">
            <v>32.700000000000003</v>
          </cell>
          <cell r="D31">
            <v>22.6</v>
          </cell>
          <cell r="E31">
            <v>78.625</v>
          </cell>
          <cell r="F31">
            <v>96</v>
          </cell>
          <cell r="G31">
            <v>52</v>
          </cell>
          <cell r="H31">
            <v>11.16</v>
          </cell>
          <cell r="I31" t="str">
            <v>N</v>
          </cell>
          <cell r="J31">
            <v>40.32</v>
          </cell>
          <cell r="K31">
            <v>0</v>
          </cell>
        </row>
        <row r="32">
          <cell r="B32">
            <v>26.404166666666665</v>
          </cell>
          <cell r="C32">
            <v>33.4</v>
          </cell>
          <cell r="D32">
            <v>21.7</v>
          </cell>
          <cell r="E32">
            <v>76.5</v>
          </cell>
          <cell r="F32">
            <v>96</v>
          </cell>
          <cell r="G32">
            <v>46</v>
          </cell>
          <cell r="H32">
            <v>10.44</v>
          </cell>
          <cell r="I32" t="str">
            <v>L</v>
          </cell>
          <cell r="J32">
            <v>24.840000000000003</v>
          </cell>
          <cell r="K32">
            <v>0</v>
          </cell>
        </row>
        <row r="33">
          <cell r="B33">
            <v>26.624999999999996</v>
          </cell>
          <cell r="C33">
            <v>31.2</v>
          </cell>
          <cell r="D33">
            <v>23.2</v>
          </cell>
          <cell r="E33">
            <v>80.458333333333329</v>
          </cell>
          <cell r="F33">
            <v>96</v>
          </cell>
          <cell r="G33">
            <v>57</v>
          </cell>
          <cell r="H33">
            <v>7.2</v>
          </cell>
          <cell r="I33" t="str">
            <v>S</v>
          </cell>
          <cell r="J33">
            <v>33.480000000000004</v>
          </cell>
          <cell r="K33">
            <v>25.4</v>
          </cell>
        </row>
        <row r="34">
          <cell r="B34">
            <v>26.266666666666666</v>
          </cell>
          <cell r="C34">
            <v>30.9</v>
          </cell>
          <cell r="D34">
            <v>23.8</v>
          </cell>
          <cell r="E34">
            <v>85.625</v>
          </cell>
          <cell r="F34">
            <v>96</v>
          </cell>
          <cell r="G34">
            <v>65</v>
          </cell>
          <cell r="H34">
            <v>10.8</v>
          </cell>
          <cell r="I34" t="str">
            <v>NE</v>
          </cell>
          <cell r="J34">
            <v>23.400000000000002</v>
          </cell>
          <cell r="K34">
            <v>9.6</v>
          </cell>
        </row>
        <row r="35">
          <cell r="B35">
            <v>27.333333333333329</v>
          </cell>
          <cell r="C35">
            <v>33.700000000000003</v>
          </cell>
          <cell r="D35">
            <v>23.6</v>
          </cell>
          <cell r="E35">
            <v>81.583333333333329</v>
          </cell>
          <cell r="F35">
            <v>96</v>
          </cell>
          <cell r="G35">
            <v>54</v>
          </cell>
          <cell r="H35">
            <v>13.68</v>
          </cell>
          <cell r="I35" t="str">
            <v>NE</v>
          </cell>
          <cell r="J35">
            <v>29.52</v>
          </cell>
          <cell r="K35">
            <v>0.8</v>
          </cell>
        </row>
        <row r="36">
          <cell r="I36" t="str">
            <v>NE</v>
          </cell>
        </row>
      </sheetData>
      <sheetData sheetId="1">
        <row r="5">
          <cell r="B5">
            <v>26.270833333333332</v>
          </cell>
        </row>
      </sheetData>
      <sheetData sheetId="2">
        <row r="5">
          <cell r="B5">
            <v>25.191666666666666</v>
          </cell>
        </row>
      </sheetData>
      <sheetData sheetId="3">
        <row r="5">
          <cell r="B5">
            <v>25.287499999999998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27.258333333333329</v>
          </cell>
          <cell r="C5">
            <v>33.5</v>
          </cell>
          <cell r="D5">
            <v>23.7</v>
          </cell>
          <cell r="E5">
            <v>78.041666666666671</v>
          </cell>
          <cell r="F5">
            <v>96</v>
          </cell>
          <cell r="G5">
            <v>43</v>
          </cell>
          <cell r="H5">
            <v>17.28</v>
          </cell>
          <cell r="I5" t="str">
            <v>S</v>
          </cell>
          <cell r="J5">
            <v>33.840000000000003</v>
          </cell>
          <cell r="K5">
            <v>2</v>
          </cell>
        </row>
        <row r="6">
          <cell r="B6">
            <v>27.929166666666671</v>
          </cell>
          <cell r="C6">
            <v>35.6</v>
          </cell>
          <cell r="D6">
            <v>20.3</v>
          </cell>
          <cell r="E6">
            <v>64.041666666666671</v>
          </cell>
          <cell r="F6">
            <v>97</v>
          </cell>
          <cell r="G6">
            <v>20</v>
          </cell>
          <cell r="H6">
            <v>20.88</v>
          </cell>
          <cell r="I6" t="str">
            <v>O</v>
          </cell>
          <cell r="J6">
            <v>37.080000000000005</v>
          </cell>
          <cell r="K6">
            <v>0</v>
          </cell>
        </row>
        <row r="7">
          <cell r="B7">
            <v>26.733333333333334</v>
          </cell>
          <cell r="C7">
            <v>35.299999999999997</v>
          </cell>
          <cell r="D7">
            <v>19</v>
          </cell>
          <cell r="E7">
            <v>63.333333333333336</v>
          </cell>
          <cell r="F7">
            <v>95</v>
          </cell>
          <cell r="G7">
            <v>29</v>
          </cell>
          <cell r="H7">
            <v>10.08</v>
          </cell>
          <cell r="I7" t="str">
            <v>O</v>
          </cell>
          <cell r="J7">
            <v>17.64</v>
          </cell>
          <cell r="K7">
            <v>0</v>
          </cell>
        </row>
        <row r="8">
          <cell r="B8">
            <v>27.858333333333334</v>
          </cell>
          <cell r="C8">
            <v>36.4</v>
          </cell>
          <cell r="D8">
            <v>19.600000000000001</v>
          </cell>
          <cell r="E8">
            <v>64.583333333333329</v>
          </cell>
          <cell r="F8">
            <v>95</v>
          </cell>
          <cell r="G8">
            <v>29</v>
          </cell>
          <cell r="H8">
            <v>10.08</v>
          </cell>
          <cell r="I8" t="str">
            <v>NE</v>
          </cell>
          <cell r="J8">
            <v>19.079999999999998</v>
          </cell>
          <cell r="K8">
            <v>0</v>
          </cell>
        </row>
        <row r="9">
          <cell r="B9">
            <v>27.833333333333332</v>
          </cell>
          <cell r="C9">
            <v>36.1</v>
          </cell>
          <cell r="D9">
            <v>21.3</v>
          </cell>
          <cell r="E9">
            <v>67.708333333333329</v>
          </cell>
          <cell r="F9">
            <v>95</v>
          </cell>
          <cell r="G9">
            <v>38</v>
          </cell>
          <cell r="H9">
            <v>23.400000000000002</v>
          </cell>
          <cell r="I9" t="str">
            <v>NE</v>
          </cell>
          <cell r="J9">
            <v>46.800000000000004</v>
          </cell>
          <cell r="K9">
            <v>0</v>
          </cell>
        </row>
        <row r="10">
          <cell r="B10">
            <v>28.245833333333334</v>
          </cell>
          <cell r="C10">
            <v>36</v>
          </cell>
          <cell r="D10">
            <v>21.8</v>
          </cell>
          <cell r="E10">
            <v>69.541666666666671</v>
          </cell>
          <cell r="F10">
            <v>96</v>
          </cell>
          <cell r="G10">
            <v>36</v>
          </cell>
          <cell r="H10">
            <v>9.3600000000000012</v>
          </cell>
          <cell r="I10" t="str">
            <v>NE</v>
          </cell>
          <cell r="J10">
            <v>20.16</v>
          </cell>
          <cell r="K10">
            <v>0</v>
          </cell>
        </row>
        <row r="11">
          <cell r="B11">
            <v>27.666666666666671</v>
          </cell>
          <cell r="C11">
            <v>34.4</v>
          </cell>
          <cell r="D11">
            <v>23.3</v>
          </cell>
          <cell r="E11">
            <v>76</v>
          </cell>
          <cell r="F11">
            <v>94</v>
          </cell>
          <cell r="G11">
            <v>50</v>
          </cell>
          <cell r="H11">
            <v>20.16</v>
          </cell>
          <cell r="I11" t="str">
            <v>SO</v>
          </cell>
          <cell r="J11">
            <v>51.480000000000004</v>
          </cell>
          <cell r="K11">
            <v>3.2</v>
          </cell>
        </row>
        <row r="12">
          <cell r="B12">
            <v>26.308333333333337</v>
          </cell>
          <cell r="C12">
            <v>34.299999999999997</v>
          </cell>
          <cell r="D12">
            <v>22.4</v>
          </cell>
          <cell r="E12">
            <v>80.125</v>
          </cell>
          <cell r="F12">
            <v>96</v>
          </cell>
          <cell r="G12">
            <v>44</v>
          </cell>
          <cell r="H12">
            <v>18</v>
          </cell>
          <cell r="I12" t="str">
            <v>NE</v>
          </cell>
          <cell r="J12">
            <v>53.28</v>
          </cell>
          <cell r="K12">
            <v>2</v>
          </cell>
        </row>
        <row r="13">
          <cell r="B13">
            <v>27.091666666666669</v>
          </cell>
          <cell r="C13">
            <v>34.9</v>
          </cell>
          <cell r="D13">
            <v>22</v>
          </cell>
          <cell r="E13">
            <v>77.875</v>
          </cell>
          <cell r="F13">
            <v>96</v>
          </cell>
          <cell r="G13">
            <v>43</v>
          </cell>
          <cell r="H13">
            <v>15.840000000000002</v>
          </cell>
          <cell r="I13" t="str">
            <v>N</v>
          </cell>
          <cell r="J13">
            <v>28.08</v>
          </cell>
          <cell r="K13">
            <v>0</v>
          </cell>
        </row>
        <row r="14">
          <cell r="B14">
            <v>27.00833333333334</v>
          </cell>
          <cell r="C14">
            <v>33.700000000000003</v>
          </cell>
          <cell r="D14">
            <v>23.9</v>
          </cell>
          <cell r="E14">
            <v>79.208333333333329</v>
          </cell>
          <cell r="F14">
            <v>94</v>
          </cell>
          <cell r="G14">
            <v>51</v>
          </cell>
          <cell r="H14">
            <v>21.96</v>
          </cell>
          <cell r="I14" t="str">
            <v>NE</v>
          </cell>
          <cell r="J14">
            <v>46.800000000000004</v>
          </cell>
          <cell r="K14">
            <v>0</v>
          </cell>
        </row>
        <row r="15">
          <cell r="B15">
            <v>25.441666666666666</v>
          </cell>
          <cell r="C15">
            <v>28</v>
          </cell>
          <cell r="D15">
            <v>24.2</v>
          </cell>
          <cell r="E15">
            <v>86.958333333333329</v>
          </cell>
          <cell r="F15">
            <v>95</v>
          </cell>
          <cell r="G15">
            <v>77</v>
          </cell>
          <cell r="H15">
            <v>19.079999999999998</v>
          </cell>
          <cell r="I15" t="str">
            <v>NE</v>
          </cell>
          <cell r="J15">
            <v>33.480000000000004</v>
          </cell>
          <cell r="K15">
            <v>4.8</v>
          </cell>
        </row>
        <row r="16">
          <cell r="B16">
            <v>23.837500000000002</v>
          </cell>
          <cell r="C16">
            <v>26.4</v>
          </cell>
          <cell r="D16">
            <v>21</v>
          </cell>
          <cell r="E16">
            <v>91.583333333333329</v>
          </cell>
          <cell r="F16">
            <v>97</v>
          </cell>
          <cell r="G16">
            <v>79</v>
          </cell>
          <cell r="H16">
            <v>25.56</v>
          </cell>
          <cell r="I16" t="str">
            <v>N</v>
          </cell>
          <cell r="J16">
            <v>46.080000000000005</v>
          </cell>
          <cell r="K16">
            <v>44.8</v>
          </cell>
        </row>
        <row r="17">
          <cell r="B17">
            <v>24.683333333333337</v>
          </cell>
          <cell r="C17">
            <v>29.9</v>
          </cell>
          <cell r="D17">
            <v>21.5</v>
          </cell>
          <cell r="E17">
            <v>88.958333333333329</v>
          </cell>
          <cell r="F17">
            <v>97</v>
          </cell>
          <cell r="G17">
            <v>64</v>
          </cell>
          <cell r="H17">
            <v>18.36</v>
          </cell>
          <cell r="I17" t="str">
            <v>N</v>
          </cell>
          <cell r="J17">
            <v>34.200000000000003</v>
          </cell>
          <cell r="K17">
            <v>13.8</v>
          </cell>
        </row>
        <row r="18">
          <cell r="B18">
            <v>27.45</v>
          </cell>
          <cell r="C18">
            <v>32.9</v>
          </cell>
          <cell r="D18">
            <v>23.9</v>
          </cell>
          <cell r="E18">
            <v>80.041666666666671</v>
          </cell>
          <cell r="F18">
            <v>95</v>
          </cell>
          <cell r="G18">
            <v>55</v>
          </cell>
          <cell r="H18">
            <v>13.68</v>
          </cell>
          <cell r="I18" t="str">
            <v>NO</v>
          </cell>
          <cell r="J18">
            <v>23.759999999999998</v>
          </cell>
          <cell r="K18">
            <v>0</v>
          </cell>
        </row>
        <row r="19">
          <cell r="B19">
            <v>28.5625</v>
          </cell>
          <cell r="C19">
            <v>35.1</v>
          </cell>
          <cell r="D19">
            <v>23.7</v>
          </cell>
          <cell r="E19">
            <v>73.958333333333329</v>
          </cell>
          <cell r="F19">
            <v>96</v>
          </cell>
          <cell r="G19">
            <v>39</v>
          </cell>
          <cell r="H19">
            <v>14.4</v>
          </cell>
          <cell r="I19" t="str">
            <v>NE</v>
          </cell>
          <cell r="J19">
            <v>33.119999999999997</v>
          </cell>
          <cell r="K19">
            <v>0.2</v>
          </cell>
        </row>
        <row r="20">
          <cell r="B20">
            <v>27.391666666666662</v>
          </cell>
          <cell r="C20">
            <v>35.4</v>
          </cell>
          <cell r="D20">
            <v>21.1</v>
          </cell>
          <cell r="E20">
            <v>77.916666666666671</v>
          </cell>
          <cell r="F20">
            <v>94</v>
          </cell>
          <cell r="G20">
            <v>44</v>
          </cell>
          <cell r="H20">
            <v>11.16</v>
          </cell>
          <cell r="I20" t="str">
            <v>N</v>
          </cell>
          <cell r="J20">
            <v>56.519999999999996</v>
          </cell>
          <cell r="K20">
            <v>5.4</v>
          </cell>
        </row>
        <row r="21">
          <cell r="B21">
            <v>27.475000000000005</v>
          </cell>
          <cell r="C21">
            <v>35.4</v>
          </cell>
          <cell r="D21">
            <v>21.8</v>
          </cell>
          <cell r="E21">
            <v>75.125</v>
          </cell>
          <cell r="F21">
            <v>96</v>
          </cell>
          <cell r="G21">
            <v>38</v>
          </cell>
          <cell r="H21">
            <v>9.3600000000000012</v>
          </cell>
          <cell r="I21" t="str">
            <v>L</v>
          </cell>
          <cell r="J21">
            <v>30.6</v>
          </cell>
          <cell r="K21">
            <v>9.1999999999999993</v>
          </cell>
        </row>
        <row r="22">
          <cell r="B22">
            <v>27.404166666666669</v>
          </cell>
          <cell r="C22">
            <v>33.4</v>
          </cell>
          <cell r="D22">
            <v>22.7</v>
          </cell>
          <cell r="E22">
            <v>75.291666666666671</v>
          </cell>
          <cell r="F22">
            <v>95</v>
          </cell>
          <cell r="G22">
            <v>47</v>
          </cell>
          <cell r="H22">
            <v>13.68</v>
          </cell>
          <cell r="I22" t="str">
            <v>N</v>
          </cell>
          <cell r="J22">
            <v>25.56</v>
          </cell>
          <cell r="K22">
            <v>0</v>
          </cell>
        </row>
        <row r="23">
          <cell r="B23">
            <v>28.054166666666671</v>
          </cell>
          <cell r="C23">
            <v>34.799999999999997</v>
          </cell>
          <cell r="D23">
            <v>23.3</v>
          </cell>
          <cell r="E23">
            <v>72.625</v>
          </cell>
          <cell r="F23">
            <v>94</v>
          </cell>
          <cell r="G23">
            <v>44</v>
          </cell>
          <cell r="H23">
            <v>14.4</v>
          </cell>
          <cell r="I23" t="str">
            <v>NE</v>
          </cell>
          <cell r="J23">
            <v>29.16</v>
          </cell>
          <cell r="K23">
            <v>0</v>
          </cell>
        </row>
        <row r="24">
          <cell r="B24">
            <v>27.045833333333334</v>
          </cell>
          <cell r="C24">
            <v>32.1</v>
          </cell>
          <cell r="D24">
            <v>23.4</v>
          </cell>
          <cell r="E24">
            <v>78.958333333333329</v>
          </cell>
          <cell r="F24">
            <v>93</v>
          </cell>
          <cell r="G24">
            <v>57</v>
          </cell>
          <cell r="H24">
            <v>18</v>
          </cell>
          <cell r="I24" t="str">
            <v>NE</v>
          </cell>
          <cell r="J24">
            <v>31.319999999999997</v>
          </cell>
          <cell r="K24">
            <v>7.1999999999999993</v>
          </cell>
        </row>
        <row r="25">
          <cell r="B25">
            <v>26.375</v>
          </cell>
          <cell r="C25">
            <v>32</v>
          </cell>
          <cell r="D25">
            <v>23.5</v>
          </cell>
          <cell r="E25">
            <v>83.125</v>
          </cell>
          <cell r="F25">
            <v>95</v>
          </cell>
          <cell r="G25">
            <v>62</v>
          </cell>
          <cell r="H25">
            <v>18.36</v>
          </cell>
          <cell r="I25" t="str">
            <v>NE</v>
          </cell>
          <cell r="J25">
            <v>42.480000000000004</v>
          </cell>
          <cell r="K25">
            <v>25.2</v>
          </cell>
        </row>
        <row r="26">
          <cell r="B26">
            <v>25.570833333333329</v>
          </cell>
          <cell r="C26">
            <v>30.4</v>
          </cell>
          <cell r="D26">
            <v>23.3</v>
          </cell>
          <cell r="E26">
            <v>86.625</v>
          </cell>
          <cell r="F26">
            <v>96</v>
          </cell>
          <cell r="G26">
            <v>67</v>
          </cell>
          <cell r="H26">
            <v>25.92</v>
          </cell>
          <cell r="I26" t="str">
            <v>NE</v>
          </cell>
          <cell r="J26">
            <v>50.4</v>
          </cell>
          <cell r="K26">
            <v>1.5999999999999999</v>
          </cell>
        </row>
        <row r="27">
          <cell r="B27">
            <v>26.237500000000008</v>
          </cell>
          <cell r="C27">
            <v>32.5</v>
          </cell>
          <cell r="D27">
            <v>23.3</v>
          </cell>
          <cell r="E27">
            <v>85.25</v>
          </cell>
          <cell r="F27">
            <v>96</v>
          </cell>
          <cell r="G27">
            <v>58</v>
          </cell>
          <cell r="H27">
            <v>16.559999999999999</v>
          </cell>
          <cell r="I27" t="str">
            <v>NE</v>
          </cell>
          <cell r="J27">
            <v>28.8</v>
          </cell>
          <cell r="K27">
            <v>1</v>
          </cell>
        </row>
        <row r="28">
          <cell r="B28">
            <v>27.645833333333332</v>
          </cell>
          <cell r="C28">
            <v>34</v>
          </cell>
          <cell r="D28">
            <v>23.8</v>
          </cell>
          <cell r="E28">
            <v>78.791666666666671</v>
          </cell>
          <cell r="F28">
            <v>96</v>
          </cell>
          <cell r="G28">
            <v>49</v>
          </cell>
          <cell r="H28">
            <v>17.64</v>
          </cell>
          <cell r="I28" t="str">
            <v>NO</v>
          </cell>
          <cell r="J28">
            <v>38.519999999999996</v>
          </cell>
          <cell r="K28">
            <v>0</v>
          </cell>
        </row>
        <row r="29">
          <cell r="B29">
            <v>25.662500000000005</v>
          </cell>
          <cell r="C29">
            <v>29.6</v>
          </cell>
          <cell r="D29">
            <v>23.5</v>
          </cell>
          <cell r="E29">
            <v>87.5</v>
          </cell>
          <cell r="F29">
            <v>96</v>
          </cell>
          <cell r="G29">
            <v>70</v>
          </cell>
          <cell r="H29">
            <v>19.440000000000001</v>
          </cell>
          <cell r="I29" t="str">
            <v>N</v>
          </cell>
          <cell r="J29">
            <v>36</v>
          </cell>
          <cell r="K29">
            <v>10</v>
          </cell>
        </row>
        <row r="30">
          <cell r="B30">
            <v>26.241666666666671</v>
          </cell>
          <cell r="C30">
            <v>31.2</v>
          </cell>
          <cell r="D30">
            <v>23.6</v>
          </cell>
          <cell r="E30">
            <v>84.333333333333329</v>
          </cell>
          <cell r="F30">
            <v>97</v>
          </cell>
          <cell r="G30">
            <v>60</v>
          </cell>
          <cell r="H30">
            <v>9</v>
          </cell>
          <cell r="I30" t="str">
            <v>SO</v>
          </cell>
          <cell r="J30">
            <v>20.88</v>
          </cell>
          <cell r="K30">
            <v>0.2</v>
          </cell>
        </row>
        <row r="31">
          <cell r="B31">
            <v>24.866666666666664</v>
          </cell>
          <cell r="C31">
            <v>30.5</v>
          </cell>
          <cell r="D31">
            <v>22.9</v>
          </cell>
          <cell r="E31">
            <v>89.916666666666671</v>
          </cell>
          <cell r="F31">
            <v>96</v>
          </cell>
          <cell r="G31">
            <v>62</v>
          </cell>
          <cell r="H31">
            <v>31.319999999999997</v>
          </cell>
          <cell r="I31" t="str">
            <v>NE</v>
          </cell>
          <cell r="J31">
            <v>48.24</v>
          </cell>
          <cell r="K31">
            <v>37</v>
          </cell>
        </row>
        <row r="32">
          <cell r="B32">
            <v>26.450000000000006</v>
          </cell>
          <cell r="C32">
            <v>32.9</v>
          </cell>
          <cell r="D32">
            <v>22.3</v>
          </cell>
          <cell r="E32">
            <v>80.208333333333329</v>
          </cell>
          <cell r="F32">
            <v>97</v>
          </cell>
          <cell r="G32">
            <v>49</v>
          </cell>
          <cell r="H32">
            <v>16.2</v>
          </cell>
          <cell r="I32" t="str">
            <v>N</v>
          </cell>
          <cell r="J32">
            <v>31.319999999999997</v>
          </cell>
          <cell r="K32">
            <v>9.6000000000000014</v>
          </cell>
        </row>
        <row r="33">
          <cell r="B33">
            <v>27.820833333333329</v>
          </cell>
          <cell r="C33">
            <v>32.9</v>
          </cell>
          <cell r="D33">
            <v>23.5</v>
          </cell>
          <cell r="E33">
            <v>80.25</v>
          </cell>
          <cell r="F33">
            <v>96</v>
          </cell>
          <cell r="G33">
            <v>54</v>
          </cell>
          <cell r="H33">
            <v>11.879999999999999</v>
          </cell>
          <cell r="I33" t="str">
            <v>NE</v>
          </cell>
          <cell r="J33">
            <v>27</v>
          </cell>
          <cell r="K33">
            <v>0.2</v>
          </cell>
        </row>
        <row r="34">
          <cell r="B34">
            <v>27.245833333333334</v>
          </cell>
          <cell r="C34">
            <v>31.6</v>
          </cell>
          <cell r="D34">
            <v>25.2</v>
          </cell>
          <cell r="E34">
            <v>84.541666666666671</v>
          </cell>
          <cell r="F34">
            <v>94</v>
          </cell>
          <cell r="G34">
            <v>59</v>
          </cell>
          <cell r="H34">
            <v>12.6</v>
          </cell>
          <cell r="I34" t="str">
            <v>NE</v>
          </cell>
          <cell r="J34">
            <v>21.240000000000002</v>
          </cell>
          <cell r="K34">
            <v>0</v>
          </cell>
        </row>
        <row r="35">
          <cell r="B35">
            <v>27.737499999999997</v>
          </cell>
          <cell r="C35">
            <v>33.299999999999997</v>
          </cell>
          <cell r="D35">
            <v>23.7</v>
          </cell>
          <cell r="E35">
            <v>81.958333333333329</v>
          </cell>
          <cell r="F35">
            <v>96</v>
          </cell>
          <cell r="G35">
            <v>58</v>
          </cell>
          <cell r="H35">
            <v>19.079999999999998</v>
          </cell>
          <cell r="I35" t="str">
            <v>NE</v>
          </cell>
          <cell r="J35">
            <v>34.92</v>
          </cell>
          <cell r="K35">
            <v>1.2</v>
          </cell>
        </row>
        <row r="36">
          <cell r="I36" t="str">
            <v>NE</v>
          </cell>
        </row>
      </sheetData>
      <sheetData sheetId="1">
        <row r="5">
          <cell r="B5">
            <v>26.683333333333326</v>
          </cell>
        </row>
      </sheetData>
      <sheetData sheetId="2">
        <row r="5">
          <cell r="B5">
            <v>27.066666666666659</v>
          </cell>
        </row>
      </sheetData>
      <sheetData sheetId="3">
        <row r="5">
          <cell r="B5">
            <v>26.400000000000002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23.338888888888889</v>
          </cell>
          <cell r="C5">
            <v>25.5</v>
          </cell>
          <cell r="D5">
            <v>22.2</v>
          </cell>
          <cell r="E5">
            <v>90.388888888888886</v>
          </cell>
          <cell r="F5">
            <v>95</v>
          </cell>
          <cell r="G5">
            <v>78</v>
          </cell>
          <cell r="H5">
            <v>16.64</v>
          </cell>
          <cell r="I5" t="str">
            <v>O</v>
          </cell>
          <cell r="J5">
            <v>32.64</v>
          </cell>
          <cell r="K5">
            <v>10.999999999999998</v>
          </cell>
        </row>
        <row r="6">
          <cell r="B6">
            <v>22.781818181818181</v>
          </cell>
          <cell r="C6">
            <v>23.9</v>
          </cell>
          <cell r="D6">
            <v>21.5</v>
          </cell>
          <cell r="E6">
            <v>91.818181818181813</v>
          </cell>
          <cell r="F6">
            <v>94</v>
          </cell>
          <cell r="G6">
            <v>84</v>
          </cell>
          <cell r="H6">
            <v>9.7200000000000006</v>
          </cell>
          <cell r="I6" t="str">
            <v>NO</v>
          </cell>
          <cell r="J6">
            <v>31.319999999999997</v>
          </cell>
          <cell r="K6">
            <v>1.6</v>
          </cell>
        </row>
        <row r="7">
          <cell r="B7">
            <v>22.645454545454541</v>
          </cell>
          <cell r="C7">
            <v>27.4</v>
          </cell>
          <cell r="D7">
            <v>20.7</v>
          </cell>
          <cell r="E7">
            <v>83.090909090909093</v>
          </cell>
          <cell r="F7">
            <v>93</v>
          </cell>
          <cell r="G7">
            <v>54</v>
          </cell>
          <cell r="H7">
            <v>6.84</v>
          </cell>
          <cell r="I7" t="str">
            <v>SO</v>
          </cell>
          <cell r="J7">
            <v>24.48</v>
          </cell>
          <cell r="K7">
            <v>0</v>
          </cell>
        </row>
        <row r="8">
          <cell r="B8">
            <v>24.707142857142856</v>
          </cell>
          <cell r="C8">
            <v>28.6</v>
          </cell>
          <cell r="D8">
            <v>21.7</v>
          </cell>
          <cell r="E8">
            <v>76.642857142857139</v>
          </cell>
          <cell r="F8">
            <v>89</v>
          </cell>
          <cell r="G8">
            <v>48</v>
          </cell>
          <cell r="H8">
            <v>13.68</v>
          </cell>
          <cell r="I8" t="str">
            <v>L</v>
          </cell>
          <cell r="J8">
            <v>56.16</v>
          </cell>
          <cell r="K8">
            <v>8.1999999999999993</v>
          </cell>
        </row>
        <row r="9">
          <cell r="B9">
            <v>24.388235294117646</v>
          </cell>
          <cell r="C9">
            <v>29</v>
          </cell>
          <cell r="D9">
            <v>21.9</v>
          </cell>
          <cell r="E9">
            <v>79.352941176470594</v>
          </cell>
          <cell r="F9">
            <v>92</v>
          </cell>
          <cell r="G9">
            <v>54</v>
          </cell>
          <cell r="H9">
            <v>16.64</v>
          </cell>
          <cell r="I9" t="str">
            <v>NO</v>
          </cell>
          <cell r="J9">
            <v>31.04</v>
          </cell>
          <cell r="K9">
            <v>0</v>
          </cell>
        </row>
        <row r="10">
          <cell r="B10">
            <v>23.041666666666668</v>
          </cell>
          <cell r="C10">
            <v>24.3</v>
          </cell>
          <cell r="D10">
            <v>21.3</v>
          </cell>
          <cell r="E10">
            <v>84.666666666666671</v>
          </cell>
          <cell r="F10">
            <v>92</v>
          </cell>
          <cell r="G10">
            <v>75</v>
          </cell>
          <cell r="H10">
            <v>9.9200000000000017</v>
          </cell>
          <cell r="I10" t="str">
            <v>N</v>
          </cell>
          <cell r="J10">
            <v>18.559999999999999</v>
          </cell>
          <cell r="K10">
            <v>0</v>
          </cell>
        </row>
        <row r="11">
          <cell r="B11">
            <v>24.5</v>
          </cell>
          <cell r="C11">
            <v>27.3</v>
          </cell>
          <cell r="D11">
            <v>23.2</v>
          </cell>
          <cell r="E11">
            <v>80.666666666666671</v>
          </cell>
          <cell r="F11">
            <v>90</v>
          </cell>
          <cell r="G11">
            <v>62</v>
          </cell>
          <cell r="H11">
            <v>11.840000000000002</v>
          </cell>
          <cell r="I11" t="str">
            <v>NE</v>
          </cell>
          <cell r="J11">
            <v>27.84</v>
          </cell>
          <cell r="K11">
            <v>0</v>
          </cell>
        </row>
        <row r="12">
          <cell r="B12">
            <v>24.487499999999997</v>
          </cell>
          <cell r="C12">
            <v>28.4</v>
          </cell>
          <cell r="D12">
            <v>22.7</v>
          </cell>
          <cell r="E12">
            <v>80.75</v>
          </cell>
          <cell r="F12">
            <v>91</v>
          </cell>
          <cell r="G12">
            <v>63</v>
          </cell>
          <cell r="H12">
            <v>10.88</v>
          </cell>
          <cell r="I12" t="str">
            <v>O</v>
          </cell>
          <cell r="J12">
            <v>34.56</v>
          </cell>
          <cell r="K12">
            <v>1.4</v>
          </cell>
        </row>
        <row r="13">
          <cell r="B13">
            <v>22.528571428571428</v>
          </cell>
          <cell r="C13">
            <v>25.6</v>
          </cell>
          <cell r="D13">
            <v>21.1</v>
          </cell>
          <cell r="E13">
            <v>85.214285714285708</v>
          </cell>
          <cell r="F13">
            <v>94</v>
          </cell>
          <cell r="G13">
            <v>69</v>
          </cell>
          <cell r="H13">
            <v>29.439999999999998</v>
          </cell>
          <cell r="I13" t="str">
            <v>N</v>
          </cell>
          <cell r="J13">
            <v>48</v>
          </cell>
          <cell r="K13">
            <v>0</v>
          </cell>
        </row>
        <row r="14">
          <cell r="B14">
            <v>21.346153846153843</v>
          </cell>
          <cell r="C14">
            <v>24.7</v>
          </cell>
          <cell r="D14">
            <v>19.5</v>
          </cell>
          <cell r="E14">
            <v>83.384615384615387</v>
          </cell>
          <cell r="F14">
            <v>88</v>
          </cell>
          <cell r="G14">
            <v>66</v>
          </cell>
          <cell r="H14">
            <v>16</v>
          </cell>
          <cell r="I14" t="str">
            <v>NE</v>
          </cell>
          <cell r="J14">
            <v>47.680000000000007</v>
          </cell>
          <cell r="K14">
            <v>0</v>
          </cell>
        </row>
        <row r="15">
          <cell r="B15">
            <v>21.850000000000005</v>
          </cell>
          <cell r="C15">
            <v>24</v>
          </cell>
          <cell r="D15">
            <v>20.399999999999999</v>
          </cell>
          <cell r="E15">
            <v>88.5</v>
          </cell>
          <cell r="F15">
            <v>95</v>
          </cell>
          <cell r="G15">
            <v>79</v>
          </cell>
          <cell r="H15">
            <v>15.36</v>
          </cell>
          <cell r="I15" t="str">
            <v>NE</v>
          </cell>
          <cell r="J15">
            <v>40</v>
          </cell>
          <cell r="K15">
            <v>14.8</v>
          </cell>
        </row>
        <row r="16">
          <cell r="B16">
            <v>21.405882352941177</v>
          </cell>
          <cell r="C16">
            <v>23.4</v>
          </cell>
          <cell r="D16">
            <v>20.399999999999999</v>
          </cell>
          <cell r="E16">
            <v>91.588235294117652</v>
          </cell>
          <cell r="F16">
            <v>95</v>
          </cell>
          <cell r="G16">
            <v>83</v>
          </cell>
          <cell r="H16">
            <v>14.4</v>
          </cell>
          <cell r="I16" t="str">
            <v>NE</v>
          </cell>
          <cell r="J16">
            <v>26.560000000000002</v>
          </cell>
          <cell r="K16">
            <v>16</v>
          </cell>
        </row>
        <row r="17">
          <cell r="B17">
            <v>21.591666666666669</v>
          </cell>
          <cell r="C17">
            <v>23.3</v>
          </cell>
          <cell r="D17">
            <v>21.1</v>
          </cell>
          <cell r="E17">
            <v>92.583333333333329</v>
          </cell>
          <cell r="F17">
            <v>95</v>
          </cell>
          <cell r="G17">
            <v>87</v>
          </cell>
          <cell r="H17">
            <v>8.32</v>
          </cell>
          <cell r="I17" t="str">
            <v>NE</v>
          </cell>
          <cell r="J17">
            <v>15.040000000000001</v>
          </cell>
          <cell r="K17">
            <v>3.4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>
            <v>21.190972222222225</v>
          </cell>
          <cell r="C20">
            <v>23.3</v>
          </cell>
          <cell r="D20">
            <v>20.5</v>
          </cell>
          <cell r="E20">
            <v>92.381944444444443</v>
          </cell>
          <cell r="F20">
            <v>95</v>
          </cell>
          <cell r="G20">
            <v>83</v>
          </cell>
          <cell r="H20">
            <v>26.624000000000002</v>
          </cell>
          <cell r="I20" t="str">
            <v>NE</v>
          </cell>
          <cell r="J20">
            <v>48.128000000000007</v>
          </cell>
          <cell r="K20">
            <v>9.8000000000000007</v>
          </cell>
        </row>
        <row r="21">
          <cell r="B21">
            <v>22.16</v>
          </cell>
          <cell r="C21">
            <v>23.3</v>
          </cell>
          <cell r="D21">
            <v>19.8</v>
          </cell>
          <cell r="E21">
            <v>90.2</v>
          </cell>
          <cell r="F21">
            <v>96</v>
          </cell>
          <cell r="G21">
            <v>84</v>
          </cell>
          <cell r="H21">
            <v>15.680000000000001</v>
          </cell>
          <cell r="I21" t="str">
            <v>N</v>
          </cell>
          <cell r="J21">
            <v>32</v>
          </cell>
          <cell r="K21">
            <v>25.2</v>
          </cell>
        </row>
        <row r="22">
          <cell r="B22">
            <v>21.361538461538462</v>
          </cell>
          <cell r="C22">
            <v>22.4</v>
          </cell>
          <cell r="D22">
            <v>20.9</v>
          </cell>
          <cell r="E22">
            <v>90.307692307692307</v>
          </cell>
          <cell r="F22">
            <v>93</v>
          </cell>
          <cell r="G22">
            <v>87</v>
          </cell>
          <cell r="H22">
            <v>7.3599999999999994</v>
          </cell>
          <cell r="I22" t="str">
            <v>NE</v>
          </cell>
          <cell r="J22">
            <v>27.84</v>
          </cell>
          <cell r="K22">
            <v>0.6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>
            <v>22.15</v>
          </cell>
          <cell r="C27">
            <v>22.5</v>
          </cell>
          <cell r="D27">
            <v>21.9</v>
          </cell>
          <cell r="E27">
            <v>91.75</v>
          </cell>
          <cell r="F27">
            <v>93</v>
          </cell>
          <cell r="G27">
            <v>90</v>
          </cell>
          <cell r="H27">
            <v>4.16</v>
          </cell>
          <cell r="I27" t="str">
            <v>N</v>
          </cell>
          <cell r="J27">
            <v>6.7200000000000006</v>
          </cell>
          <cell r="K27">
            <v>0</v>
          </cell>
        </row>
        <row r="28">
          <cell r="B28">
            <v>22.025000000000002</v>
          </cell>
          <cell r="C28">
            <v>23.1</v>
          </cell>
          <cell r="D28">
            <v>21.7</v>
          </cell>
          <cell r="E28">
            <v>93.25</v>
          </cell>
          <cell r="F28">
            <v>94</v>
          </cell>
          <cell r="G28">
            <v>88</v>
          </cell>
          <cell r="H28">
            <v>11.840000000000002</v>
          </cell>
          <cell r="I28" t="str">
            <v>N</v>
          </cell>
          <cell r="J28">
            <v>33.28</v>
          </cell>
          <cell r="K28">
            <v>17</v>
          </cell>
        </row>
        <row r="29">
          <cell r="B29">
            <v>22.784615384615389</v>
          </cell>
          <cell r="C29">
            <v>24.8</v>
          </cell>
          <cell r="D29">
            <v>22.1</v>
          </cell>
          <cell r="E29">
            <v>91.07692307692308</v>
          </cell>
          <cell r="F29">
            <v>94</v>
          </cell>
          <cell r="G29">
            <v>80</v>
          </cell>
          <cell r="H29">
            <v>12.48</v>
          </cell>
          <cell r="I29" t="str">
            <v>NE</v>
          </cell>
          <cell r="J29">
            <v>23.36</v>
          </cell>
          <cell r="K29">
            <v>8.4</v>
          </cell>
        </row>
        <row r="30">
          <cell r="B30">
            <v>22.564285714285717</v>
          </cell>
          <cell r="C30">
            <v>24.6</v>
          </cell>
          <cell r="D30">
            <v>22.1</v>
          </cell>
          <cell r="E30">
            <v>92</v>
          </cell>
          <cell r="F30">
            <v>95</v>
          </cell>
          <cell r="G30">
            <v>81</v>
          </cell>
          <cell r="H30">
            <v>12.8</v>
          </cell>
          <cell r="I30" t="str">
            <v>N</v>
          </cell>
          <cell r="J30">
            <v>29.760000000000005</v>
          </cell>
          <cell r="K30">
            <v>5.2</v>
          </cell>
        </row>
        <row r="31">
          <cell r="B31">
            <v>22.458333333333332</v>
          </cell>
          <cell r="C31">
            <v>23.4</v>
          </cell>
          <cell r="D31">
            <v>22</v>
          </cell>
          <cell r="E31">
            <v>92.416666666666671</v>
          </cell>
          <cell r="F31">
            <v>95</v>
          </cell>
          <cell r="G31">
            <v>85</v>
          </cell>
          <cell r="H31">
            <v>11.840000000000002</v>
          </cell>
          <cell r="I31" t="str">
            <v>N</v>
          </cell>
          <cell r="J31">
            <v>21.44</v>
          </cell>
          <cell r="K31">
            <v>5.2</v>
          </cell>
        </row>
        <row r="32">
          <cell r="B32">
            <v>21.962499999999999</v>
          </cell>
          <cell r="C32">
            <v>22.7</v>
          </cell>
          <cell r="D32">
            <v>21.3</v>
          </cell>
          <cell r="E32">
            <v>91.75</v>
          </cell>
          <cell r="F32">
            <v>94</v>
          </cell>
          <cell r="G32">
            <v>88</v>
          </cell>
          <cell r="H32">
            <v>4.16</v>
          </cell>
          <cell r="I32" t="str">
            <v>SO</v>
          </cell>
          <cell r="J32">
            <v>8</v>
          </cell>
          <cell r="K32">
            <v>0</v>
          </cell>
        </row>
        <row r="33">
          <cell r="B33">
            <v>22.18</v>
          </cell>
          <cell r="C33">
            <v>23.3</v>
          </cell>
          <cell r="D33">
            <v>21.4</v>
          </cell>
          <cell r="E33">
            <v>92.5</v>
          </cell>
          <cell r="F33">
            <v>95</v>
          </cell>
          <cell r="G33">
            <v>85</v>
          </cell>
          <cell r="H33">
            <v>9.2799999999999994</v>
          </cell>
          <cell r="I33" t="str">
            <v>SO</v>
          </cell>
          <cell r="J33">
            <v>11.840000000000002</v>
          </cell>
          <cell r="K33">
            <v>0</v>
          </cell>
        </row>
        <row r="34">
          <cell r="B34">
            <v>22.874999999999996</v>
          </cell>
          <cell r="C34">
            <v>25.2</v>
          </cell>
          <cell r="D34">
            <v>21.2</v>
          </cell>
          <cell r="E34">
            <v>77.375</v>
          </cell>
          <cell r="F34">
            <v>89</v>
          </cell>
          <cell r="G34">
            <v>62</v>
          </cell>
          <cell r="H34">
            <v>6.7200000000000006</v>
          </cell>
          <cell r="I34" t="str">
            <v>SE</v>
          </cell>
          <cell r="J34">
            <v>11.520000000000001</v>
          </cell>
          <cell r="K34">
            <v>0</v>
          </cell>
        </row>
        <row r="35">
          <cell r="B35">
            <v>23.900000000000002</v>
          </cell>
          <cell r="C35">
            <v>30</v>
          </cell>
          <cell r="D35">
            <v>21.4</v>
          </cell>
          <cell r="E35">
            <v>62.07692307692308</v>
          </cell>
          <cell r="F35">
            <v>72</v>
          </cell>
          <cell r="G35">
            <v>51</v>
          </cell>
          <cell r="H35">
            <v>10.56</v>
          </cell>
          <cell r="I35" t="str">
            <v>SE</v>
          </cell>
          <cell r="J35">
            <v>25.28</v>
          </cell>
          <cell r="K35">
            <v>0</v>
          </cell>
        </row>
        <row r="36">
          <cell r="I36" t="str">
            <v>NE</v>
          </cell>
        </row>
      </sheetData>
      <sheetData sheetId="1">
        <row r="5">
          <cell r="B5">
            <v>24.392307692307689</v>
          </cell>
        </row>
      </sheetData>
      <sheetData sheetId="2">
        <row r="5">
          <cell r="B5">
            <v>24.586666666666666</v>
          </cell>
        </row>
      </sheetData>
      <sheetData sheetId="3">
        <row r="5">
          <cell r="B5">
            <v>22.26923076923077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24.354166666666661</v>
          </cell>
          <cell r="C5">
            <v>29.3</v>
          </cell>
          <cell r="D5">
            <v>20.7</v>
          </cell>
          <cell r="E5">
            <v>68.125</v>
          </cell>
          <cell r="F5">
            <v>98</v>
          </cell>
          <cell r="G5">
            <v>34</v>
          </cell>
          <cell r="H5">
            <v>17.64</v>
          </cell>
          <cell r="I5" t="str">
            <v>O</v>
          </cell>
          <cell r="J5">
            <v>35.28</v>
          </cell>
          <cell r="K5">
            <v>0</v>
          </cell>
        </row>
        <row r="6">
          <cell r="B6">
            <v>23.474999999999998</v>
          </cell>
          <cell r="C6">
            <v>28.7</v>
          </cell>
          <cell r="D6">
            <v>18.7</v>
          </cell>
          <cell r="E6">
            <v>59.5</v>
          </cell>
          <cell r="F6">
            <v>78</v>
          </cell>
          <cell r="G6">
            <v>36</v>
          </cell>
          <cell r="H6">
            <v>11.16</v>
          </cell>
          <cell r="I6" t="str">
            <v>SO</v>
          </cell>
          <cell r="J6">
            <v>26.28</v>
          </cell>
          <cell r="K6">
            <v>0</v>
          </cell>
        </row>
        <row r="7">
          <cell r="B7">
            <v>26.416666666666671</v>
          </cell>
          <cell r="C7">
            <v>32.299999999999997</v>
          </cell>
          <cell r="D7">
            <v>20</v>
          </cell>
          <cell r="E7">
            <v>52.958333333333336</v>
          </cell>
          <cell r="F7">
            <v>81</v>
          </cell>
          <cell r="G7">
            <v>32</v>
          </cell>
          <cell r="H7">
            <v>8.2799999999999994</v>
          </cell>
          <cell r="I7" t="str">
            <v>S</v>
          </cell>
          <cell r="J7">
            <v>19.440000000000001</v>
          </cell>
          <cell r="K7">
            <v>0</v>
          </cell>
        </row>
        <row r="8">
          <cell r="B8">
            <v>27.733333333333331</v>
          </cell>
          <cell r="C8">
            <v>33.4</v>
          </cell>
          <cell r="D8">
            <v>20.6</v>
          </cell>
          <cell r="E8">
            <v>45.208333333333336</v>
          </cell>
          <cell r="F8">
            <v>74</v>
          </cell>
          <cell r="G8">
            <v>26</v>
          </cell>
          <cell r="H8">
            <v>14.04</v>
          </cell>
          <cell r="I8" t="str">
            <v>SE</v>
          </cell>
          <cell r="J8">
            <v>25.2</v>
          </cell>
          <cell r="K8">
            <v>0</v>
          </cell>
        </row>
        <row r="9">
          <cell r="B9">
            <v>28.379166666666674</v>
          </cell>
          <cell r="C9">
            <v>34.299999999999997</v>
          </cell>
          <cell r="D9">
            <v>22.2</v>
          </cell>
          <cell r="E9">
            <v>34.291666666666664</v>
          </cell>
          <cell r="F9">
            <v>54</v>
          </cell>
          <cell r="G9">
            <v>21</v>
          </cell>
          <cell r="H9">
            <v>9.7200000000000006</v>
          </cell>
          <cell r="I9" t="str">
            <v>SE</v>
          </cell>
          <cell r="J9">
            <v>25.92</v>
          </cell>
          <cell r="K9">
            <v>0</v>
          </cell>
        </row>
        <row r="10">
          <cell r="B10">
            <v>28.537500000000005</v>
          </cell>
          <cell r="C10">
            <v>34.799999999999997</v>
          </cell>
          <cell r="D10">
            <v>23.1</v>
          </cell>
          <cell r="E10">
            <v>47.416666666666664</v>
          </cell>
          <cell r="F10">
            <v>69</v>
          </cell>
          <cell r="G10">
            <v>22</v>
          </cell>
          <cell r="H10">
            <v>16.559999999999999</v>
          </cell>
          <cell r="I10" t="str">
            <v>O</v>
          </cell>
          <cell r="J10">
            <v>29.52</v>
          </cell>
          <cell r="K10">
            <v>0</v>
          </cell>
        </row>
        <row r="11">
          <cell r="B11">
            <v>28.166666666666661</v>
          </cell>
          <cell r="C11">
            <v>33.5</v>
          </cell>
          <cell r="D11">
            <v>23</v>
          </cell>
          <cell r="E11">
            <v>38.416666666666664</v>
          </cell>
          <cell r="F11">
            <v>55</v>
          </cell>
          <cell r="G11">
            <v>27</v>
          </cell>
          <cell r="H11">
            <v>11.16</v>
          </cell>
          <cell r="I11" t="str">
            <v>S</v>
          </cell>
          <cell r="J11">
            <v>23.400000000000002</v>
          </cell>
          <cell r="K11">
            <v>0</v>
          </cell>
        </row>
        <row r="12">
          <cell r="B12">
            <v>25.783333333333342</v>
          </cell>
          <cell r="C12">
            <v>32.5</v>
          </cell>
          <cell r="D12">
            <v>19</v>
          </cell>
          <cell r="E12">
            <v>63.125</v>
          </cell>
          <cell r="F12">
            <v>92</v>
          </cell>
          <cell r="G12">
            <v>42</v>
          </cell>
          <cell r="H12">
            <v>14.4</v>
          </cell>
          <cell r="I12" t="str">
            <v>NE</v>
          </cell>
          <cell r="J12">
            <v>27.720000000000002</v>
          </cell>
          <cell r="K12">
            <v>0.4</v>
          </cell>
        </row>
        <row r="13">
          <cell r="B13">
            <v>25.645833333333332</v>
          </cell>
          <cell r="C13">
            <v>32.5</v>
          </cell>
          <cell r="D13">
            <v>19.8</v>
          </cell>
          <cell r="E13">
            <v>64.541666666666671</v>
          </cell>
          <cell r="F13">
            <v>94</v>
          </cell>
          <cell r="G13">
            <v>34</v>
          </cell>
          <cell r="H13">
            <v>16.559999999999999</v>
          </cell>
          <cell r="I13" t="str">
            <v>NE</v>
          </cell>
          <cell r="J13">
            <v>34.200000000000003</v>
          </cell>
          <cell r="K13">
            <v>0</v>
          </cell>
        </row>
        <row r="14">
          <cell r="B14">
            <v>25.8125</v>
          </cell>
          <cell r="C14">
            <v>33.200000000000003</v>
          </cell>
          <cell r="D14">
            <v>18.899999999999999</v>
          </cell>
          <cell r="E14">
            <v>62.083333333333336</v>
          </cell>
          <cell r="F14">
            <v>88</v>
          </cell>
          <cell r="G14">
            <v>32</v>
          </cell>
          <cell r="H14">
            <v>16.559999999999999</v>
          </cell>
          <cell r="I14" t="str">
            <v>NE</v>
          </cell>
          <cell r="J14">
            <v>33.840000000000003</v>
          </cell>
          <cell r="K14">
            <v>0</v>
          </cell>
        </row>
        <row r="15">
          <cell r="B15">
            <v>24.383333333333336</v>
          </cell>
          <cell r="C15">
            <v>32.299999999999997</v>
          </cell>
          <cell r="D15">
            <v>19.2</v>
          </cell>
          <cell r="E15">
            <v>73.666666666666671</v>
          </cell>
          <cell r="F15">
            <v>95</v>
          </cell>
          <cell r="G15">
            <v>40</v>
          </cell>
          <cell r="H15">
            <v>14.76</v>
          </cell>
          <cell r="I15" t="str">
            <v>NE</v>
          </cell>
          <cell r="J15">
            <v>37.440000000000005</v>
          </cell>
          <cell r="K15">
            <v>2.6</v>
          </cell>
        </row>
        <row r="16">
          <cell r="B16">
            <v>21.758333333333329</v>
          </cell>
          <cell r="C16">
            <v>23.8</v>
          </cell>
          <cell r="D16">
            <v>20.3</v>
          </cell>
          <cell r="E16">
            <v>94.75</v>
          </cell>
          <cell r="F16">
            <v>98</v>
          </cell>
          <cell r="G16">
            <v>83</v>
          </cell>
          <cell r="H16">
            <v>11.879999999999999</v>
          </cell>
          <cell r="I16" t="str">
            <v>NE</v>
          </cell>
          <cell r="J16">
            <v>30.96</v>
          </cell>
          <cell r="K16">
            <v>30.4</v>
          </cell>
        </row>
        <row r="17">
          <cell r="B17">
            <v>22.392857142857142</v>
          </cell>
          <cell r="C17">
            <v>25.9</v>
          </cell>
          <cell r="D17">
            <v>20.100000000000001</v>
          </cell>
          <cell r="E17">
            <v>93.714285714285708</v>
          </cell>
          <cell r="F17">
            <v>98</v>
          </cell>
          <cell r="G17">
            <v>76</v>
          </cell>
          <cell r="H17">
            <v>15.840000000000002</v>
          </cell>
          <cell r="I17" t="str">
            <v>NE</v>
          </cell>
          <cell r="J17">
            <v>33.480000000000004</v>
          </cell>
          <cell r="K17">
            <v>20.8</v>
          </cell>
        </row>
        <row r="18">
          <cell r="B18">
            <v>23.208333333333329</v>
          </cell>
          <cell r="C18">
            <v>28.7</v>
          </cell>
          <cell r="D18">
            <v>19.8</v>
          </cell>
          <cell r="E18">
            <v>81.916666666666671</v>
          </cell>
          <cell r="F18">
            <v>98</v>
          </cell>
          <cell r="G18">
            <v>53</v>
          </cell>
          <cell r="H18">
            <v>14.4</v>
          </cell>
          <cell r="I18" t="str">
            <v>SO</v>
          </cell>
          <cell r="J18">
            <v>29.16</v>
          </cell>
          <cell r="K18">
            <v>0.60000000000000009</v>
          </cell>
        </row>
        <row r="19">
          <cell r="B19">
            <v>24.966666666666669</v>
          </cell>
          <cell r="C19">
            <v>30.7</v>
          </cell>
          <cell r="D19">
            <v>20.2</v>
          </cell>
          <cell r="E19">
            <v>65.791666666666671</v>
          </cell>
          <cell r="F19">
            <v>88</v>
          </cell>
          <cell r="G19">
            <v>35</v>
          </cell>
          <cell r="H19">
            <v>12.6</v>
          </cell>
          <cell r="I19" t="str">
            <v>O</v>
          </cell>
          <cell r="J19">
            <v>24.12</v>
          </cell>
          <cell r="K19">
            <v>0</v>
          </cell>
        </row>
        <row r="20">
          <cell r="B20">
            <v>25.512499999999999</v>
          </cell>
          <cell r="C20">
            <v>31.2</v>
          </cell>
          <cell r="D20">
            <v>21.1</v>
          </cell>
          <cell r="E20">
            <v>64.458333333333329</v>
          </cell>
          <cell r="F20">
            <v>82</v>
          </cell>
          <cell r="G20">
            <v>41</v>
          </cell>
          <cell r="H20">
            <v>10.08</v>
          </cell>
          <cell r="I20" t="str">
            <v>NE</v>
          </cell>
          <cell r="J20">
            <v>20.88</v>
          </cell>
          <cell r="K20">
            <v>0</v>
          </cell>
        </row>
        <row r="21">
          <cell r="B21">
            <v>25.649999999999995</v>
          </cell>
          <cell r="C21">
            <v>32.4</v>
          </cell>
          <cell r="D21">
            <v>20.3</v>
          </cell>
          <cell r="E21">
            <v>66.375</v>
          </cell>
          <cell r="F21">
            <v>93</v>
          </cell>
          <cell r="G21">
            <v>40</v>
          </cell>
          <cell r="H21">
            <v>14.4</v>
          </cell>
          <cell r="I21" t="str">
            <v>NE</v>
          </cell>
          <cell r="J21">
            <v>32.76</v>
          </cell>
          <cell r="K21">
            <v>0</v>
          </cell>
        </row>
        <row r="22">
          <cell r="B22">
            <v>24.620833333333337</v>
          </cell>
          <cell r="C22">
            <v>31.5</v>
          </cell>
          <cell r="D22">
            <v>19.2</v>
          </cell>
          <cell r="E22">
            <v>71.416666666666671</v>
          </cell>
          <cell r="F22">
            <v>95</v>
          </cell>
          <cell r="G22">
            <v>42</v>
          </cell>
          <cell r="H22">
            <v>12.96</v>
          </cell>
          <cell r="I22" t="str">
            <v>NE</v>
          </cell>
          <cell r="J22">
            <v>27.36</v>
          </cell>
          <cell r="K22">
            <v>0</v>
          </cell>
        </row>
        <row r="23">
          <cell r="B23">
            <v>24.587500000000002</v>
          </cell>
          <cell r="C23">
            <v>30.2</v>
          </cell>
          <cell r="D23">
            <v>19.7</v>
          </cell>
          <cell r="E23">
            <v>70.5</v>
          </cell>
          <cell r="F23">
            <v>91</v>
          </cell>
          <cell r="G23">
            <v>46</v>
          </cell>
          <cell r="H23">
            <v>9</v>
          </cell>
          <cell r="I23" t="str">
            <v>NE</v>
          </cell>
          <cell r="J23">
            <v>26.28</v>
          </cell>
          <cell r="K23">
            <v>3.4</v>
          </cell>
        </row>
        <row r="24">
          <cell r="B24">
            <v>23.45</v>
          </cell>
          <cell r="C24">
            <v>31</v>
          </cell>
          <cell r="D24">
            <v>19.7</v>
          </cell>
          <cell r="E24">
            <v>79.041666666666671</v>
          </cell>
          <cell r="F24">
            <v>96</v>
          </cell>
          <cell r="G24">
            <v>49</v>
          </cell>
          <cell r="H24">
            <v>15.840000000000002</v>
          </cell>
          <cell r="I24" t="str">
            <v>NE</v>
          </cell>
          <cell r="J24">
            <v>36.36</v>
          </cell>
          <cell r="K24">
            <v>5.6</v>
          </cell>
        </row>
        <row r="25">
          <cell r="B25">
            <v>24.316666666666666</v>
          </cell>
          <cell r="C25">
            <v>31.9</v>
          </cell>
          <cell r="D25">
            <v>19.7</v>
          </cell>
          <cell r="E25">
            <v>78.625</v>
          </cell>
          <cell r="F25">
            <v>98</v>
          </cell>
          <cell r="G25">
            <v>46</v>
          </cell>
          <cell r="H25">
            <v>14.4</v>
          </cell>
          <cell r="I25" t="str">
            <v>NE</v>
          </cell>
          <cell r="J25">
            <v>43.92</v>
          </cell>
          <cell r="K25">
            <v>25.8</v>
          </cell>
        </row>
        <row r="26">
          <cell r="B26">
            <v>22.304166666666664</v>
          </cell>
          <cell r="C26">
            <v>28.6</v>
          </cell>
          <cell r="D26">
            <v>20</v>
          </cell>
          <cell r="E26">
            <v>91.416666666666671</v>
          </cell>
          <cell r="F26">
            <v>98</v>
          </cell>
          <cell r="G26">
            <v>68</v>
          </cell>
          <cell r="H26">
            <v>13.32</v>
          </cell>
          <cell r="I26" t="str">
            <v>NE</v>
          </cell>
          <cell r="J26">
            <v>41.76</v>
          </cell>
          <cell r="K26">
            <v>27.2</v>
          </cell>
        </row>
        <row r="27">
          <cell r="B27">
            <v>25.019047619047619</v>
          </cell>
          <cell r="C27">
            <v>30.1</v>
          </cell>
          <cell r="D27">
            <v>20.2</v>
          </cell>
          <cell r="E27">
            <v>79.095238095238102</v>
          </cell>
          <cell r="F27">
            <v>98</v>
          </cell>
          <cell r="G27">
            <v>52</v>
          </cell>
          <cell r="H27">
            <v>11.16</v>
          </cell>
          <cell r="I27" t="str">
            <v>NE</v>
          </cell>
          <cell r="J27">
            <v>26.28</v>
          </cell>
          <cell r="K27">
            <v>0</v>
          </cell>
        </row>
        <row r="28">
          <cell r="B28">
            <v>24.854166666666668</v>
          </cell>
          <cell r="C28">
            <v>31.1</v>
          </cell>
          <cell r="D28">
            <v>21</v>
          </cell>
          <cell r="E28">
            <v>79.791666666666671</v>
          </cell>
          <cell r="F28">
            <v>98</v>
          </cell>
          <cell r="G28">
            <v>49</v>
          </cell>
          <cell r="H28">
            <v>14.76</v>
          </cell>
          <cell r="I28" t="str">
            <v>NE</v>
          </cell>
          <cell r="J28">
            <v>45</v>
          </cell>
          <cell r="K28">
            <v>0</v>
          </cell>
        </row>
        <row r="29">
          <cell r="B29">
            <v>22.016666666666666</v>
          </cell>
          <cell r="C29">
            <v>24.7</v>
          </cell>
          <cell r="D29">
            <v>20.8</v>
          </cell>
          <cell r="E29">
            <v>94.708333333333329</v>
          </cell>
          <cell r="F29">
            <v>98</v>
          </cell>
          <cell r="G29">
            <v>79</v>
          </cell>
          <cell r="H29">
            <v>11.16</v>
          </cell>
          <cell r="I29" t="str">
            <v>NE</v>
          </cell>
          <cell r="J29">
            <v>24.48</v>
          </cell>
          <cell r="K29">
            <v>66.8</v>
          </cell>
        </row>
        <row r="30">
          <cell r="B30">
            <v>25.666666666666668</v>
          </cell>
          <cell r="C30">
            <v>29.7</v>
          </cell>
          <cell r="D30">
            <v>21.6</v>
          </cell>
          <cell r="E30">
            <v>77.5</v>
          </cell>
          <cell r="F30">
            <v>98</v>
          </cell>
          <cell r="G30">
            <v>57</v>
          </cell>
          <cell r="H30">
            <v>16.2</v>
          </cell>
          <cell r="I30" t="str">
            <v>S</v>
          </cell>
          <cell r="J30">
            <v>33.840000000000003</v>
          </cell>
          <cell r="K30">
            <v>16</v>
          </cell>
        </row>
        <row r="31">
          <cell r="B31">
            <v>23.587500000000002</v>
          </cell>
          <cell r="C31">
            <v>29.3</v>
          </cell>
          <cell r="D31">
            <v>20.2</v>
          </cell>
          <cell r="E31">
            <v>77.625</v>
          </cell>
          <cell r="F31">
            <v>97</v>
          </cell>
          <cell r="G31">
            <v>54</v>
          </cell>
          <cell r="H31">
            <v>12.96</v>
          </cell>
          <cell r="I31" t="str">
            <v>L</v>
          </cell>
          <cell r="J31">
            <v>28.08</v>
          </cell>
          <cell r="K31">
            <v>0</v>
          </cell>
        </row>
        <row r="32">
          <cell r="B32">
            <v>22.474999999999994</v>
          </cell>
          <cell r="C32">
            <v>28.4</v>
          </cell>
          <cell r="D32">
            <v>18.600000000000001</v>
          </cell>
          <cell r="E32">
            <v>80.666666666666671</v>
          </cell>
          <cell r="F32">
            <v>99</v>
          </cell>
          <cell r="G32">
            <v>45</v>
          </cell>
          <cell r="H32">
            <v>15.120000000000001</v>
          </cell>
          <cell r="I32" t="str">
            <v>NE</v>
          </cell>
          <cell r="J32">
            <v>30.96</v>
          </cell>
          <cell r="K32">
            <v>0</v>
          </cell>
        </row>
        <row r="33">
          <cell r="B33">
            <v>23.224999999999998</v>
          </cell>
          <cell r="C33">
            <v>30.1</v>
          </cell>
          <cell r="D33">
            <v>17.8</v>
          </cell>
          <cell r="E33">
            <v>71.75</v>
          </cell>
          <cell r="F33">
            <v>92</v>
          </cell>
          <cell r="G33">
            <v>50</v>
          </cell>
          <cell r="H33">
            <v>16.2</v>
          </cell>
          <cell r="I33" t="str">
            <v>NE</v>
          </cell>
          <cell r="J33">
            <v>29.16</v>
          </cell>
          <cell r="K33">
            <v>0</v>
          </cell>
        </row>
        <row r="34">
          <cell r="B34">
            <v>25.262500000000006</v>
          </cell>
          <cell r="C34">
            <v>31.5</v>
          </cell>
          <cell r="D34">
            <v>20.2</v>
          </cell>
          <cell r="E34">
            <v>68.791666666666671</v>
          </cell>
          <cell r="F34">
            <v>89</v>
          </cell>
          <cell r="G34">
            <v>50</v>
          </cell>
          <cell r="H34">
            <v>16.920000000000002</v>
          </cell>
          <cell r="I34" t="str">
            <v>NE</v>
          </cell>
          <cell r="J34">
            <v>30.6</v>
          </cell>
          <cell r="K34">
            <v>0</v>
          </cell>
        </row>
        <row r="35">
          <cell r="B35">
            <v>25.708333333333332</v>
          </cell>
          <cell r="C35">
            <v>31.6</v>
          </cell>
          <cell r="D35">
            <v>21</v>
          </cell>
          <cell r="E35">
            <v>66.333333333333329</v>
          </cell>
          <cell r="F35">
            <v>92</v>
          </cell>
          <cell r="G35">
            <v>41</v>
          </cell>
          <cell r="H35">
            <v>19.079999999999998</v>
          </cell>
          <cell r="I35" t="str">
            <v>NE</v>
          </cell>
          <cell r="J35">
            <v>40.32</v>
          </cell>
          <cell r="K35">
            <v>0</v>
          </cell>
        </row>
        <row r="36">
          <cell r="I36" t="str">
            <v>NE</v>
          </cell>
        </row>
      </sheetData>
      <sheetData sheetId="1">
        <row r="5">
          <cell r="B5">
            <v>23.487500000000001</v>
          </cell>
        </row>
      </sheetData>
      <sheetData sheetId="2">
        <row r="5">
          <cell r="B5">
            <v>24.154166666666669</v>
          </cell>
        </row>
      </sheetData>
      <sheetData sheetId="3">
        <row r="5">
          <cell r="B5">
            <v>23.308333333333334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24.516666666666669</v>
          </cell>
          <cell r="C5">
            <v>31.5</v>
          </cell>
          <cell r="D5">
            <v>19</v>
          </cell>
          <cell r="E5">
            <v>74.375</v>
          </cell>
          <cell r="F5">
            <v>97</v>
          </cell>
          <cell r="G5">
            <v>36</v>
          </cell>
          <cell r="H5">
            <v>14.04</v>
          </cell>
          <cell r="I5" t="str">
            <v>SO</v>
          </cell>
          <cell r="J5">
            <v>32.4</v>
          </cell>
          <cell r="K5">
            <v>0.2</v>
          </cell>
        </row>
        <row r="6">
          <cell r="B6">
            <v>23.283333333333335</v>
          </cell>
          <cell r="C6">
            <v>30.4</v>
          </cell>
          <cell r="D6">
            <v>15.9</v>
          </cell>
          <cell r="E6">
            <v>67.875</v>
          </cell>
          <cell r="F6">
            <v>93</v>
          </cell>
          <cell r="G6">
            <v>34</v>
          </cell>
          <cell r="H6">
            <v>9.3600000000000012</v>
          </cell>
          <cell r="I6" t="str">
            <v>SO</v>
          </cell>
          <cell r="J6">
            <v>19.8</v>
          </cell>
          <cell r="K6">
            <v>0</v>
          </cell>
        </row>
        <row r="7">
          <cell r="B7">
            <v>25.387499999999999</v>
          </cell>
          <cell r="C7">
            <v>33.1</v>
          </cell>
          <cell r="D7">
            <v>17.8</v>
          </cell>
          <cell r="E7">
            <v>67.791666666666671</v>
          </cell>
          <cell r="F7">
            <v>94</v>
          </cell>
          <cell r="G7">
            <v>33</v>
          </cell>
          <cell r="H7">
            <v>6.84</v>
          </cell>
          <cell r="I7" t="str">
            <v>SO</v>
          </cell>
          <cell r="J7">
            <v>16.2</v>
          </cell>
          <cell r="K7">
            <v>0</v>
          </cell>
        </row>
        <row r="8">
          <cell r="B8">
            <v>26.491666666666664</v>
          </cell>
          <cell r="C8">
            <v>35.6</v>
          </cell>
          <cell r="D8">
            <v>18.5</v>
          </cell>
          <cell r="E8">
            <v>57.083333333333336</v>
          </cell>
          <cell r="F8">
            <v>90</v>
          </cell>
          <cell r="G8">
            <v>23</v>
          </cell>
          <cell r="H8">
            <v>11.879999999999999</v>
          </cell>
          <cell r="I8" t="str">
            <v>S</v>
          </cell>
          <cell r="J8">
            <v>21.96</v>
          </cell>
          <cell r="K8">
            <v>0</v>
          </cell>
        </row>
        <row r="9">
          <cell r="B9">
            <v>25.904166666666665</v>
          </cell>
          <cell r="C9">
            <v>35.700000000000003</v>
          </cell>
          <cell r="D9">
            <v>16.899999999999999</v>
          </cell>
          <cell r="E9">
            <v>57.333333333333336</v>
          </cell>
          <cell r="F9">
            <v>91</v>
          </cell>
          <cell r="G9">
            <v>19</v>
          </cell>
          <cell r="H9">
            <v>8.2799999999999994</v>
          </cell>
          <cell r="I9" t="str">
            <v>SO</v>
          </cell>
          <cell r="J9">
            <v>21.96</v>
          </cell>
          <cell r="K9">
            <v>0</v>
          </cell>
        </row>
        <row r="10">
          <cell r="B10">
            <v>26.80416666666666</v>
          </cell>
          <cell r="C10">
            <v>36.299999999999997</v>
          </cell>
          <cell r="D10">
            <v>17.8</v>
          </cell>
          <cell r="E10">
            <v>57.541666666666664</v>
          </cell>
          <cell r="F10">
            <v>90</v>
          </cell>
          <cell r="G10">
            <v>24</v>
          </cell>
          <cell r="H10">
            <v>11.520000000000001</v>
          </cell>
          <cell r="I10" t="str">
            <v>SO</v>
          </cell>
          <cell r="J10">
            <v>28.08</v>
          </cell>
          <cell r="K10">
            <v>0</v>
          </cell>
        </row>
        <row r="11">
          <cell r="B11">
            <v>25.420833333333334</v>
          </cell>
          <cell r="C11">
            <v>33.5</v>
          </cell>
          <cell r="D11">
            <v>16.8</v>
          </cell>
          <cell r="E11">
            <v>56.583333333333336</v>
          </cell>
          <cell r="F11">
            <v>85</v>
          </cell>
          <cell r="G11">
            <v>28</v>
          </cell>
          <cell r="H11">
            <v>15.840000000000002</v>
          </cell>
          <cell r="I11" t="str">
            <v>SO</v>
          </cell>
          <cell r="J11">
            <v>26.64</v>
          </cell>
          <cell r="K11">
            <v>0</v>
          </cell>
        </row>
        <row r="12">
          <cell r="B12">
            <v>25.220833333333335</v>
          </cell>
          <cell r="C12">
            <v>32.9</v>
          </cell>
          <cell r="D12">
            <v>18.600000000000001</v>
          </cell>
          <cell r="E12">
            <v>71</v>
          </cell>
          <cell r="F12">
            <v>92</v>
          </cell>
          <cell r="G12">
            <v>36</v>
          </cell>
          <cell r="H12">
            <v>20.52</v>
          </cell>
          <cell r="I12" t="str">
            <v>L</v>
          </cell>
          <cell r="J12">
            <v>35.64</v>
          </cell>
          <cell r="K12">
            <v>0</v>
          </cell>
        </row>
        <row r="13">
          <cell r="B13">
            <v>25.445833333333329</v>
          </cell>
          <cell r="C13">
            <v>33.5</v>
          </cell>
          <cell r="D13">
            <v>20.2</v>
          </cell>
          <cell r="E13">
            <v>72.583333333333329</v>
          </cell>
          <cell r="F13">
            <v>92</v>
          </cell>
          <cell r="G13">
            <v>38</v>
          </cell>
          <cell r="H13">
            <v>19.079999999999998</v>
          </cell>
          <cell r="I13" t="str">
            <v>L</v>
          </cell>
          <cell r="J13">
            <v>41.76</v>
          </cell>
          <cell r="K13">
            <v>0.2</v>
          </cell>
        </row>
        <row r="14">
          <cell r="B14">
            <v>25.412500000000005</v>
          </cell>
          <cell r="C14">
            <v>33.5</v>
          </cell>
          <cell r="D14">
            <v>18.899999999999999</v>
          </cell>
          <cell r="E14">
            <v>70.041666666666671</v>
          </cell>
          <cell r="F14">
            <v>92</v>
          </cell>
          <cell r="G14">
            <v>35</v>
          </cell>
          <cell r="H14">
            <v>16.920000000000002</v>
          </cell>
          <cell r="I14" t="str">
            <v>L</v>
          </cell>
          <cell r="J14">
            <v>33.840000000000003</v>
          </cell>
          <cell r="K14">
            <v>0</v>
          </cell>
        </row>
        <row r="15">
          <cell r="B15">
            <v>25.583333333333329</v>
          </cell>
          <cell r="C15">
            <v>33.1</v>
          </cell>
          <cell r="D15">
            <v>20.100000000000001</v>
          </cell>
          <cell r="E15">
            <v>71.666666666666671</v>
          </cell>
          <cell r="F15">
            <v>91</v>
          </cell>
          <cell r="G15">
            <v>43</v>
          </cell>
          <cell r="H15">
            <v>15.840000000000002</v>
          </cell>
          <cell r="I15" t="str">
            <v>NE</v>
          </cell>
          <cell r="J15">
            <v>35.64</v>
          </cell>
          <cell r="K15">
            <v>0</v>
          </cell>
        </row>
        <row r="16">
          <cell r="B16">
            <v>23.270833333333332</v>
          </cell>
          <cell r="C16">
            <v>26.1</v>
          </cell>
          <cell r="D16">
            <v>21.9</v>
          </cell>
          <cell r="E16">
            <v>89.458333333333329</v>
          </cell>
          <cell r="F16">
            <v>96</v>
          </cell>
          <cell r="G16">
            <v>68</v>
          </cell>
          <cell r="H16">
            <v>15.840000000000002</v>
          </cell>
          <cell r="I16" t="str">
            <v>NE</v>
          </cell>
          <cell r="J16">
            <v>33.840000000000003</v>
          </cell>
          <cell r="K16">
            <v>7.8</v>
          </cell>
        </row>
        <row r="17">
          <cell r="B17">
            <v>22.212500000000002</v>
          </cell>
          <cell r="C17">
            <v>24.6</v>
          </cell>
          <cell r="D17">
            <v>20.9</v>
          </cell>
          <cell r="E17">
            <v>94.625</v>
          </cell>
          <cell r="F17">
            <v>96</v>
          </cell>
          <cell r="G17">
            <v>88</v>
          </cell>
          <cell r="H17">
            <v>18</v>
          </cell>
          <cell r="I17" t="str">
            <v>NE</v>
          </cell>
          <cell r="J17">
            <v>32.76</v>
          </cell>
          <cell r="K17">
            <v>32.6</v>
          </cell>
        </row>
        <row r="18">
          <cell r="B18">
            <v>24.500000000000004</v>
          </cell>
          <cell r="C18">
            <v>31</v>
          </cell>
          <cell r="D18">
            <v>20.7</v>
          </cell>
          <cell r="E18">
            <v>79.833333333333329</v>
          </cell>
          <cell r="F18">
            <v>95</v>
          </cell>
          <cell r="G18">
            <v>51</v>
          </cell>
          <cell r="H18">
            <v>12.6</v>
          </cell>
          <cell r="I18" t="str">
            <v>SO</v>
          </cell>
          <cell r="J18">
            <v>28.8</v>
          </cell>
          <cell r="K18">
            <v>0.60000000000000009</v>
          </cell>
        </row>
        <row r="19">
          <cell r="B19">
            <v>24.591666666666665</v>
          </cell>
          <cell r="C19">
            <v>32.4</v>
          </cell>
          <cell r="D19">
            <v>17.8</v>
          </cell>
          <cell r="E19">
            <v>72.875</v>
          </cell>
          <cell r="F19">
            <v>95</v>
          </cell>
          <cell r="G19">
            <v>35</v>
          </cell>
          <cell r="H19">
            <v>7.5600000000000005</v>
          </cell>
          <cell r="I19" t="str">
            <v>SO</v>
          </cell>
          <cell r="J19">
            <v>22.32</v>
          </cell>
          <cell r="K19">
            <v>0</v>
          </cell>
        </row>
        <row r="20">
          <cell r="B20">
            <v>25.670833333333334</v>
          </cell>
          <cell r="C20">
            <v>33.9</v>
          </cell>
          <cell r="D20">
            <v>19.100000000000001</v>
          </cell>
          <cell r="E20">
            <v>70.458333333333329</v>
          </cell>
          <cell r="F20">
            <v>94</v>
          </cell>
          <cell r="G20">
            <v>37</v>
          </cell>
          <cell r="H20">
            <v>11.16</v>
          </cell>
          <cell r="I20" t="str">
            <v>SO</v>
          </cell>
          <cell r="J20">
            <v>22.68</v>
          </cell>
          <cell r="K20">
            <v>0</v>
          </cell>
        </row>
        <row r="21">
          <cell r="B21">
            <v>26.245833333333326</v>
          </cell>
          <cell r="C21">
            <v>33.6</v>
          </cell>
          <cell r="D21">
            <v>19.600000000000001</v>
          </cell>
          <cell r="E21">
            <v>70.291666666666671</v>
          </cell>
          <cell r="F21">
            <v>95</v>
          </cell>
          <cell r="G21">
            <v>34</v>
          </cell>
          <cell r="H21">
            <v>11.879999999999999</v>
          </cell>
          <cell r="I21" t="str">
            <v>L</v>
          </cell>
          <cell r="J21">
            <v>25.2</v>
          </cell>
          <cell r="K21">
            <v>0</v>
          </cell>
        </row>
        <row r="22">
          <cell r="B22">
            <v>24.083333333333332</v>
          </cell>
          <cell r="C22">
            <v>32.6</v>
          </cell>
          <cell r="D22">
            <v>19.100000000000001</v>
          </cell>
          <cell r="E22">
            <v>78.458333333333329</v>
          </cell>
          <cell r="F22">
            <v>94</v>
          </cell>
          <cell r="G22">
            <v>46</v>
          </cell>
          <cell r="H22">
            <v>14.4</v>
          </cell>
          <cell r="I22" t="str">
            <v>L</v>
          </cell>
          <cell r="J22">
            <v>55.800000000000004</v>
          </cell>
          <cell r="K22">
            <v>14.6</v>
          </cell>
        </row>
        <row r="23">
          <cell r="B23">
            <v>24.929166666666674</v>
          </cell>
          <cell r="C23">
            <v>32.799999999999997</v>
          </cell>
          <cell r="D23">
            <v>19</v>
          </cell>
          <cell r="E23">
            <v>76.625</v>
          </cell>
          <cell r="F23">
            <v>96</v>
          </cell>
          <cell r="G23">
            <v>38</v>
          </cell>
          <cell r="H23">
            <v>18</v>
          </cell>
          <cell r="I23" t="str">
            <v>L</v>
          </cell>
          <cell r="J23">
            <v>38.880000000000003</v>
          </cell>
          <cell r="K23">
            <v>0</v>
          </cell>
        </row>
        <row r="24">
          <cell r="B24">
            <v>24.858333333333334</v>
          </cell>
          <cell r="C24">
            <v>32.5</v>
          </cell>
          <cell r="D24">
            <v>20</v>
          </cell>
          <cell r="E24">
            <v>79</v>
          </cell>
          <cell r="F24">
            <v>96</v>
          </cell>
          <cell r="G24">
            <v>47</v>
          </cell>
          <cell r="H24">
            <v>12.24</v>
          </cell>
          <cell r="I24" t="str">
            <v>L</v>
          </cell>
          <cell r="J24">
            <v>24.48</v>
          </cell>
          <cell r="K24">
            <v>0</v>
          </cell>
        </row>
        <row r="25">
          <cell r="B25">
            <v>25.420833333333338</v>
          </cell>
          <cell r="C25">
            <v>32.799999999999997</v>
          </cell>
          <cell r="D25">
            <v>20.2</v>
          </cell>
          <cell r="E25">
            <v>76.875</v>
          </cell>
          <cell r="F25">
            <v>96</v>
          </cell>
          <cell r="G25">
            <v>41</v>
          </cell>
          <cell r="H25">
            <v>16.920000000000002</v>
          </cell>
          <cell r="I25" t="str">
            <v>N</v>
          </cell>
          <cell r="J25">
            <v>46.080000000000005</v>
          </cell>
          <cell r="K25">
            <v>0</v>
          </cell>
        </row>
        <row r="26">
          <cell r="B26">
            <v>23.670833333333334</v>
          </cell>
          <cell r="C26">
            <v>30.6</v>
          </cell>
          <cell r="D26">
            <v>20.3</v>
          </cell>
          <cell r="E26">
            <v>86.375</v>
          </cell>
          <cell r="F26">
            <v>96</v>
          </cell>
          <cell r="G26">
            <v>63</v>
          </cell>
          <cell r="H26">
            <v>14.4</v>
          </cell>
          <cell r="I26" t="str">
            <v>L</v>
          </cell>
          <cell r="J26">
            <v>42.12</v>
          </cell>
          <cell r="K26">
            <v>6.2</v>
          </cell>
        </row>
        <row r="27">
          <cell r="B27">
            <v>24.916666666666671</v>
          </cell>
          <cell r="C27">
            <v>33.200000000000003</v>
          </cell>
          <cell r="D27">
            <v>20.8</v>
          </cell>
          <cell r="E27">
            <v>83.125</v>
          </cell>
          <cell r="F27">
            <v>96</v>
          </cell>
          <cell r="G27">
            <v>51</v>
          </cell>
          <cell r="H27">
            <v>16.920000000000002</v>
          </cell>
          <cell r="I27" t="str">
            <v>SE</v>
          </cell>
          <cell r="J27">
            <v>30.6</v>
          </cell>
          <cell r="K27">
            <v>0.2</v>
          </cell>
        </row>
        <row r="28">
          <cell r="B28">
            <v>24.058333333333334</v>
          </cell>
          <cell r="C28">
            <v>31.4</v>
          </cell>
          <cell r="D28">
            <v>21.2</v>
          </cell>
          <cell r="E28">
            <v>88.25</v>
          </cell>
          <cell r="F28">
            <v>95</v>
          </cell>
          <cell r="G28">
            <v>60</v>
          </cell>
          <cell r="H28">
            <v>11.879999999999999</v>
          </cell>
          <cell r="I28" t="str">
            <v>NE</v>
          </cell>
          <cell r="J28">
            <v>46.800000000000004</v>
          </cell>
          <cell r="K28">
            <v>7.4</v>
          </cell>
        </row>
        <row r="29">
          <cell r="B29">
            <v>23.204166666666666</v>
          </cell>
          <cell r="C29">
            <v>24.9</v>
          </cell>
          <cell r="D29">
            <v>21.8</v>
          </cell>
          <cell r="E29">
            <v>92.916666666666671</v>
          </cell>
          <cell r="F29">
            <v>96</v>
          </cell>
          <cell r="G29">
            <v>86</v>
          </cell>
          <cell r="H29">
            <v>12.24</v>
          </cell>
          <cell r="I29" t="str">
            <v>S</v>
          </cell>
          <cell r="J29">
            <v>23.759999999999998</v>
          </cell>
          <cell r="K29">
            <v>13.8</v>
          </cell>
        </row>
        <row r="30">
          <cell r="B30">
            <v>24.954166666666666</v>
          </cell>
          <cell r="C30">
            <v>32.1</v>
          </cell>
          <cell r="D30">
            <v>20.5</v>
          </cell>
          <cell r="E30">
            <v>81.166666666666671</v>
          </cell>
          <cell r="F30">
            <v>96</v>
          </cell>
          <cell r="G30">
            <v>50</v>
          </cell>
          <cell r="H30">
            <v>16.2</v>
          </cell>
          <cell r="I30" t="str">
            <v>S</v>
          </cell>
          <cell r="J30">
            <v>31.680000000000003</v>
          </cell>
          <cell r="K30">
            <v>0</v>
          </cell>
        </row>
        <row r="31">
          <cell r="B31">
            <v>23.908333333333331</v>
          </cell>
          <cell r="C31">
            <v>30</v>
          </cell>
          <cell r="D31">
            <v>20.6</v>
          </cell>
          <cell r="E31">
            <v>78</v>
          </cell>
          <cell r="F31">
            <v>94</v>
          </cell>
          <cell r="G31">
            <v>50</v>
          </cell>
          <cell r="H31">
            <v>18</v>
          </cell>
          <cell r="I31" t="str">
            <v>L</v>
          </cell>
          <cell r="J31">
            <v>30.6</v>
          </cell>
          <cell r="K31">
            <v>0</v>
          </cell>
        </row>
        <row r="32">
          <cell r="B32">
            <v>23.174999999999997</v>
          </cell>
          <cell r="C32">
            <v>30.5</v>
          </cell>
          <cell r="D32">
            <v>18.100000000000001</v>
          </cell>
          <cell r="E32">
            <v>75.25</v>
          </cell>
          <cell r="F32">
            <v>96</v>
          </cell>
          <cell r="G32">
            <v>33</v>
          </cell>
          <cell r="H32">
            <v>17.64</v>
          </cell>
          <cell r="I32" t="str">
            <v>NE</v>
          </cell>
          <cell r="J32">
            <v>30.240000000000002</v>
          </cell>
          <cell r="K32">
            <v>0</v>
          </cell>
        </row>
        <row r="33">
          <cell r="B33">
            <v>23.720833333333331</v>
          </cell>
          <cell r="C33">
            <v>32</v>
          </cell>
          <cell r="D33">
            <v>15.8</v>
          </cell>
          <cell r="E33">
            <v>70.958333333333329</v>
          </cell>
          <cell r="F33">
            <v>94</v>
          </cell>
          <cell r="G33">
            <v>39</v>
          </cell>
          <cell r="H33">
            <v>19.8</v>
          </cell>
          <cell r="I33" t="str">
            <v>L</v>
          </cell>
          <cell r="J33">
            <v>30.6</v>
          </cell>
          <cell r="K33">
            <v>0</v>
          </cell>
        </row>
        <row r="34">
          <cell r="B34">
            <v>25.270833333333332</v>
          </cell>
          <cell r="C34">
            <v>32.200000000000003</v>
          </cell>
          <cell r="D34">
            <v>19.3</v>
          </cell>
          <cell r="E34">
            <v>69.541666666666671</v>
          </cell>
          <cell r="F34">
            <v>92</v>
          </cell>
          <cell r="G34">
            <v>47</v>
          </cell>
          <cell r="H34">
            <v>13.68</v>
          </cell>
          <cell r="I34" t="str">
            <v>L</v>
          </cell>
          <cell r="J34">
            <v>32.04</v>
          </cell>
          <cell r="K34">
            <v>0</v>
          </cell>
        </row>
        <row r="35">
          <cell r="B35">
            <v>26.150000000000002</v>
          </cell>
          <cell r="C35">
            <v>33.4</v>
          </cell>
          <cell r="D35">
            <v>20.3</v>
          </cell>
          <cell r="E35">
            <v>61.583333333333336</v>
          </cell>
          <cell r="F35">
            <v>86</v>
          </cell>
          <cell r="G35">
            <v>32</v>
          </cell>
          <cell r="H35">
            <v>17.64</v>
          </cell>
          <cell r="I35" t="str">
            <v>L</v>
          </cell>
          <cell r="J35">
            <v>47.88</v>
          </cell>
          <cell r="K35">
            <v>0</v>
          </cell>
        </row>
        <row r="36">
          <cell r="I36" t="str">
            <v>L</v>
          </cell>
        </row>
      </sheetData>
      <sheetData sheetId="1">
        <row r="5">
          <cell r="B5">
            <v>25.075000000000003</v>
          </cell>
        </row>
      </sheetData>
      <sheetData sheetId="2">
        <row r="5">
          <cell r="B5">
            <v>25.424999999999997</v>
          </cell>
        </row>
      </sheetData>
      <sheetData sheetId="3">
        <row r="5">
          <cell r="B5">
            <v>23.112500000000001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28.166666666666661</v>
          </cell>
          <cell r="C5">
            <v>35.4</v>
          </cell>
          <cell r="D5">
            <v>23.1</v>
          </cell>
          <cell r="E5">
            <v>66.5</v>
          </cell>
          <cell r="F5">
            <v>94</v>
          </cell>
          <cell r="G5">
            <v>22</v>
          </cell>
          <cell r="H5">
            <v>16.920000000000002</v>
          </cell>
          <cell r="I5" t="str">
            <v>S</v>
          </cell>
          <cell r="J5">
            <v>31.319999999999997</v>
          </cell>
          <cell r="K5">
            <v>0</v>
          </cell>
        </row>
        <row r="6">
          <cell r="B6">
            <v>26.637500000000006</v>
          </cell>
          <cell r="C6">
            <v>33.200000000000003</v>
          </cell>
          <cell r="D6">
            <v>20.3</v>
          </cell>
          <cell r="E6">
            <v>60.5</v>
          </cell>
          <cell r="F6">
            <v>88</v>
          </cell>
          <cell r="G6">
            <v>33</v>
          </cell>
          <cell r="H6">
            <v>18.36</v>
          </cell>
          <cell r="I6" t="str">
            <v>S</v>
          </cell>
          <cell r="J6">
            <v>40.32</v>
          </cell>
          <cell r="K6">
            <v>0</v>
          </cell>
        </row>
        <row r="7">
          <cell r="B7">
            <v>29.120833333333326</v>
          </cell>
          <cell r="C7">
            <v>37.1</v>
          </cell>
          <cell r="D7">
            <v>22.5</v>
          </cell>
          <cell r="E7">
            <v>56.916666666666664</v>
          </cell>
          <cell r="F7">
            <v>85</v>
          </cell>
          <cell r="G7">
            <v>28</v>
          </cell>
          <cell r="H7">
            <v>10.08</v>
          </cell>
          <cell r="I7" t="str">
            <v>S</v>
          </cell>
          <cell r="J7">
            <v>27.720000000000002</v>
          </cell>
          <cell r="K7">
            <v>0</v>
          </cell>
        </row>
        <row r="8">
          <cell r="B8">
            <v>31.045833333333334</v>
          </cell>
          <cell r="C8">
            <v>39.1</v>
          </cell>
          <cell r="D8">
            <v>22.9</v>
          </cell>
          <cell r="E8">
            <v>51.583333333333336</v>
          </cell>
          <cell r="F8">
            <v>88</v>
          </cell>
          <cell r="G8">
            <v>16</v>
          </cell>
          <cell r="H8">
            <v>9.7200000000000006</v>
          </cell>
          <cell r="I8" t="str">
            <v>O</v>
          </cell>
          <cell r="J8">
            <v>18</v>
          </cell>
          <cell r="K8">
            <v>0</v>
          </cell>
        </row>
        <row r="9">
          <cell r="B9">
            <v>31.416666666666661</v>
          </cell>
          <cell r="C9">
            <v>39.1</v>
          </cell>
          <cell r="D9">
            <v>23.9</v>
          </cell>
          <cell r="E9">
            <v>44.583333333333336</v>
          </cell>
          <cell r="F9">
            <v>73</v>
          </cell>
          <cell r="G9">
            <v>14</v>
          </cell>
          <cell r="H9">
            <v>12.96</v>
          </cell>
          <cell r="I9" t="str">
            <v>S</v>
          </cell>
          <cell r="J9">
            <v>29.880000000000003</v>
          </cell>
          <cell r="K9">
            <v>0</v>
          </cell>
        </row>
        <row r="10">
          <cell r="B10">
            <v>30.462499999999995</v>
          </cell>
          <cell r="C10">
            <v>38.5</v>
          </cell>
          <cell r="D10">
            <v>24.1</v>
          </cell>
          <cell r="E10">
            <v>52.833333333333336</v>
          </cell>
          <cell r="F10">
            <v>77</v>
          </cell>
          <cell r="G10">
            <v>27</v>
          </cell>
          <cell r="H10">
            <v>13.32</v>
          </cell>
          <cell r="I10" t="str">
            <v>SO</v>
          </cell>
          <cell r="J10">
            <v>31.319999999999997</v>
          </cell>
          <cell r="K10">
            <v>0</v>
          </cell>
        </row>
        <row r="11">
          <cell r="B11">
            <v>29.541666666666661</v>
          </cell>
          <cell r="C11">
            <v>38.5</v>
          </cell>
          <cell r="D11">
            <v>22.2</v>
          </cell>
          <cell r="E11">
            <v>55.458333333333336</v>
          </cell>
          <cell r="F11">
            <v>85</v>
          </cell>
          <cell r="G11">
            <v>21</v>
          </cell>
          <cell r="H11">
            <v>8.64</v>
          </cell>
          <cell r="I11" t="str">
            <v>S</v>
          </cell>
          <cell r="J11">
            <v>18.720000000000002</v>
          </cell>
          <cell r="K11">
            <v>0</v>
          </cell>
        </row>
        <row r="12">
          <cell r="B12">
            <v>30.045833333333334</v>
          </cell>
          <cell r="C12">
            <v>38.6</v>
          </cell>
          <cell r="D12">
            <v>23.8</v>
          </cell>
          <cell r="E12">
            <v>57.666666666666664</v>
          </cell>
          <cell r="F12">
            <v>86</v>
          </cell>
          <cell r="G12">
            <v>23</v>
          </cell>
          <cell r="H12">
            <v>23.400000000000002</v>
          </cell>
          <cell r="I12" t="str">
            <v>S</v>
          </cell>
          <cell r="J12">
            <v>50.04</v>
          </cell>
          <cell r="K12">
            <v>0</v>
          </cell>
        </row>
        <row r="13">
          <cell r="B13">
            <v>30.095833333333342</v>
          </cell>
          <cell r="C13">
            <v>38</v>
          </cell>
          <cell r="D13">
            <v>24.6</v>
          </cell>
          <cell r="E13">
            <v>57.333333333333336</v>
          </cell>
          <cell r="F13">
            <v>81</v>
          </cell>
          <cell r="G13">
            <v>28</v>
          </cell>
          <cell r="H13">
            <v>19.440000000000001</v>
          </cell>
          <cell r="I13" t="str">
            <v>S</v>
          </cell>
          <cell r="J13">
            <v>36.36</v>
          </cell>
          <cell r="K13">
            <v>0</v>
          </cell>
        </row>
        <row r="14">
          <cell r="B14">
            <v>29.4375</v>
          </cell>
          <cell r="C14">
            <v>37.9</v>
          </cell>
          <cell r="D14">
            <v>25.3</v>
          </cell>
          <cell r="E14">
            <v>59.916666666666664</v>
          </cell>
          <cell r="F14">
            <v>86</v>
          </cell>
          <cell r="G14">
            <v>31</v>
          </cell>
          <cell r="H14">
            <v>32.4</v>
          </cell>
          <cell r="I14" t="str">
            <v>L</v>
          </cell>
          <cell r="J14">
            <v>63.72</v>
          </cell>
          <cell r="K14">
            <v>3.6</v>
          </cell>
        </row>
        <row r="15">
          <cell r="B15">
            <v>29.012499999999992</v>
          </cell>
          <cell r="C15">
            <v>35</v>
          </cell>
          <cell r="D15">
            <v>25.1</v>
          </cell>
          <cell r="E15">
            <v>67.083333333333329</v>
          </cell>
          <cell r="F15">
            <v>84</v>
          </cell>
          <cell r="G15">
            <v>41</v>
          </cell>
          <cell r="H15">
            <v>18</v>
          </cell>
          <cell r="I15" t="str">
            <v>S</v>
          </cell>
          <cell r="J15">
            <v>51.12</v>
          </cell>
          <cell r="K15">
            <v>0</v>
          </cell>
        </row>
        <row r="16">
          <cell r="B16">
            <v>25.229166666666668</v>
          </cell>
          <cell r="C16">
            <v>28.3</v>
          </cell>
          <cell r="D16">
            <v>23</v>
          </cell>
          <cell r="E16">
            <v>87.583333333333329</v>
          </cell>
          <cell r="F16">
            <v>95</v>
          </cell>
          <cell r="G16">
            <v>71</v>
          </cell>
          <cell r="H16">
            <v>12.6</v>
          </cell>
          <cell r="I16" t="str">
            <v>SE</v>
          </cell>
          <cell r="J16">
            <v>35.64</v>
          </cell>
          <cell r="K16">
            <v>42.6</v>
          </cell>
        </row>
        <row r="17">
          <cell r="B17">
            <v>25.512499999999999</v>
          </cell>
          <cell r="C17">
            <v>30.4</v>
          </cell>
          <cell r="D17">
            <v>22.3</v>
          </cell>
          <cell r="E17">
            <v>84.208333333333329</v>
          </cell>
          <cell r="F17">
            <v>96</v>
          </cell>
          <cell r="G17">
            <v>59</v>
          </cell>
          <cell r="H17">
            <v>15.120000000000001</v>
          </cell>
          <cell r="I17" t="str">
            <v>SO</v>
          </cell>
          <cell r="J17">
            <v>39.6</v>
          </cell>
          <cell r="K17">
            <v>13.6</v>
          </cell>
        </row>
        <row r="18">
          <cell r="B18">
            <v>26.974999999999998</v>
          </cell>
          <cell r="C18">
            <v>32.6</v>
          </cell>
          <cell r="D18">
            <v>22.7</v>
          </cell>
          <cell r="E18">
            <v>74.833333333333329</v>
          </cell>
          <cell r="F18">
            <v>93</v>
          </cell>
          <cell r="G18">
            <v>45</v>
          </cell>
          <cell r="H18">
            <v>12.24</v>
          </cell>
          <cell r="I18" t="str">
            <v>SO</v>
          </cell>
          <cell r="J18">
            <v>37.080000000000005</v>
          </cell>
          <cell r="K18">
            <v>4.8</v>
          </cell>
        </row>
        <row r="19">
          <cell r="B19">
            <v>27.8125</v>
          </cell>
          <cell r="C19">
            <v>34.700000000000003</v>
          </cell>
          <cell r="D19">
            <v>21.8</v>
          </cell>
          <cell r="E19">
            <v>65.916666666666671</v>
          </cell>
          <cell r="F19">
            <v>93</v>
          </cell>
          <cell r="G19">
            <v>30</v>
          </cell>
          <cell r="H19">
            <v>9.3600000000000012</v>
          </cell>
          <cell r="I19" t="str">
            <v>S</v>
          </cell>
          <cell r="J19">
            <v>18.720000000000002</v>
          </cell>
          <cell r="K19">
            <v>0</v>
          </cell>
        </row>
        <row r="20">
          <cell r="B20">
            <v>28.812499999999996</v>
          </cell>
          <cell r="C20">
            <v>36.299999999999997</v>
          </cell>
          <cell r="D20">
            <v>21.7</v>
          </cell>
          <cell r="E20">
            <v>59.791666666666664</v>
          </cell>
          <cell r="F20">
            <v>89</v>
          </cell>
          <cell r="G20">
            <v>23</v>
          </cell>
          <cell r="H20">
            <v>13.68</v>
          </cell>
          <cell r="I20" t="str">
            <v>SE</v>
          </cell>
          <cell r="J20">
            <v>26.64</v>
          </cell>
          <cell r="K20">
            <v>0</v>
          </cell>
        </row>
        <row r="21">
          <cell r="B21">
            <v>28.658333333333342</v>
          </cell>
          <cell r="C21">
            <v>36.799999999999997</v>
          </cell>
          <cell r="D21">
            <v>22</v>
          </cell>
          <cell r="E21">
            <v>56.208333333333336</v>
          </cell>
          <cell r="F21">
            <v>88</v>
          </cell>
          <cell r="G21">
            <v>20</v>
          </cell>
          <cell r="H21">
            <v>12.6</v>
          </cell>
          <cell r="I21" t="str">
            <v>S</v>
          </cell>
          <cell r="J21">
            <v>25.2</v>
          </cell>
          <cell r="K21">
            <v>0</v>
          </cell>
        </row>
        <row r="22">
          <cell r="B22">
            <v>29.841666666666669</v>
          </cell>
          <cell r="C22">
            <v>37.4</v>
          </cell>
          <cell r="D22">
            <v>24.6</v>
          </cell>
          <cell r="E22">
            <v>55.916666666666664</v>
          </cell>
          <cell r="F22">
            <v>79</v>
          </cell>
          <cell r="G22">
            <v>28</v>
          </cell>
          <cell r="H22">
            <v>9.7200000000000006</v>
          </cell>
          <cell r="I22" t="str">
            <v>NE</v>
          </cell>
          <cell r="J22">
            <v>24.48</v>
          </cell>
          <cell r="K22">
            <v>0</v>
          </cell>
        </row>
        <row r="23">
          <cell r="B23">
            <v>30.233333333333345</v>
          </cell>
          <cell r="C23">
            <v>37.9</v>
          </cell>
          <cell r="D23">
            <v>24.3</v>
          </cell>
          <cell r="E23">
            <v>55.333333333333336</v>
          </cell>
          <cell r="F23">
            <v>77</v>
          </cell>
          <cell r="G23">
            <v>24</v>
          </cell>
          <cell r="H23">
            <v>9.7200000000000006</v>
          </cell>
          <cell r="I23" t="str">
            <v>SE</v>
          </cell>
          <cell r="J23">
            <v>29.16</v>
          </cell>
          <cell r="K23">
            <v>0</v>
          </cell>
        </row>
        <row r="24">
          <cell r="B24">
            <v>29.874999999999996</v>
          </cell>
          <cell r="C24">
            <v>37.299999999999997</v>
          </cell>
          <cell r="D24">
            <v>23.1</v>
          </cell>
          <cell r="E24">
            <v>60.458333333333336</v>
          </cell>
          <cell r="F24">
            <v>85</v>
          </cell>
          <cell r="G24">
            <v>32</v>
          </cell>
          <cell r="H24">
            <v>15.120000000000001</v>
          </cell>
          <cell r="I24" t="str">
            <v>S</v>
          </cell>
          <cell r="J24">
            <v>40.680000000000007</v>
          </cell>
          <cell r="K24">
            <v>0</v>
          </cell>
        </row>
        <row r="25">
          <cell r="B25">
            <v>30.166666666666661</v>
          </cell>
          <cell r="C25">
            <v>36.9</v>
          </cell>
          <cell r="D25">
            <v>24.8</v>
          </cell>
          <cell r="E25">
            <v>61.708333333333336</v>
          </cell>
          <cell r="F25">
            <v>85</v>
          </cell>
          <cell r="G25">
            <v>34</v>
          </cell>
          <cell r="H25">
            <v>14.04</v>
          </cell>
          <cell r="I25" t="str">
            <v>S</v>
          </cell>
          <cell r="J25">
            <v>36.72</v>
          </cell>
          <cell r="K25">
            <v>0</v>
          </cell>
        </row>
        <row r="26">
          <cell r="B26">
            <v>29.333333333333339</v>
          </cell>
          <cell r="C26">
            <v>34.6</v>
          </cell>
          <cell r="D26">
            <v>25.1</v>
          </cell>
          <cell r="E26">
            <v>65.916666666666671</v>
          </cell>
          <cell r="F26">
            <v>82</v>
          </cell>
          <cell r="G26">
            <v>45</v>
          </cell>
          <cell r="H26">
            <v>19.440000000000001</v>
          </cell>
          <cell r="I26" t="str">
            <v>SE</v>
          </cell>
          <cell r="J26">
            <v>39.96</v>
          </cell>
          <cell r="K26">
            <v>0</v>
          </cell>
        </row>
        <row r="27">
          <cell r="B27">
            <v>28.554166666666664</v>
          </cell>
          <cell r="C27">
            <v>36.5</v>
          </cell>
          <cell r="D27">
            <v>24.4</v>
          </cell>
          <cell r="E27">
            <v>70.875</v>
          </cell>
          <cell r="F27">
            <v>90</v>
          </cell>
          <cell r="G27">
            <v>38</v>
          </cell>
          <cell r="H27">
            <v>14.04</v>
          </cell>
          <cell r="I27" t="str">
            <v>SE</v>
          </cell>
          <cell r="J27">
            <v>67.319999999999993</v>
          </cell>
          <cell r="K27">
            <v>2.2000000000000002</v>
          </cell>
        </row>
        <row r="28">
          <cell r="B28">
            <v>29.824999999999999</v>
          </cell>
          <cell r="C28">
            <v>36.799999999999997</v>
          </cell>
          <cell r="D28">
            <v>24.3</v>
          </cell>
          <cell r="E28">
            <v>65</v>
          </cell>
          <cell r="F28">
            <v>89</v>
          </cell>
          <cell r="G28">
            <v>35</v>
          </cell>
          <cell r="H28">
            <v>14.76</v>
          </cell>
          <cell r="I28" t="str">
            <v>S</v>
          </cell>
          <cell r="J28">
            <v>33.119999999999997</v>
          </cell>
          <cell r="K28">
            <v>0</v>
          </cell>
        </row>
        <row r="29">
          <cell r="B29">
            <v>25.712500000000002</v>
          </cell>
          <cell r="C29">
            <v>33.700000000000003</v>
          </cell>
          <cell r="D29">
            <v>21.5</v>
          </cell>
          <cell r="E29">
            <v>79.916666666666671</v>
          </cell>
          <cell r="F29">
            <v>96</v>
          </cell>
          <cell r="G29">
            <v>43</v>
          </cell>
          <cell r="H29">
            <v>23.400000000000002</v>
          </cell>
          <cell r="I29" t="str">
            <v>SE</v>
          </cell>
          <cell r="J29">
            <v>47.519999999999996</v>
          </cell>
          <cell r="K29">
            <v>70</v>
          </cell>
        </row>
        <row r="30">
          <cell r="B30">
            <v>25.712500000000002</v>
          </cell>
          <cell r="C30">
            <v>30.3</v>
          </cell>
          <cell r="D30">
            <v>23.8</v>
          </cell>
          <cell r="E30">
            <v>86.083333333333329</v>
          </cell>
          <cell r="F30">
            <v>94</v>
          </cell>
          <cell r="G30">
            <v>66</v>
          </cell>
          <cell r="H30">
            <v>11.16</v>
          </cell>
          <cell r="I30" t="str">
            <v>S</v>
          </cell>
          <cell r="J30">
            <v>21.6</v>
          </cell>
          <cell r="K30">
            <v>0.4</v>
          </cell>
        </row>
        <row r="31">
          <cell r="B31">
            <v>27.216666666666672</v>
          </cell>
          <cell r="C31">
            <v>34.299999999999997</v>
          </cell>
          <cell r="D31">
            <v>20.9</v>
          </cell>
          <cell r="E31">
            <v>69.75</v>
          </cell>
          <cell r="F31">
            <v>94</v>
          </cell>
          <cell r="G31">
            <v>42</v>
          </cell>
          <cell r="H31">
            <v>10.44</v>
          </cell>
          <cell r="I31" t="str">
            <v>S</v>
          </cell>
          <cell r="J31">
            <v>24.48</v>
          </cell>
          <cell r="K31">
            <v>0</v>
          </cell>
        </row>
        <row r="32">
          <cell r="B32">
            <v>27.895833333333332</v>
          </cell>
          <cell r="C32">
            <v>33</v>
          </cell>
          <cell r="D32">
            <v>23.2</v>
          </cell>
          <cell r="E32">
            <v>72.583333333333329</v>
          </cell>
          <cell r="F32">
            <v>94</v>
          </cell>
          <cell r="G32">
            <v>48</v>
          </cell>
          <cell r="H32">
            <v>11.520000000000001</v>
          </cell>
          <cell r="I32" t="str">
            <v>S</v>
          </cell>
          <cell r="J32">
            <v>24.840000000000003</v>
          </cell>
          <cell r="K32">
            <v>0.2</v>
          </cell>
        </row>
        <row r="33">
          <cell r="B33">
            <v>29.304166666666671</v>
          </cell>
          <cell r="C33">
            <v>33.799999999999997</v>
          </cell>
          <cell r="D33">
            <v>25.1</v>
          </cell>
          <cell r="E33">
            <v>66.583333333333329</v>
          </cell>
          <cell r="F33">
            <v>86</v>
          </cell>
          <cell r="G33">
            <v>47</v>
          </cell>
          <cell r="H33">
            <v>12.24</v>
          </cell>
          <cell r="I33" t="str">
            <v>SE</v>
          </cell>
          <cell r="J33">
            <v>33.480000000000004</v>
          </cell>
          <cell r="K33">
            <v>0</v>
          </cell>
        </row>
        <row r="34">
          <cell r="B34">
            <v>29.700000000000003</v>
          </cell>
          <cell r="C34">
            <v>34.6</v>
          </cell>
          <cell r="D34">
            <v>26</v>
          </cell>
          <cell r="E34">
            <v>70.333333333333329</v>
          </cell>
          <cell r="F34">
            <v>86</v>
          </cell>
          <cell r="G34">
            <v>52</v>
          </cell>
          <cell r="H34">
            <v>13.68</v>
          </cell>
          <cell r="I34" t="str">
            <v>SE</v>
          </cell>
          <cell r="J34">
            <v>30.6</v>
          </cell>
          <cell r="K34">
            <v>0.2</v>
          </cell>
        </row>
        <row r="35">
          <cell r="B35">
            <v>28.645833333333329</v>
          </cell>
          <cell r="C35">
            <v>34.5</v>
          </cell>
          <cell r="D35">
            <v>25.9</v>
          </cell>
          <cell r="E35">
            <v>75.541666666666671</v>
          </cell>
          <cell r="F35">
            <v>86</v>
          </cell>
          <cell r="G35">
            <v>51</v>
          </cell>
          <cell r="H35">
            <v>12.6</v>
          </cell>
          <cell r="I35" t="str">
            <v>SE</v>
          </cell>
          <cell r="J35">
            <v>39.96</v>
          </cell>
          <cell r="K35">
            <v>0.4</v>
          </cell>
        </row>
        <row r="36">
          <cell r="I36" t="str">
            <v>S</v>
          </cell>
        </row>
      </sheetData>
      <sheetData sheetId="1">
        <row r="5">
          <cell r="B5">
            <v>26.262499999999999</v>
          </cell>
        </row>
      </sheetData>
      <sheetData sheetId="2">
        <row r="5">
          <cell r="B5">
            <v>26.675000000000008</v>
          </cell>
        </row>
      </sheetData>
      <sheetData sheetId="3">
        <row r="5">
          <cell r="B5">
            <v>25.983333333333334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25.241666666666671</v>
          </cell>
          <cell r="C5">
            <v>32.9</v>
          </cell>
          <cell r="D5">
            <v>19.8</v>
          </cell>
          <cell r="E5">
            <v>74.666666666666671</v>
          </cell>
          <cell r="F5">
            <v>97</v>
          </cell>
          <cell r="G5">
            <v>28</v>
          </cell>
          <cell r="H5">
            <v>21.6</v>
          </cell>
          <cell r="I5" t="str">
            <v>SO</v>
          </cell>
          <cell r="J5">
            <v>38.159999999999997</v>
          </cell>
          <cell r="K5">
            <v>1</v>
          </cell>
        </row>
        <row r="6">
          <cell r="B6">
            <v>24.850000000000005</v>
          </cell>
          <cell r="C6">
            <v>32.5</v>
          </cell>
          <cell r="D6">
            <v>17.600000000000001</v>
          </cell>
          <cell r="E6">
            <v>65.708333333333329</v>
          </cell>
          <cell r="F6">
            <v>95</v>
          </cell>
          <cell r="G6">
            <v>35</v>
          </cell>
          <cell r="H6">
            <v>11.520000000000001</v>
          </cell>
          <cell r="I6" t="str">
            <v>SO</v>
          </cell>
          <cell r="J6">
            <v>21.6</v>
          </cell>
          <cell r="K6">
            <v>0</v>
          </cell>
        </row>
        <row r="7">
          <cell r="B7">
            <v>25.737499999999997</v>
          </cell>
          <cell r="C7">
            <v>34.4</v>
          </cell>
          <cell r="D7">
            <v>17.600000000000001</v>
          </cell>
          <cell r="E7">
            <v>67.291666666666671</v>
          </cell>
          <cell r="F7">
            <v>96</v>
          </cell>
          <cell r="G7">
            <v>33</v>
          </cell>
          <cell r="H7">
            <v>6.84</v>
          </cell>
          <cell r="I7" t="str">
            <v>NO</v>
          </cell>
          <cell r="J7">
            <v>14.04</v>
          </cell>
          <cell r="K7">
            <v>0</v>
          </cell>
        </row>
        <row r="8">
          <cell r="B8">
            <v>27.149999999999991</v>
          </cell>
          <cell r="C8">
            <v>35.799999999999997</v>
          </cell>
          <cell r="D8">
            <v>19.3</v>
          </cell>
          <cell r="E8">
            <v>67.25</v>
          </cell>
          <cell r="F8">
            <v>96</v>
          </cell>
          <cell r="G8">
            <v>28</v>
          </cell>
          <cell r="H8">
            <v>7.2</v>
          </cell>
          <cell r="I8" t="str">
            <v>O</v>
          </cell>
          <cell r="J8">
            <v>18.36</v>
          </cell>
          <cell r="K8">
            <v>0</v>
          </cell>
        </row>
        <row r="9">
          <cell r="B9">
            <v>26.608333333333334</v>
          </cell>
          <cell r="C9">
            <v>35.799999999999997</v>
          </cell>
          <cell r="D9">
            <v>19.2</v>
          </cell>
          <cell r="E9">
            <v>69.375</v>
          </cell>
          <cell r="F9">
            <v>96</v>
          </cell>
          <cell r="G9">
            <v>29</v>
          </cell>
          <cell r="H9">
            <v>10.8</v>
          </cell>
          <cell r="I9" t="str">
            <v>NO</v>
          </cell>
          <cell r="J9">
            <v>39.6</v>
          </cell>
          <cell r="K9">
            <v>0</v>
          </cell>
        </row>
        <row r="10">
          <cell r="B10">
            <v>26.079166666666666</v>
          </cell>
          <cell r="C10">
            <v>35.799999999999997</v>
          </cell>
          <cell r="D10">
            <v>19.399999999999999</v>
          </cell>
          <cell r="E10">
            <v>72.625</v>
          </cell>
          <cell r="F10">
            <v>96</v>
          </cell>
          <cell r="G10">
            <v>35</v>
          </cell>
          <cell r="H10">
            <v>6.84</v>
          </cell>
          <cell r="I10" t="str">
            <v>NO</v>
          </cell>
          <cell r="J10">
            <v>27.36</v>
          </cell>
          <cell r="K10">
            <v>0</v>
          </cell>
        </row>
        <row r="11">
          <cell r="B11">
            <v>26.633333333333329</v>
          </cell>
          <cell r="C11">
            <v>35.4</v>
          </cell>
          <cell r="D11">
            <v>19.7</v>
          </cell>
          <cell r="E11">
            <v>72.041666666666671</v>
          </cell>
          <cell r="F11">
            <v>96</v>
          </cell>
          <cell r="G11">
            <v>31</v>
          </cell>
          <cell r="H11">
            <v>5.04</v>
          </cell>
          <cell r="I11" t="str">
            <v>N</v>
          </cell>
          <cell r="J11">
            <v>18</v>
          </cell>
          <cell r="K11">
            <v>0</v>
          </cell>
        </row>
        <row r="12">
          <cell r="B12">
            <v>27.058333333333334</v>
          </cell>
          <cell r="C12">
            <v>34.1</v>
          </cell>
          <cell r="D12">
            <v>21.1</v>
          </cell>
          <cell r="E12">
            <v>70.333333333333329</v>
          </cell>
          <cell r="F12">
            <v>93</v>
          </cell>
          <cell r="G12">
            <v>41</v>
          </cell>
          <cell r="H12">
            <v>4.32</v>
          </cell>
          <cell r="I12" t="str">
            <v>NE</v>
          </cell>
          <cell r="J12">
            <v>18.720000000000002</v>
          </cell>
          <cell r="K12">
            <v>0</v>
          </cell>
        </row>
        <row r="13">
          <cell r="B13">
            <v>26.556597222222223</v>
          </cell>
          <cell r="C13">
            <v>34.1</v>
          </cell>
          <cell r="D13">
            <v>21</v>
          </cell>
          <cell r="E13">
            <v>73.888888888888886</v>
          </cell>
          <cell r="F13">
            <v>96</v>
          </cell>
          <cell r="G13">
            <v>41</v>
          </cell>
          <cell r="H13">
            <v>15.552000000000001</v>
          </cell>
          <cell r="I13" t="str">
            <v>NE</v>
          </cell>
          <cell r="J13">
            <v>67.39200000000001</v>
          </cell>
          <cell r="K13">
            <v>1</v>
          </cell>
        </row>
        <row r="14">
          <cell r="B14">
            <v>26.266666666666666</v>
          </cell>
          <cell r="C14">
            <v>34.799999999999997</v>
          </cell>
          <cell r="D14">
            <v>20.399999999999999</v>
          </cell>
          <cell r="E14">
            <v>70</v>
          </cell>
          <cell r="F14">
            <v>94</v>
          </cell>
          <cell r="G14">
            <v>37</v>
          </cell>
          <cell r="H14">
            <v>12.96</v>
          </cell>
          <cell r="I14" t="str">
            <v>NE</v>
          </cell>
          <cell r="J14">
            <v>50.4</v>
          </cell>
          <cell r="K14">
            <v>0</v>
          </cell>
        </row>
        <row r="15">
          <cell r="B15">
            <v>24.545833333333334</v>
          </cell>
          <cell r="C15">
            <v>31.5</v>
          </cell>
          <cell r="D15">
            <v>21.2</v>
          </cell>
          <cell r="E15">
            <v>82.5</v>
          </cell>
          <cell r="F15">
            <v>95</v>
          </cell>
          <cell r="G15">
            <v>50</v>
          </cell>
          <cell r="H15">
            <v>29.52</v>
          </cell>
          <cell r="I15" t="str">
            <v>NE</v>
          </cell>
          <cell r="J15">
            <v>49.680000000000007</v>
          </cell>
          <cell r="K15">
            <v>1</v>
          </cell>
        </row>
        <row r="16">
          <cell r="B16">
            <v>23.754166666666666</v>
          </cell>
          <cell r="C16">
            <v>27.8</v>
          </cell>
          <cell r="D16">
            <v>22</v>
          </cell>
          <cell r="E16">
            <v>89.166666666666671</v>
          </cell>
          <cell r="F16">
            <v>96</v>
          </cell>
          <cell r="G16">
            <v>73</v>
          </cell>
          <cell r="H16">
            <v>23.759999999999998</v>
          </cell>
          <cell r="I16" t="str">
            <v>N</v>
          </cell>
          <cell r="J16">
            <v>46.440000000000005</v>
          </cell>
          <cell r="K16">
            <v>1.6</v>
          </cell>
        </row>
        <row r="17">
          <cell r="B17">
            <v>23.641666666666662</v>
          </cell>
          <cell r="C17">
            <v>28.3</v>
          </cell>
          <cell r="D17">
            <v>21.7</v>
          </cell>
          <cell r="E17">
            <v>90.458333333333329</v>
          </cell>
          <cell r="F17">
            <v>96</v>
          </cell>
          <cell r="G17">
            <v>69</v>
          </cell>
          <cell r="H17">
            <v>21.96</v>
          </cell>
          <cell r="I17" t="str">
            <v>NE</v>
          </cell>
          <cell r="J17">
            <v>48.24</v>
          </cell>
          <cell r="K17">
            <v>21.599999999999998</v>
          </cell>
        </row>
        <row r="18">
          <cell r="B18">
            <v>25.891666666666669</v>
          </cell>
          <cell r="C18">
            <v>31.4</v>
          </cell>
          <cell r="D18">
            <v>22.4</v>
          </cell>
          <cell r="E18">
            <v>78.708333333333329</v>
          </cell>
          <cell r="F18">
            <v>96</v>
          </cell>
          <cell r="G18">
            <v>48</v>
          </cell>
          <cell r="H18">
            <v>18.720000000000002</v>
          </cell>
          <cell r="I18" t="str">
            <v>NO</v>
          </cell>
          <cell r="J18">
            <v>32.04</v>
          </cell>
          <cell r="K18">
            <v>0.2</v>
          </cell>
        </row>
        <row r="19">
          <cell r="B19">
            <v>25.633333333333336</v>
          </cell>
          <cell r="C19">
            <v>31.1</v>
          </cell>
          <cell r="D19">
            <v>20.6</v>
          </cell>
          <cell r="E19">
            <v>80.208333333333329</v>
          </cell>
          <cell r="F19">
            <v>97</v>
          </cell>
          <cell r="G19">
            <v>55</v>
          </cell>
          <cell r="H19">
            <v>10.08</v>
          </cell>
          <cell r="I19" t="str">
            <v>NO</v>
          </cell>
          <cell r="J19">
            <v>24.840000000000003</v>
          </cell>
          <cell r="K19">
            <v>4.8</v>
          </cell>
        </row>
        <row r="20">
          <cell r="B20">
            <v>26.704166666666666</v>
          </cell>
          <cell r="C20">
            <v>34.5</v>
          </cell>
          <cell r="D20">
            <v>20.100000000000001</v>
          </cell>
          <cell r="E20">
            <v>73</v>
          </cell>
          <cell r="F20">
            <v>97</v>
          </cell>
          <cell r="G20">
            <v>34</v>
          </cell>
          <cell r="H20">
            <v>9.7200000000000006</v>
          </cell>
          <cell r="I20" t="str">
            <v>NO</v>
          </cell>
          <cell r="J20">
            <v>24.48</v>
          </cell>
          <cell r="K20">
            <v>0.2</v>
          </cell>
        </row>
        <row r="21">
          <cell r="B21">
            <v>25.874999999999989</v>
          </cell>
          <cell r="C21">
            <v>33.4</v>
          </cell>
          <cell r="D21">
            <v>20.5</v>
          </cell>
          <cell r="E21">
            <v>73.708333333333329</v>
          </cell>
          <cell r="F21">
            <v>95</v>
          </cell>
          <cell r="G21">
            <v>49</v>
          </cell>
          <cell r="H21">
            <v>17.28</v>
          </cell>
          <cell r="I21" t="str">
            <v>L</v>
          </cell>
          <cell r="J21">
            <v>30.96</v>
          </cell>
          <cell r="K21">
            <v>0</v>
          </cell>
        </row>
        <row r="22">
          <cell r="B22">
            <v>24.954166666666666</v>
          </cell>
          <cell r="C22">
            <v>32.700000000000003</v>
          </cell>
          <cell r="D22">
            <v>19.399999999999999</v>
          </cell>
          <cell r="E22">
            <v>76.833333333333329</v>
          </cell>
          <cell r="F22">
            <v>96</v>
          </cell>
          <cell r="G22">
            <v>45</v>
          </cell>
          <cell r="H22">
            <v>15.840000000000002</v>
          </cell>
          <cell r="I22" t="str">
            <v>NE</v>
          </cell>
          <cell r="J22">
            <v>34.200000000000003</v>
          </cell>
          <cell r="K22">
            <v>0</v>
          </cell>
        </row>
        <row r="23">
          <cell r="B23">
            <v>25.845833333333335</v>
          </cell>
          <cell r="C23">
            <v>33</v>
          </cell>
          <cell r="D23">
            <v>19.5</v>
          </cell>
          <cell r="E23">
            <v>74.5</v>
          </cell>
          <cell r="F23">
            <v>96</v>
          </cell>
          <cell r="G23">
            <v>44</v>
          </cell>
          <cell r="H23">
            <v>11.879999999999999</v>
          </cell>
          <cell r="I23" t="str">
            <v>N</v>
          </cell>
          <cell r="J23">
            <v>24.12</v>
          </cell>
          <cell r="K23">
            <v>0</v>
          </cell>
        </row>
        <row r="24">
          <cell r="B24">
            <v>26.912499999999998</v>
          </cell>
          <cell r="C24">
            <v>34.1</v>
          </cell>
          <cell r="D24">
            <v>20.7</v>
          </cell>
          <cell r="E24">
            <v>71.958333333333329</v>
          </cell>
          <cell r="F24">
            <v>96</v>
          </cell>
          <cell r="G24">
            <v>40</v>
          </cell>
          <cell r="H24">
            <v>12.24</v>
          </cell>
          <cell r="I24" t="str">
            <v>N</v>
          </cell>
          <cell r="J24">
            <v>33.119999999999997</v>
          </cell>
          <cell r="K24">
            <v>0</v>
          </cell>
        </row>
        <row r="25">
          <cell r="B25">
            <v>25.941666666666674</v>
          </cell>
          <cell r="C25">
            <v>32.299999999999997</v>
          </cell>
          <cell r="D25">
            <v>21.3</v>
          </cell>
          <cell r="E25">
            <v>77.75</v>
          </cell>
          <cell r="F25">
            <v>95</v>
          </cell>
          <cell r="G25">
            <v>52</v>
          </cell>
          <cell r="H25">
            <v>14.4</v>
          </cell>
          <cell r="I25" t="str">
            <v>NE</v>
          </cell>
          <cell r="J25">
            <v>36</v>
          </cell>
          <cell r="K25">
            <v>0</v>
          </cell>
        </row>
        <row r="26">
          <cell r="B26">
            <v>26.05</v>
          </cell>
          <cell r="C26">
            <v>32.4</v>
          </cell>
          <cell r="D26">
            <v>22.1</v>
          </cell>
          <cell r="E26">
            <v>79.916666666666671</v>
          </cell>
          <cell r="F26">
            <v>96</v>
          </cell>
          <cell r="G26">
            <v>53</v>
          </cell>
          <cell r="H26">
            <v>20.16</v>
          </cell>
          <cell r="I26" t="str">
            <v>NE</v>
          </cell>
          <cell r="J26">
            <v>32.4</v>
          </cell>
          <cell r="K26">
            <v>1</v>
          </cell>
        </row>
        <row r="27">
          <cell r="B27">
            <v>26.729166666666668</v>
          </cell>
          <cell r="C27">
            <v>33.200000000000003</v>
          </cell>
          <cell r="D27">
            <v>22.3</v>
          </cell>
          <cell r="E27">
            <v>76.833333333333329</v>
          </cell>
          <cell r="F27">
            <v>95</v>
          </cell>
          <cell r="G27">
            <v>47</v>
          </cell>
          <cell r="H27">
            <v>18.36</v>
          </cell>
          <cell r="I27" t="str">
            <v>N</v>
          </cell>
          <cell r="J27">
            <v>33.119999999999997</v>
          </cell>
          <cell r="K27">
            <v>0</v>
          </cell>
        </row>
        <row r="28">
          <cell r="B28">
            <v>26.358333333333334</v>
          </cell>
          <cell r="C28">
            <v>32.200000000000003</v>
          </cell>
          <cell r="D28">
            <v>22</v>
          </cell>
          <cell r="E28">
            <v>78.875</v>
          </cell>
          <cell r="F28">
            <v>94</v>
          </cell>
          <cell r="G28">
            <v>54</v>
          </cell>
          <cell r="H28">
            <v>23.400000000000002</v>
          </cell>
          <cell r="I28" t="str">
            <v>N</v>
          </cell>
          <cell r="J28">
            <v>39.6</v>
          </cell>
          <cell r="K28">
            <v>0.4</v>
          </cell>
        </row>
        <row r="29">
          <cell r="B29">
            <v>24.016666666666669</v>
          </cell>
          <cell r="C29">
            <v>29.7</v>
          </cell>
          <cell r="D29">
            <v>22</v>
          </cell>
          <cell r="E29">
            <v>89.791666666666671</v>
          </cell>
          <cell r="F29">
            <v>96</v>
          </cell>
          <cell r="G29">
            <v>64</v>
          </cell>
          <cell r="H29">
            <v>12.24</v>
          </cell>
          <cell r="I29" t="str">
            <v>NE</v>
          </cell>
          <cell r="J29">
            <v>43.92</v>
          </cell>
          <cell r="K29">
            <v>41.000000000000007</v>
          </cell>
        </row>
        <row r="30">
          <cell r="B30">
            <v>24.691666666666666</v>
          </cell>
          <cell r="C30">
            <v>32.200000000000003</v>
          </cell>
          <cell r="D30">
            <v>21.2</v>
          </cell>
          <cell r="E30">
            <v>84.625</v>
          </cell>
          <cell r="F30">
            <v>97</v>
          </cell>
          <cell r="G30">
            <v>52</v>
          </cell>
          <cell r="H30">
            <v>10.44</v>
          </cell>
          <cell r="I30" t="str">
            <v>NO</v>
          </cell>
          <cell r="J30">
            <v>22.32</v>
          </cell>
          <cell r="K30">
            <v>0.60000000000000009</v>
          </cell>
        </row>
        <row r="31">
          <cell r="B31">
            <v>24.966666666666665</v>
          </cell>
          <cell r="C31">
            <v>30.1</v>
          </cell>
          <cell r="D31">
            <v>21.7</v>
          </cell>
          <cell r="E31">
            <v>81.25</v>
          </cell>
          <cell r="F31">
            <v>96</v>
          </cell>
          <cell r="G31">
            <v>51</v>
          </cell>
          <cell r="H31">
            <v>10.44</v>
          </cell>
          <cell r="I31" t="str">
            <v>SE</v>
          </cell>
          <cell r="J31">
            <v>23.040000000000003</v>
          </cell>
          <cell r="K31">
            <v>4</v>
          </cell>
        </row>
        <row r="32">
          <cell r="B32">
            <v>24.325000000000003</v>
          </cell>
          <cell r="C32">
            <v>31</v>
          </cell>
          <cell r="D32">
            <v>20.399999999999999</v>
          </cell>
          <cell r="E32">
            <v>74.541666666666671</v>
          </cell>
          <cell r="F32">
            <v>95</v>
          </cell>
          <cell r="G32">
            <v>38</v>
          </cell>
          <cell r="H32">
            <v>9.7200000000000006</v>
          </cell>
          <cell r="I32" t="str">
            <v>SE</v>
          </cell>
          <cell r="J32">
            <v>19.8</v>
          </cell>
          <cell r="K32">
            <v>0</v>
          </cell>
        </row>
        <row r="33">
          <cell r="B33">
            <v>24.658333333333331</v>
          </cell>
          <cell r="C33">
            <v>32.799999999999997</v>
          </cell>
          <cell r="D33">
            <v>17.600000000000001</v>
          </cell>
          <cell r="E33">
            <v>73.375</v>
          </cell>
          <cell r="F33">
            <v>97</v>
          </cell>
          <cell r="G33">
            <v>41</v>
          </cell>
          <cell r="H33">
            <v>9</v>
          </cell>
          <cell r="I33" t="str">
            <v>L</v>
          </cell>
          <cell r="J33">
            <v>27.36</v>
          </cell>
          <cell r="K33">
            <v>0</v>
          </cell>
        </row>
        <row r="34">
          <cell r="B34">
            <v>27.212499999999995</v>
          </cell>
          <cell r="C34">
            <v>34.299999999999997</v>
          </cell>
          <cell r="D34">
            <v>22.5</v>
          </cell>
          <cell r="E34">
            <v>64.791666666666671</v>
          </cell>
          <cell r="F34">
            <v>88</v>
          </cell>
          <cell r="G34">
            <v>40</v>
          </cell>
          <cell r="H34">
            <v>15.120000000000001</v>
          </cell>
          <cell r="I34" t="str">
            <v>L</v>
          </cell>
          <cell r="J34">
            <v>28.8</v>
          </cell>
          <cell r="K34">
            <v>0</v>
          </cell>
        </row>
        <row r="35">
          <cell r="B35">
            <v>27.333333333333339</v>
          </cell>
          <cell r="C35">
            <v>34.4</v>
          </cell>
          <cell r="D35">
            <v>21.1</v>
          </cell>
          <cell r="E35">
            <v>57.041666666666664</v>
          </cell>
          <cell r="F35">
            <v>83</v>
          </cell>
          <cell r="G35">
            <v>31</v>
          </cell>
          <cell r="H35">
            <v>18.720000000000002</v>
          </cell>
          <cell r="I35" t="str">
            <v>NE</v>
          </cell>
          <cell r="J35">
            <v>33.480000000000004</v>
          </cell>
          <cell r="K35">
            <v>0</v>
          </cell>
        </row>
        <row r="36">
          <cell r="I36" t="str">
            <v>NE</v>
          </cell>
        </row>
      </sheetData>
      <sheetData sheetId="1">
        <row r="5">
          <cell r="B5">
            <v>25.620833333333337</v>
          </cell>
        </row>
      </sheetData>
      <sheetData sheetId="2">
        <row r="5">
          <cell r="B5">
            <v>26.191666666666666</v>
          </cell>
        </row>
      </sheetData>
      <sheetData sheetId="3">
        <row r="5">
          <cell r="B5">
            <v>24.108333333333334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22.899999999999995</v>
          </cell>
          <cell r="C5">
            <v>28.4</v>
          </cell>
          <cell r="D5">
            <v>20.2</v>
          </cell>
          <cell r="E5">
            <v>84.25</v>
          </cell>
          <cell r="F5">
            <v>96</v>
          </cell>
          <cell r="G5">
            <v>48</v>
          </cell>
          <cell r="H5">
            <v>20.88</v>
          </cell>
          <cell r="I5" t="str">
            <v>SO</v>
          </cell>
          <cell r="J5">
            <v>34.92</v>
          </cell>
          <cell r="K5">
            <v>5.2</v>
          </cell>
        </row>
        <row r="6">
          <cell r="B6">
            <v>22.933333333333334</v>
          </cell>
          <cell r="C6">
            <v>29.7</v>
          </cell>
          <cell r="D6">
            <v>15.9</v>
          </cell>
          <cell r="E6">
            <v>67.875</v>
          </cell>
          <cell r="F6">
            <v>93</v>
          </cell>
          <cell r="G6">
            <v>34</v>
          </cell>
          <cell r="H6">
            <v>5.04</v>
          </cell>
          <cell r="I6" t="str">
            <v>O</v>
          </cell>
          <cell r="J6">
            <v>26.64</v>
          </cell>
          <cell r="K6">
            <v>0.4</v>
          </cell>
        </row>
        <row r="7">
          <cell r="B7">
            <v>23.933333333333337</v>
          </cell>
          <cell r="C7">
            <v>30.6</v>
          </cell>
          <cell r="D7">
            <v>17.600000000000001</v>
          </cell>
          <cell r="E7">
            <v>67.583333333333329</v>
          </cell>
          <cell r="F7">
            <v>92</v>
          </cell>
          <cell r="G7">
            <v>37</v>
          </cell>
          <cell r="H7">
            <v>3.9600000000000004</v>
          </cell>
          <cell r="I7" t="str">
            <v>L</v>
          </cell>
          <cell r="J7">
            <v>24.12</v>
          </cell>
          <cell r="K7">
            <v>0.2</v>
          </cell>
        </row>
        <row r="8">
          <cell r="B8">
            <v>24.812499999999996</v>
          </cell>
          <cell r="C8">
            <v>32.299999999999997</v>
          </cell>
          <cell r="D8">
            <v>18.399999999999999</v>
          </cell>
          <cell r="E8">
            <v>68</v>
          </cell>
          <cell r="F8">
            <v>93</v>
          </cell>
          <cell r="G8">
            <v>36</v>
          </cell>
          <cell r="H8">
            <v>0</v>
          </cell>
          <cell r="I8" t="str">
            <v>O</v>
          </cell>
          <cell r="J8">
            <v>4.6800000000000006</v>
          </cell>
          <cell r="K8">
            <v>0.4</v>
          </cell>
        </row>
        <row r="9">
          <cell r="B9">
            <v>22.783333333333331</v>
          </cell>
          <cell r="C9">
            <v>26</v>
          </cell>
          <cell r="D9">
            <v>19.8</v>
          </cell>
          <cell r="E9">
            <v>82.5</v>
          </cell>
          <cell r="F9">
            <v>93</v>
          </cell>
          <cell r="G9">
            <v>60</v>
          </cell>
          <cell r="H9">
            <v>1.08</v>
          </cell>
          <cell r="I9" t="str">
            <v>N</v>
          </cell>
          <cell r="J9">
            <v>30.6</v>
          </cell>
          <cell r="K9">
            <v>0.2</v>
          </cell>
        </row>
        <row r="10">
          <cell r="B10">
            <v>24.44583333333334</v>
          </cell>
          <cell r="C10">
            <v>31.5</v>
          </cell>
          <cell r="D10">
            <v>20.100000000000001</v>
          </cell>
          <cell r="E10">
            <v>75.791666666666671</v>
          </cell>
          <cell r="F10">
            <v>93</v>
          </cell>
          <cell r="G10">
            <v>41</v>
          </cell>
          <cell r="H10">
            <v>11.16</v>
          </cell>
          <cell r="I10" t="str">
            <v>L</v>
          </cell>
          <cell r="J10">
            <v>39.96</v>
          </cell>
          <cell r="K10">
            <v>0.60000000000000009</v>
          </cell>
        </row>
        <row r="11">
          <cell r="B11">
            <v>24.720833333333335</v>
          </cell>
          <cell r="C11">
            <v>31.4</v>
          </cell>
          <cell r="D11">
            <v>19.8</v>
          </cell>
          <cell r="E11">
            <v>76.083333333333329</v>
          </cell>
          <cell r="F11">
            <v>92</v>
          </cell>
          <cell r="G11">
            <v>44</v>
          </cell>
          <cell r="H11">
            <v>13.68</v>
          </cell>
          <cell r="I11" t="str">
            <v>L</v>
          </cell>
          <cell r="J11">
            <v>32.04</v>
          </cell>
          <cell r="K11">
            <v>0.2</v>
          </cell>
        </row>
        <row r="12">
          <cell r="B12">
            <v>23.666666666666668</v>
          </cell>
          <cell r="C12">
            <v>29.8</v>
          </cell>
          <cell r="D12">
            <v>19.600000000000001</v>
          </cell>
          <cell r="E12">
            <v>79.291666666666671</v>
          </cell>
          <cell r="F12">
            <v>94</v>
          </cell>
          <cell r="G12">
            <v>53</v>
          </cell>
          <cell r="H12">
            <v>13.32</v>
          </cell>
          <cell r="I12" t="str">
            <v>N</v>
          </cell>
          <cell r="J12">
            <v>42.12</v>
          </cell>
          <cell r="K12">
            <v>0</v>
          </cell>
        </row>
        <row r="13">
          <cell r="B13">
            <v>23.487500000000001</v>
          </cell>
          <cell r="C13">
            <v>30.3</v>
          </cell>
          <cell r="D13">
            <v>19.600000000000001</v>
          </cell>
          <cell r="E13">
            <v>80.833333333333329</v>
          </cell>
          <cell r="F13">
            <v>96</v>
          </cell>
          <cell r="G13">
            <v>47</v>
          </cell>
          <cell r="H13">
            <v>18.720000000000002</v>
          </cell>
          <cell r="I13" t="str">
            <v>L</v>
          </cell>
          <cell r="J13">
            <v>39.6</v>
          </cell>
          <cell r="K13">
            <v>0.2</v>
          </cell>
        </row>
        <row r="14">
          <cell r="B14">
            <v>23.654166666666669</v>
          </cell>
          <cell r="C14">
            <v>28.9</v>
          </cell>
          <cell r="D14">
            <v>20.2</v>
          </cell>
          <cell r="E14">
            <v>80.333333333333329</v>
          </cell>
          <cell r="F14">
            <v>95</v>
          </cell>
          <cell r="G14">
            <v>56</v>
          </cell>
          <cell r="H14">
            <v>11.879999999999999</v>
          </cell>
          <cell r="I14" t="str">
            <v>N</v>
          </cell>
          <cell r="J14">
            <v>26.64</v>
          </cell>
          <cell r="K14">
            <v>0</v>
          </cell>
        </row>
        <row r="15">
          <cell r="B15">
            <v>21.516666666666662</v>
          </cell>
          <cell r="C15">
            <v>24.5</v>
          </cell>
          <cell r="D15">
            <v>19.3</v>
          </cell>
          <cell r="E15">
            <v>91.208333333333329</v>
          </cell>
          <cell r="F15">
            <v>96</v>
          </cell>
          <cell r="G15">
            <v>80</v>
          </cell>
          <cell r="H15">
            <v>22.32</v>
          </cell>
          <cell r="I15" t="str">
            <v>N</v>
          </cell>
          <cell r="J15">
            <v>39.6</v>
          </cell>
          <cell r="K15">
            <v>0.2</v>
          </cell>
        </row>
        <row r="16">
          <cell r="B16">
            <v>20.75</v>
          </cell>
          <cell r="C16">
            <v>22.2</v>
          </cell>
          <cell r="D16">
            <v>19.600000000000001</v>
          </cell>
          <cell r="E16">
            <v>93.875</v>
          </cell>
          <cell r="F16">
            <v>96</v>
          </cell>
          <cell r="G16">
            <v>90</v>
          </cell>
          <cell r="H16">
            <v>4.32</v>
          </cell>
          <cell r="I16" t="str">
            <v>N</v>
          </cell>
          <cell r="J16">
            <v>35.28</v>
          </cell>
          <cell r="K16">
            <v>0.2</v>
          </cell>
        </row>
        <row r="17">
          <cell r="B17">
            <v>21.666666666666668</v>
          </cell>
          <cell r="C17">
            <v>25.2</v>
          </cell>
          <cell r="D17">
            <v>20.2</v>
          </cell>
          <cell r="E17">
            <v>91.25</v>
          </cell>
          <cell r="F17">
            <v>96</v>
          </cell>
          <cell r="G17">
            <v>77</v>
          </cell>
          <cell r="H17">
            <v>22.68</v>
          </cell>
          <cell r="I17" t="str">
            <v>N</v>
          </cell>
          <cell r="J17">
            <v>45</v>
          </cell>
          <cell r="K17">
            <v>0.2</v>
          </cell>
        </row>
        <row r="18">
          <cell r="B18">
            <v>22.962500000000002</v>
          </cell>
          <cell r="C18">
            <v>27.3</v>
          </cell>
          <cell r="D18">
            <v>20.399999999999999</v>
          </cell>
          <cell r="E18">
            <v>88.625</v>
          </cell>
          <cell r="F18">
            <v>96</v>
          </cell>
          <cell r="G18">
            <v>66</v>
          </cell>
          <cell r="H18">
            <v>21.96</v>
          </cell>
          <cell r="I18" t="str">
            <v>NO</v>
          </cell>
          <cell r="J18">
            <v>47.88</v>
          </cell>
          <cell r="K18">
            <v>0.2</v>
          </cell>
        </row>
        <row r="19">
          <cell r="B19">
            <v>23.566666666666666</v>
          </cell>
          <cell r="C19">
            <v>29.2</v>
          </cell>
          <cell r="D19">
            <v>20.5</v>
          </cell>
          <cell r="E19">
            <v>84.416666666666671</v>
          </cell>
          <cell r="F19">
            <v>96</v>
          </cell>
          <cell r="G19">
            <v>56</v>
          </cell>
          <cell r="H19">
            <v>15.840000000000002</v>
          </cell>
          <cell r="I19" t="str">
            <v>NO</v>
          </cell>
          <cell r="J19">
            <v>28.08</v>
          </cell>
          <cell r="K19">
            <v>0.2</v>
          </cell>
        </row>
        <row r="20">
          <cell r="B20">
            <v>23.362500000000001</v>
          </cell>
          <cell r="C20">
            <v>28.6</v>
          </cell>
          <cell r="D20">
            <v>19.899999999999999</v>
          </cell>
          <cell r="E20">
            <v>84.25</v>
          </cell>
          <cell r="F20">
            <v>96</v>
          </cell>
          <cell r="G20">
            <v>48</v>
          </cell>
          <cell r="H20">
            <v>11.16</v>
          </cell>
          <cell r="I20" t="str">
            <v>N</v>
          </cell>
          <cell r="J20">
            <v>36.36</v>
          </cell>
          <cell r="K20">
            <v>0.2</v>
          </cell>
        </row>
        <row r="21">
          <cell r="B21">
            <v>22.637499999999999</v>
          </cell>
          <cell r="C21">
            <v>28.3</v>
          </cell>
          <cell r="D21">
            <v>18.8</v>
          </cell>
          <cell r="E21">
            <v>85.583333333333329</v>
          </cell>
          <cell r="F21">
            <v>96</v>
          </cell>
          <cell r="G21">
            <v>56</v>
          </cell>
          <cell r="H21">
            <v>14.04</v>
          </cell>
          <cell r="I21" t="str">
            <v>NO</v>
          </cell>
          <cell r="J21">
            <v>42.480000000000004</v>
          </cell>
          <cell r="K21">
            <v>0</v>
          </cell>
        </row>
        <row r="22">
          <cell r="B22">
            <v>22.766666666666669</v>
          </cell>
          <cell r="C22">
            <v>27.5</v>
          </cell>
          <cell r="D22">
            <v>19.2</v>
          </cell>
          <cell r="E22">
            <v>84.875</v>
          </cell>
          <cell r="F22">
            <v>96</v>
          </cell>
          <cell r="G22">
            <v>61</v>
          </cell>
          <cell r="H22">
            <v>19.079999999999998</v>
          </cell>
          <cell r="I22" t="str">
            <v>L</v>
          </cell>
          <cell r="J22">
            <v>43.2</v>
          </cell>
          <cell r="K22">
            <v>0.2</v>
          </cell>
        </row>
        <row r="23">
          <cell r="B23">
            <v>22.524999999999995</v>
          </cell>
          <cell r="C23">
            <v>28.1</v>
          </cell>
          <cell r="D23">
            <v>18.600000000000001</v>
          </cell>
          <cell r="E23">
            <v>83.833333333333329</v>
          </cell>
          <cell r="F23">
            <v>96</v>
          </cell>
          <cell r="G23">
            <v>60</v>
          </cell>
          <cell r="H23">
            <v>19.079999999999998</v>
          </cell>
          <cell r="I23" t="str">
            <v>L</v>
          </cell>
          <cell r="J23">
            <v>29.16</v>
          </cell>
          <cell r="K23">
            <v>0</v>
          </cell>
        </row>
        <row r="24">
          <cell r="B24">
            <v>22.875</v>
          </cell>
          <cell r="C24">
            <v>28.2</v>
          </cell>
          <cell r="D24">
            <v>19.600000000000001</v>
          </cell>
          <cell r="E24">
            <v>83.5</v>
          </cell>
          <cell r="F24">
            <v>97</v>
          </cell>
          <cell r="G24">
            <v>56</v>
          </cell>
          <cell r="H24">
            <v>15.120000000000001</v>
          </cell>
          <cell r="I24" t="str">
            <v>L</v>
          </cell>
          <cell r="J24">
            <v>34.92</v>
          </cell>
          <cell r="K24">
            <v>0.2</v>
          </cell>
        </row>
        <row r="25">
          <cell r="B25">
            <v>23.758333333333336</v>
          </cell>
          <cell r="C25">
            <v>30.4</v>
          </cell>
          <cell r="D25">
            <v>19.8</v>
          </cell>
          <cell r="E25">
            <v>81.25</v>
          </cell>
          <cell r="F25">
            <v>95</v>
          </cell>
          <cell r="G25">
            <v>51</v>
          </cell>
          <cell r="H25">
            <v>12.96</v>
          </cell>
          <cell r="I25" t="str">
            <v>N</v>
          </cell>
          <cell r="J25">
            <v>29.16</v>
          </cell>
          <cell r="K25">
            <v>0</v>
          </cell>
        </row>
        <row r="26">
          <cell r="B26">
            <v>23.362499999999997</v>
          </cell>
          <cell r="C26">
            <v>28.8</v>
          </cell>
          <cell r="D26">
            <v>21.1</v>
          </cell>
          <cell r="E26">
            <v>84.791666666666671</v>
          </cell>
          <cell r="F26">
            <v>95</v>
          </cell>
          <cell r="G26">
            <v>61</v>
          </cell>
          <cell r="H26">
            <v>15.48</v>
          </cell>
          <cell r="I26" t="str">
            <v>L</v>
          </cell>
          <cell r="J26">
            <v>33.119999999999997</v>
          </cell>
          <cell r="K26">
            <v>0.2</v>
          </cell>
        </row>
        <row r="27">
          <cell r="B27">
            <v>24.224999999999998</v>
          </cell>
          <cell r="C27">
            <v>31.1</v>
          </cell>
          <cell r="D27">
            <v>20.399999999999999</v>
          </cell>
          <cell r="E27">
            <v>79.75</v>
          </cell>
          <cell r="F27">
            <v>96</v>
          </cell>
          <cell r="G27">
            <v>46</v>
          </cell>
          <cell r="H27">
            <v>16.920000000000002</v>
          </cell>
          <cell r="I27" t="str">
            <v>NE</v>
          </cell>
          <cell r="J27">
            <v>32.76</v>
          </cell>
          <cell r="K27">
            <v>0</v>
          </cell>
        </row>
        <row r="28">
          <cell r="B28">
            <v>24.258333333333336</v>
          </cell>
          <cell r="C28">
            <v>29.9</v>
          </cell>
          <cell r="D28">
            <v>20.9</v>
          </cell>
          <cell r="E28">
            <v>80.833333333333329</v>
          </cell>
          <cell r="F28">
            <v>94</v>
          </cell>
          <cell r="G28">
            <v>56</v>
          </cell>
          <cell r="H28">
            <v>17.28</v>
          </cell>
          <cell r="I28" t="str">
            <v>NO</v>
          </cell>
          <cell r="J28">
            <v>36.36</v>
          </cell>
          <cell r="K28">
            <v>0</v>
          </cell>
        </row>
        <row r="29">
          <cell r="B29">
            <v>23.166666666666661</v>
          </cell>
          <cell r="C29">
            <v>29</v>
          </cell>
          <cell r="D29">
            <v>21.3</v>
          </cell>
          <cell r="E29">
            <v>87.541666666666671</v>
          </cell>
          <cell r="F29">
            <v>95</v>
          </cell>
          <cell r="G29">
            <v>62</v>
          </cell>
          <cell r="H29">
            <v>14.4</v>
          </cell>
          <cell r="I29" t="str">
            <v>N</v>
          </cell>
          <cell r="J29">
            <v>46.440000000000005</v>
          </cell>
          <cell r="K29">
            <v>0.2</v>
          </cell>
        </row>
        <row r="30">
          <cell r="B30">
            <v>22.604166666666661</v>
          </cell>
          <cell r="C30">
            <v>28.4</v>
          </cell>
          <cell r="D30">
            <v>21.1</v>
          </cell>
          <cell r="E30">
            <v>90.166666666666671</v>
          </cell>
          <cell r="F30">
            <v>96</v>
          </cell>
          <cell r="G30">
            <v>62</v>
          </cell>
          <cell r="H30">
            <v>13.32</v>
          </cell>
          <cell r="I30" t="str">
            <v>L</v>
          </cell>
          <cell r="J30">
            <v>42.480000000000004</v>
          </cell>
          <cell r="K30">
            <v>0</v>
          </cell>
        </row>
        <row r="31">
          <cell r="B31">
            <v>22.058333333333334</v>
          </cell>
          <cell r="C31">
            <v>26.5</v>
          </cell>
          <cell r="D31">
            <v>20.7</v>
          </cell>
          <cell r="E31">
            <v>91.583333333333329</v>
          </cell>
          <cell r="F31">
            <v>97</v>
          </cell>
          <cell r="G31">
            <v>69</v>
          </cell>
          <cell r="H31">
            <v>9</v>
          </cell>
          <cell r="I31" t="str">
            <v>N</v>
          </cell>
          <cell r="J31">
            <v>33.840000000000003</v>
          </cell>
          <cell r="K31">
            <v>0</v>
          </cell>
        </row>
        <row r="32">
          <cell r="B32">
            <v>23.279166666666669</v>
          </cell>
          <cell r="C32">
            <v>29.7</v>
          </cell>
          <cell r="D32">
            <v>19.899999999999999</v>
          </cell>
          <cell r="E32">
            <v>84.208333333333329</v>
          </cell>
          <cell r="F32">
            <v>97</v>
          </cell>
          <cell r="G32">
            <v>49</v>
          </cell>
          <cell r="H32">
            <v>13.68</v>
          </cell>
          <cell r="I32" t="str">
            <v>L</v>
          </cell>
          <cell r="J32">
            <v>32.4</v>
          </cell>
          <cell r="K32">
            <v>0.2</v>
          </cell>
        </row>
        <row r="33">
          <cell r="B33">
            <v>23.8</v>
          </cell>
          <cell r="C33">
            <v>28.9</v>
          </cell>
          <cell r="D33">
            <v>20.2</v>
          </cell>
          <cell r="E33">
            <v>85.708333333333329</v>
          </cell>
          <cell r="F33">
            <v>96</v>
          </cell>
          <cell r="G33">
            <v>57</v>
          </cell>
          <cell r="H33">
            <v>17.28</v>
          </cell>
          <cell r="I33" t="str">
            <v>L</v>
          </cell>
          <cell r="J33">
            <v>30.6</v>
          </cell>
          <cell r="K33">
            <v>0</v>
          </cell>
        </row>
        <row r="34">
          <cell r="B34">
            <v>24.137499999999999</v>
          </cell>
          <cell r="C34">
            <v>28.2</v>
          </cell>
          <cell r="D34">
            <v>21.5</v>
          </cell>
          <cell r="E34">
            <v>86.125</v>
          </cell>
          <cell r="F34">
            <v>95</v>
          </cell>
          <cell r="G34">
            <v>65</v>
          </cell>
          <cell r="H34">
            <v>15.48</v>
          </cell>
          <cell r="I34" t="str">
            <v>NE</v>
          </cell>
          <cell r="J34">
            <v>36</v>
          </cell>
          <cell r="K34">
            <v>0</v>
          </cell>
        </row>
        <row r="35">
          <cell r="B35">
            <v>24.820833333333329</v>
          </cell>
          <cell r="C35">
            <v>29.8</v>
          </cell>
          <cell r="D35">
            <v>21</v>
          </cell>
          <cell r="E35">
            <v>78.708333333333329</v>
          </cell>
          <cell r="F35">
            <v>96</v>
          </cell>
          <cell r="G35">
            <v>58</v>
          </cell>
          <cell r="H35">
            <v>16.920000000000002</v>
          </cell>
          <cell r="I35" t="str">
            <v>L</v>
          </cell>
          <cell r="J35">
            <v>28.08</v>
          </cell>
          <cell r="K35">
            <v>0</v>
          </cell>
        </row>
        <row r="36">
          <cell r="I36" t="str">
            <v>L</v>
          </cell>
        </row>
      </sheetData>
      <sheetData sheetId="1">
        <row r="5">
          <cell r="B5">
            <v>27.695833333333322</v>
          </cell>
        </row>
      </sheetData>
      <sheetData sheetId="2">
        <row r="5">
          <cell r="B5">
            <v>24.058333333333337</v>
          </cell>
        </row>
      </sheetData>
      <sheetData sheetId="3">
        <row r="5">
          <cell r="B5">
            <v>24.383333333333336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26.708333333333332</v>
          </cell>
          <cell r="C5">
            <v>31.1</v>
          </cell>
          <cell r="D5">
            <v>22</v>
          </cell>
          <cell r="E5">
            <v>74.5</v>
          </cell>
          <cell r="F5">
            <v>82</v>
          </cell>
          <cell r="G5">
            <v>60</v>
          </cell>
          <cell r="H5">
            <v>14.4</v>
          </cell>
          <cell r="I5" t="str">
            <v>SO</v>
          </cell>
          <cell r="J5">
            <v>34.200000000000003</v>
          </cell>
          <cell r="K5">
            <v>0</v>
          </cell>
        </row>
        <row r="6">
          <cell r="B6">
            <v>25.904166666666669</v>
          </cell>
          <cell r="C6">
            <v>31.4</v>
          </cell>
          <cell r="D6">
            <v>20.8</v>
          </cell>
          <cell r="E6">
            <v>67.791666666666671</v>
          </cell>
          <cell r="F6">
            <v>76</v>
          </cell>
          <cell r="G6">
            <v>61</v>
          </cell>
          <cell r="H6">
            <v>15.120000000000001</v>
          </cell>
          <cell r="I6" t="str">
            <v>SO</v>
          </cell>
          <cell r="J6">
            <v>29.16</v>
          </cell>
          <cell r="K6">
            <v>0</v>
          </cell>
        </row>
        <row r="7">
          <cell r="B7">
            <v>27.30416666666666</v>
          </cell>
          <cell r="C7">
            <v>32</v>
          </cell>
          <cell r="D7">
            <v>22.2</v>
          </cell>
          <cell r="E7">
            <v>70.208333333333329</v>
          </cell>
          <cell r="F7">
            <v>75</v>
          </cell>
          <cell r="G7">
            <v>64</v>
          </cell>
          <cell r="H7">
            <v>10.8</v>
          </cell>
          <cell r="I7" t="str">
            <v>S</v>
          </cell>
          <cell r="J7">
            <v>26.64</v>
          </cell>
          <cell r="K7">
            <v>0</v>
          </cell>
        </row>
        <row r="8">
          <cell r="B8">
            <v>27.112499999999997</v>
          </cell>
          <cell r="C8">
            <v>31.8</v>
          </cell>
          <cell r="D8">
            <v>21.5</v>
          </cell>
          <cell r="E8">
            <v>67.291666666666671</v>
          </cell>
          <cell r="F8">
            <v>74</v>
          </cell>
          <cell r="G8">
            <v>62</v>
          </cell>
          <cell r="H8">
            <v>13.68</v>
          </cell>
          <cell r="I8" t="str">
            <v>S</v>
          </cell>
          <cell r="J8">
            <v>29.16</v>
          </cell>
          <cell r="K8">
            <v>0</v>
          </cell>
        </row>
        <row r="9">
          <cell r="B9">
            <v>27.870833333333337</v>
          </cell>
          <cell r="C9">
            <v>31.9</v>
          </cell>
          <cell r="D9">
            <v>22.8</v>
          </cell>
          <cell r="E9">
            <v>62.875</v>
          </cell>
          <cell r="F9">
            <v>75</v>
          </cell>
          <cell r="G9">
            <v>48</v>
          </cell>
          <cell r="H9">
            <v>14.76</v>
          </cell>
          <cell r="I9" t="str">
            <v>S</v>
          </cell>
          <cell r="J9">
            <v>30.6</v>
          </cell>
          <cell r="K9">
            <v>0</v>
          </cell>
        </row>
        <row r="10">
          <cell r="B10">
            <v>27.112500000000001</v>
          </cell>
          <cell r="C10">
            <v>31.9</v>
          </cell>
          <cell r="D10">
            <v>20.6</v>
          </cell>
          <cell r="E10">
            <v>62.958333333333336</v>
          </cell>
          <cell r="F10">
            <v>72</v>
          </cell>
          <cell r="G10">
            <v>49</v>
          </cell>
          <cell r="H10">
            <v>17.28</v>
          </cell>
          <cell r="I10" t="str">
            <v>SO</v>
          </cell>
          <cell r="J10">
            <v>40.32</v>
          </cell>
          <cell r="K10">
            <v>0</v>
          </cell>
        </row>
        <row r="11">
          <cell r="B11">
            <v>27.137499999999999</v>
          </cell>
          <cell r="C11">
            <v>31.7</v>
          </cell>
          <cell r="D11">
            <v>21.3</v>
          </cell>
          <cell r="E11">
            <v>64.791666666666671</v>
          </cell>
          <cell r="F11">
            <v>74</v>
          </cell>
          <cell r="G11">
            <v>53</v>
          </cell>
          <cell r="H11">
            <v>11.879999999999999</v>
          </cell>
          <cell r="I11" t="str">
            <v>SO</v>
          </cell>
          <cell r="J11">
            <v>45.36</v>
          </cell>
          <cell r="K11">
            <v>0</v>
          </cell>
        </row>
        <row r="12">
          <cell r="B12">
            <v>27.724999999999998</v>
          </cell>
          <cell r="C12">
            <v>31.2</v>
          </cell>
          <cell r="D12">
            <v>23.9</v>
          </cell>
          <cell r="E12">
            <v>68.958333333333329</v>
          </cell>
          <cell r="F12">
            <v>77</v>
          </cell>
          <cell r="G12">
            <v>62</v>
          </cell>
          <cell r="H12">
            <v>23.400000000000002</v>
          </cell>
          <cell r="I12" t="str">
            <v>L</v>
          </cell>
          <cell r="J12">
            <v>37.440000000000005</v>
          </cell>
          <cell r="K12">
            <v>6.4</v>
          </cell>
        </row>
        <row r="13">
          <cell r="B13">
            <v>27.720833333333331</v>
          </cell>
          <cell r="C13">
            <v>31.2</v>
          </cell>
          <cell r="D13">
            <v>24.1</v>
          </cell>
          <cell r="E13">
            <v>71.958333333333329</v>
          </cell>
          <cell r="F13">
            <v>75</v>
          </cell>
          <cell r="G13">
            <v>68</v>
          </cell>
          <cell r="H13">
            <v>23.040000000000003</v>
          </cell>
          <cell r="I13" t="str">
            <v>NE</v>
          </cell>
          <cell r="J13">
            <v>41.04</v>
          </cell>
          <cell r="K13">
            <v>0</v>
          </cell>
        </row>
        <row r="14">
          <cell r="B14">
            <v>27.516666666666669</v>
          </cell>
          <cell r="C14">
            <v>31.4</v>
          </cell>
          <cell r="D14">
            <v>23.6</v>
          </cell>
          <cell r="E14">
            <v>70.208333333333329</v>
          </cell>
          <cell r="F14">
            <v>74</v>
          </cell>
          <cell r="G14">
            <v>66</v>
          </cell>
          <cell r="H14">
            <v>22.68</v>
          </cell>
          <cell r="I14" t="str">
            <v>L</v>
          </cell>
          <cell r="J14">
            <v>41.04</v>
          </cell>
          <cell r="K14">
            <v>0</v>
          </cell>
        </row>
        <row r="15">
          <cell r="B15">
            <v>27.433333333333337</v>
          </cell>
          <cell r="C15">
            <v>31.1</v>
          </cell>
          <cell r="D15">
            <v>23.9</v>
          </cell>
          <cell r="E15">
            <v>70.083333333333329</v>
          </cell>
          <cell r="F15">
            <v>74</v>
          </cell>
          <cell r="G15">
            <v>67</v>
          </cell>
          <cell r="H15">
            <v>23.040000000000003</v>
          </cell>
          <cell r="I15" t="str">
            <v>NE</v>
          </cell>
          <cell r="J15">
            <v>39.96</v>
          </cell>
          <cell r="K15">
            <v>0</v>
          </cell>
        </row>
        <row r="16">
          <cell r="B16">
            <v>25.816666666666674</v>
          </cell>
          <cell r="C16">
            <v>28.2</v>
          </cell>
          <cell r="D16">
            <v>24.5</v>
          </cell>
          <cell r="E16">
            <v>76.291666666666671</v>
          </cell>
          <cell r="F16">
            <v>81</v>
          </cell>
          <cell r="G16">
            <v>70</v>
          </cell>
          <cell r="H16">
            <v>20.16</v>
          </cell>
          <cell r="I16" t="str">
            <v>NE</v>
          </cell>
          <cell r="J16">
            <v>38.880000000000003</v>
          </cell>
          <cell r="K16">
            <v>32</v>
          </cell>
        </row>
        <row r="17">
          <cell r="B17">
            <v>25.683333333333337</v>
          </cell>
          <cell r="C17">
            <v>27.1</v>
          </cell>
          <cell r="D17">
            <v>24.6</v>
          </cell>
          <cell r="E17">
            <v>83.583333333333329</v>
          </cell>
          <cell r="F17">
            <v>86</v>
          </cell>
          <cell r="G17">
            <v>81</v>
          </cell>
          <cell r="H17">
            <v>23.040000000000003</v>
          </cell>
          <cell r="I17" t="str">
            <v>NE</v>
          </cell>
          <cell r="J17">
            <v>36.36</v>
          </cell>
          <cell r="K17">
            <v>28.599999999999998</v>
          </cell>
        </row>
        <row r="18">
          <cell r="B18">
            <v>26.858333333333334</v>
          </cell>
          <cell r="C18">
            <v>29.8</v>
          </cell>
          <cell r="D18">
            <v>24.7</v>
          </cell>
          <cell r="E18">
            <v>83.916666666666671</v>
          </cell>
          <cell r="F18">
            <v>87</v>
          </cell>
          <cell r="G18">
            <v>77</v>
          </cell>
          <cell r="H18">
            <v>15.840000000000002</v>
          </cell>
          <cell r="I18" t="str">
            <v>SO</v>
          </cell>
          <cell r="J18">
            <v>31.319999999999997</v>
          </cell>
          <cell r="K18">
            <v>1</v>
          </cell>
        </row>
        <row r="19">
          <cell r="B19">
            <v>26.833333333333332</v>
          </cell>
          <cell r="C19">
            <v>31.1</v>
          </cell>
          <cell r="D19">
            <v>23.2</v>
          </cell>
          <cell r="E19">
            <v>79.666666666666671</v>
          </cell>
          <cell r="F19">
            <v>84</v>
          </cell>
          <cell r="G19">
            <v>72</v>
          </cell>
          <cell r="H19">
            <v>13.32</v>
          </cell>
          <cell r="I19" t="str">
            <v>S</v>
          </cell>
          <cell r="J19">
            <v>26.64</v>
          </cell>
          <cell r="K19">
            <v>0</v>
          </cell>
        </row>
        <row r="20">
          <cell r="B20">
            <v>27.662499999999998</v>
          </cell>
          <cell r="C20">
            <v>31.5</v>
          </cell>
          <cell r="D20">
            <v>23.9</v>
          </cell>
          <cell r="E20">
            <v>76.791666666666671</v>
          </cell>
          <cell r="F20">
            <v>81</v>
          </cell>
          <cell r="G20">
            <v>73</v>
          </cell>
          <cell r="H20">
            <v>11.16</v>
          </cell>
          <cell r="I20" t="str">
            <v>S</v>
          </cell>
          <cell r="J20">
            <v>27</v>
          </cell>
          <cell r="K20">
            <v>0</v>
          </cell>
        </row>
        <row r="21">
          <cell r="B21">
            <v>27.695833333333336</v>
          </cell>
          <cell r="C21">
            <v>31.5</v>
          </cell>
          <cell r="D21">
            <v>24.1</v>
          </cell>
          <cell r="E21">
            <v>77.416666666666671</v>
          </cell>
          <cell r="F21">
            <v>82</v>
          </cell>
          <cell r="G21">
            <v>74</v>
          </cell>
          <cell r="H21">
            <v>11.879999999999999</v>
          </cell>
          <cell r="I21" t="str">
            <v>L</v>
          </cell>
          <cell r="J21">
            <v>32.04</v>
          </cell>
          <cell r="K21">
            <v>0</v>
          </cell>
        </row>
        <row r="22">
          <cell r="B22">
            <v>27.112500000000001</v>
          </cell>
          <cell r="C22">
            <v>31.8</v>
          </cell>
          <cell r="D22">
            <v>23</v>
          </cell>
          <cell r="E22">
            <v>76.541666666666671</v>
          </cell>
          <cell r="F22">
            <v>80</v>
          </cell>
          <cell r="G22">
            <v>70</v>
          </cell>
          <cell r="H22">
            <v>15.840000000000002</v>
          </cell>
          <cell r="I22" t="str">
            <v>NE</v>
          </cell>
          <cell r="J22">
            <v>45.72</v>
          </cell>
          <cell r="K22">
            <v>0</v>
          </cell>
        </row>
        <row r="23">
          <cell r="B23">
            <v>26.966666666666669</v>
          </cell>
          <cell r="C23">
            <v>31.5</v>
          </cell>
          <cell r="D23">
            <v>23.1</v>
          </cell>
          <cell r="E23">
            <v>74.25</v>
          </cell>
          <cell r="F23">
            <v>78</v>
          </cell>
          <cell r="G23">
            <v>70</v>
          </cell>
          <cell r="H23">
            <v>20.16</v>
          </cell>
          <cell r="I23" t="str">
            <v>L</v>
          </cell>
          <cell r="J23">
            <v>37.440000000000005</v>
          </cell>
          <cell r="K23">
            <v>0</v>
          </cell>
        </row>
        <row r="24">
          <cell r="B24">
            <v>27.399999999999995</v>
          </cell>
          <cell r="C24">
            <v>31.7</v>
          </cell>
          <cell r="D24">
            <v>23.5</v>
          </cell>
          <cell r="E24">
            <v>74.333333333333329</v>
          </cell>
          <cell r="F24">
            <v>78</v>
          </cell>
          <cell r="G24">
            <v>71</v>
          </cell>
          <cell r="H24">
            <v>16.559999999999999</v>
          </cell>
          <cell r="I24" t="str">
            <v>NE</v>
          </cell>
          <cell r="J24">
            <v>30.6</v>
          </cell>
          <cell r="K24">
            <v>0</v>
          </cell>
        </row>
        <row r="25">
          <cell r="B25">
            <v>28.299999999999997</v>
          </cell>
          <cell r="C25">
            <v>32.1</v>
          </cell>
          <cell r="D25">
            <v>24.7</v>
          </cell>
          <cell r="E25">
            <v>75.333333333333329</v>
          </cell>
          <cell r="F25">
            <v>78</v>
          </cell>
          <cell r="G25">
            <v>73</v>
          </cell>
          <cell r="H25">
            <v>15.48</v>
          </cell>
          <cell r="I25" t="str">
            <v>N</v>
          </cell>
          <cell r="J25">
            <v>31.680000000000003</v>
          </cell>
          <cell r="K25">
            <v>0</v>
          </cell>
        </row>
        <row r="26">
          <cell r="B26">
            <v>26.312499999999996</v>
          </cell>
          <cell r="C26">
            <v>30.8</v>
          </cell>
          <cell r="D26">
            <v>23.8</v>
          </cell>
          <cell r="E26">
            <v>76.875</v>
          </cell>
          <cell r="F26">
            <v>80</v>
          </cell>
          <cell r="G26">
            <v>73</v>
          </cell>
          <cell r="H26">
            <v>18.36</v>
          </cell>
          <cell r="I26" t="str">
            <v>N</v>
          </cell>
          <cell r="J26">
            <v>40.680000000000007</v>
          </cell>
          <cell r="K26">
            <v>1.2</v>
          </cell>
        </row>
        <row r="27">
          <cell r="B27">
            <v>26.612500000000001</v>
          </cell>
          <cell r="C27">
            <v>31.5</v>
          </cell>
          <cell r="D27">
            <v>25</v>
          </cell>
          <cell r="E27">
            <v>78.375</v>
          </cell>
          <cell r="F27">
            <v>81</v>
          </cell>
          <cell r="G27">
            <v>76</v>
          </cell>
          <cell r="H27">
            <v>15.48</v>
          </cell>
          <cell r="I27" t="str">
            <v>NE</v>
          </cell>
          <cell r="J27">
            <v>41.4</v>
          </cell>
          <cell r="K27">
            <v>2.8</v>
          </cell>
        </row>
        <row r="28">
          <cell r="B28">
            <v>26.404166666666672</v>
          </cell>
          <cell r="C28">
            <v>30.2</v>
          </cell>
          <cell r="D28">
            <v>24.8</v>
          </cell>
          <cell r="E28">
            <v>81.958333333333329</v>
          </cell>
          <cell r="F28">
            <v>85</v>
          </cell>
          <cell r="G28">
            <v>79</v>
          </cell>
          <cell r="H28">
            <v>15.840000000000002</v>
          </cell>
          <cell r="I28" t="str">
            <v>N</v>
          </cell>
          <cell r="J28">
            <v>54.36</v>
          </cell>
          <cell r="K28">
            <v>11.8</v>
          </cell>
        </row>
        <row r="29">
          <cell r="B29">
            <v>26.341666666666669</v>
          </cell>
          <cell r="C29">
            <v>29.4</v>
          </cell>
          <cell r="D29">
            <v>25.1</v>
          </cell>
          <cell r="E29">
            <v>82.833333333333329</v>
          </cell>
          <cell r="F29">
            <v>85</v>
          </cell>
          <cell r="G29">
            <v>78</v>
          </cell>
          <cell r="H29">
            <v>15.840000000000002</v>
          </cell>
          <cell r="I29" t="str">
            <v>S</v>
          </cell>
          <cell r="J29">
            <v>27.720000000000002</v>
          </cell>
          <cell r="K29">
            <v>4.4000000000000004</v>
          </cell>
        </row>
        <row r="30">
          <cell r="B30">
            <v>27.287500000000005</v>
          </cell>
          <cell r="C30">
            <v>31.6</v>
          </cell>
          <cell r="D30">
            <v>23.8</v>
          </cell>
          <cell r="E30">
            <v>77.5</v>
          </cell>
          <cell r="F30">
            <v>84</v>
          </cell>
          <cell r="G30">
            <v>60</v>
          </cell>
          <cell r="H30">
            <v>20.52</v>
          </cell>
          <cell r="I30" t="str">
            <v>S</v>
          </cell>
          <cell r="J30">
            <v>37.440000000000005</v>
          </cell>
          <cell r="K30">
            <v>0</v>
          </cell>
        </row>
        <row r="31">
          <cell r="B31">
            <v>25.883333333333336</v>
          </cell>
          <cell r="C31">
            <v>31.1</v>
          </cell>
          <cell r="D31">
            <v>21.3</v>
          </cell>
          <cell r="E31">
            <v>70.708333333333329</v>
          </cell>
          <cell r="F31">
            <v>77</v>
          </cell>
          <cell r="G31">
            <v>62</v>
          </cell>
          <cell r="H31">
            <v>16.920000000000002</v>
          </cell>
          <cell r="I31" t="str">
            <v>L</v>
          </cell>
          <cell r="J31">
            <v>30.240000000000002</v>
          </cell>
          <cell r="K31">
            <v>0</v>
          </cell>
        </row>
        <row r="32">
          <cell r="B32">
            <v>25.529166666666669</v>
          </cell>
          <cell r="C32">
            <v>30.6</v>
          </cell>
          <cell r="D32">
            <v>21.7</v>
          </cell>
          <cell r="E32">
            <v>71.25</v>
          </cell>
          <cell r="F32">
            <v>78</v>
          </cell>
          <cell r="G32">
            <v>61</v>
          </cell>
          <cell r="H32">
            <v>19.8</v>
          </cell>
          <cell r="I32" t="str">
            <v>NE</v>
          </cell>
          <cell r="J32">
            <v>36.36</v>
          </cell>
          <cell r="K32">
            <v>0</v>
          </cell>
        </row>
        <row r="33">
          <cell r="B33">
            <v>26.495833333333337</v>
          </cell>
          <cell r="C33">
            <v>31.8</v>
          </cell>
          <cell r="D33">
            <v>21.6</v>
          </cell>
          <cell r="E33">
            <v>67.208333333333329</v>
          </cell>
          <cell r="F33">
            <v>75</v>
          </cell>
          <cell r="G33">
            <v>62</v>
          </cell>
          <cell r="H33">
            <v>19.440000000000001</v>
          </cell>
          <cell r="I33" t="str">
            <v>NE</v>
          </cell>
          <cell r="J33">
            <v>33.480000000000004</v>
          </cell>
          <cell r="K33">
            <v>0</v>
          </cell>
        </row>
        <row r="34">
          <cell r="B34">
            <v>27.162499999999994</v>
          </cell>
          <cell r="C34">
            <v>31.7</v>
          </cell>
          <cell r="D34">
            <v>21.9</v>
          </cell>
          <cell r="E34">
            <v>65.791666666666671</v>
          </cell>
          <cell r="F34">
            <v>71</v>
          </cell>
          <cell r="G34">
            <v>61</v>
          </cell>
          <cell r="H34">
            <v>20.16</v>
          </cell>
          <cell r="I34" t="str">
            <v>NE</v>
          </cell>
          <cell r="J34">
            <v>37.440000000000005</v>
          </cell>
          <cell r="K34">
            <v>0</v>
          </cell>
        </row>
        <row r="35">
          <cell r="B35">
            <v>27.674999999999997</v>
          </cell>
          <cell r="C35">
            <v>31.6</v>
          </cell>
          <cell r="D35">
            <v>23.7</v>
          </cell>
          <cell r="E35">
            <v>65.833333333333329</v>
          </cell>
          <cell r="F35">
            <v>72</v>
          </cell>
          <cell r="G35">
            <v>61</v>
          </cell>
          <cell r="H35">
            <v>24.840000000000003</v>
          </cell>
          <cell r="I35" t="str">
            <v>NE</v>
          </cell>
          <cell r="J35">
            <v>41.04</v>
          </cell>
          <cell r="K35">
            <v>0</v>
          </cell>
        </row>
        <row r="36">
          <cell r="I36" t="str">
            <v>NE</v>
          </cell>
        </row>
      </sheetData>
      <sheetData sheetId="1">
        <row r="5">
          <cell r="B5">
            <v>27.695833333333322</v>
          </cell>
        </row>
      </sheetData>
      <sheetData sheetId="2">
        <row r="5">
          <cell r="B5">
            <v>25.554166666666664</v>
          </cell>
        </row>
      </sheetData>
      <sheetData sheetId="3">
        <row r="5">
          <cell r="B5">
            <v>24.158333333333335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25.262499999999999</v>
          </cell>
          <cell r="C5">
            <v>31.9</v>
          </cell>
          <cell r="D5">
            <v>21.3</v>
          </cell>
          <cell r="E5">
            <v>72.416666666666671</v>
          </cell>
          <cell r="F5">
            <v>96</v>
          </cell>
          <cell r="G5">
            <v>27</v>
          </cell>
          <cell r="H5">
            <v>21.76</v>
          </cell>
          <cell r="I5" t="str">
            <v>SO</v>
          </cell>
          <cell r="J5">
            <v>35.839999999999996</v>
          </cell>
          <cell r="K5">
            <v>0</v>
          </cell>
        </row>
        <row r="6">
          <cell r="B6">
            <v>24.958333333333332</v>
          </cell>
          <cell r="C6">
            <v>32.700000000000003</v>
          </cell>
          <cell r="D6">
            <v>19.2</v>
          </cell>
          <cell r="E6">
            <v>56.375</v>
          </cell>
          <cell r="F6">
            <v>76</v>
          </cell>
          <cell r="G6">
            <v>30</v>
          </cell>
          <cell r="H6">
            <v>11.520000000000001</v>
          </cell>
          <cell r="I6" t="str">
            <v>SO</v>
          </cell>
          <cell r="J6">
            <v>28.480000000000004</v>
          </cell>
          <cell r="K6">
            <v>0</v>
          </cell>
        </row>
        <row r="7">
          <cell r="B7">
            <v>26.458333333333332</v>
          </cell>
          <cell r="C7">
            <v>34.1</v>
          </cell>
          <cell r="D7">
            <v>18.8</v>
          </cell>
          <cell r="E7">
            <v>55.666666666666664</v>
          </cell>
          <cell r="F7">
            <v>85</v>
          </cell>
          <cell r="G7">
            <v>29</v>
          </cell>
          <cell r="H7">
            <v>10.240000000000002</v>
          </cell>
          <cell r="I7" t="str">
            <v>SE</v>
          </cell>
          <cell r="J7">
            <v>20.480000000000004</v>
          </cell>
          <cell r="K7">
            <v>0</v>
          </cell>
        </row>
        <row r="8">
          <cell r="B8">
            <v>28.012499999999999</v>
          </cell>
          <cell r="C8">
            <v>35.1</v>
          </cell>
          <cell r="D8">
            <v>21.3</v>
          </cell>
          <cell r="E8">
            <v>54</v>
          </cell>
          <cell r="F8">
            <v>81</v>
          </cell>
          <cell r="G8">
            <v>24</v>
          </cell>
          <cell r="H8">
            <v>10.56</v>
          </cell>
          <cell r="I8" t="str">
            <v>SE</v>
          </cell>
          <cell r="J8">
            <v>26.560000000000002</v>
          </cell>
          <cell r="K8">
            <v>0</v>
          </cell>
        </row>
        <row r="9">
          <cell r="B9">
            <v>26.891666666666666</v>
          </cell>
          <cell r="C9">
            <v>34.299999999999997</v>
          </cell>
          <cell r="D9">
            <v>20.6</v>
          </cell>
          <cell r="E9">
            <v>61.083333333333336</v>
          </cell>
          <cell r="F9">
            <v>86</v>
          </cell>
          <cell r="G9">
            <v>33</v>
          </cell>
          <cell r="H9">
            <v>9.9200000000000017</v>
          </cell>
          <cell r="I9" t="str">
            <v>NO</v>
          </cell>
          <cell r="J9">
            <v>26.24</v>
          </cell>
          <cell r="K9">
            <v>0</v>
          </cell>
        </row>
        <row r="10">
          <cell r="B10">
            <v>27.354166666666668</v>
          </cell>
          <cell r="C10">
            <v>35.4</v>
          </cell>
          <cell r="D10">
            <v>22.2</v>
          </cell>
          <cell r="E10">
            <v>62.125</v>
          </cell>
          <cell r="F10">
            <v>86</v>
          </cell>
          <cell r="G10">
            <v>30</v>
          </cell>
          <cell r="H10">
            <v>11.520000000000001</v>
          </cell>
          <cell r="I10" t="str">
            <v>NO</v>
          </cell>
          <cell r="J10">
            <v>31.680000000000003</v>
          </cell>
          <cell r="K10">
            <v>0</v>
          </cell>
        </row>
        <row r="11">
          <cell r="B11">
            <v>26.400000000000009</v>
          </cell>
          <cell r="C11">
            <v>34.4</v>
          </cell>
          <cell r="D11">
            <v>20.399999999999999</v>
          </cell>
          <cell r="E11">
            <v>64.708333333333329</v>
          </cell>
          <cell r="F11">
            <v>93</v>
          </cell>
          <cell r="G11">
            <v>34</v>
          </cell>
          <cell r="H11">
            <v>15.040000000000001</v>
          </cell>
          <cell r="I11" t="str">
            <v>NO</v>
          </cell>
          <cell r="J11">
            <v>32.32</v>
          </cell>
          <cell r="K11">
            <v>0</v>
          </cell>
        </row>
        <row r="12">
          <cell r="B12">
            <v>26.462499999999995</v>
          </cell>
          <cell r="C12">
            <v>34.6</v>
          </cell>
          <cell r="D12">
            <v>20.6</v>
          </cell>
          <cell r="E12">
            <v>66.875</v>
          </cell>
          <cell r="F12">
            <v>93</v>
          </cell>
          <cell r="G12">
            <v>34</v>
          </cell>
          <cell r="H12">
            <v>9.2799999999999994</v>
          </cell>
          <cell r="I12" t="str">
            <v>NE</v>
          </cell>
          <cell r="J12">
            <v>39.360000000000007</v>
          </cell>
          <cell r="K12">
            <v>1.6</v>
          </cell>
        </row>
        <row r="13">
          <cell r="B13">
            <v>25.033333333333328</v>
          </cell>
          <cell r="C13">
            <v>31.9</v>
          </cell>
          <cell r="D13">
            <v>19.899999999999999</v>
          </cell>
          <cell r="E13">
            <v>73.166666666666671</v>
          </cell>
          <cell r="F13">
            <v>93</v>
          </cell>
          <cell r="G13">
            <v>33</v>
          </cell>
          <cell r="H13">
            <v>9.9200000000000017</v>
          </cell>
          <cell r="I13" t="str">
            <v>L</v>
          </cell>
          <cell r="J13">
            <v>29.12</v>
          </cell>
          <cell r="K13">
            <v>0.2</v>
          </cell>
        </row>
        <row r="14">
          <cell r="B14">
            <v>25.737499999999997</v>
          </cell>
          <cell r="C14">
            <v>33.299999999999997</v>
          </cell>
          <cell r="D14">
            <v>20.3</v>
          </cell>
          <cell r="E14">
            <v>69.416666666666671</v>
          </cell>
          <cell r="F14">
            <v>90</v>
          </cell>
          <cell r="G14">
            <v>38</v>
          </cell>
          <cell r="H14">
            <v>16.64</v>
          </cell>
          <cell r="I14" t="str">
            <v>NE</v>
          </cell>
          <cell r="J14">
            <v>30.72</v>
          </cell>
          <cell r="K14">
            <v>2.4</v>
          </cell>
        </row>
        <row r="15">
          <cell r="B15">
            <v>24.424999999999997</v>
          </cell>
          <cell r="C15">
            <v>29.3</v>
          </cell>
          <cell r="D15">
            <v>21</v>
          </cell>
          <cell r="E15">
            <v>79.125</v>
          </cell>
          <cell r="F15">
            <v>94</v>
          </cell>
          <cell r="G15">
            <v>60</v>
          </cell>
          <cell r="H15">
            <v>16.96</v>
          </cell>
          <cell r="I15" t="str">
            <v>N</v>
          </cell>
          <cell r="J15">
            <v>36.480000000000004</v>
          </cell>
          <cell r="K15">
            <v>6</v>
          </cell>
        </row>
        <row r="16">
          <cell r="B16">
            <v>22.112500000000001</v>
          </cell>
          <cell r="C16">
            <v>23.3</v>
          </cell>
          <cell r="D16">
            <v>21.7</v>
          </cell>
          <cell r="E16">
            <v>93.25</v>
          </cell>
          <cell r="F16">
            <v>95</v>
          </cell>
          <cell r="G16">
            <v>88</v>
          </cell>
          <cell r="H16">
            <v>18.880000000000003</v>
          </cell>
          <cell r="I16" t="str">
            <v>N</v>
          </cell>
          <cell r="J16">
            <v>38.400000000000006</v>
          </cell>
          <cell r="K16">
            <v>11.8</v>
          </cell>
        </row>
        <row r="17">
          <cell r="B17">
            <v>22.262500000000003</v>
          </cell>
          <cell r="C17">
            <v>25.4</v>
          </cell>
          <cell r="D17">
            <v>20.9</v>
          </cell>
          <cell r="E17">
            <v>91.708333333333329</v>
          </cell>
          <cell r="F17">
            <v>95</v>
          </cell>
          <cell r="G17">
            <v>81</v>
          </cell>
          <cell r="H17">
            <v>22.400000000000002</v>
          </cell>
          <cell r="I17" t="str">
            <v>N</v>
          </cell>
          <cell r="J17">
            <v>46.400000000000006</v>
          </cell>
          <cell r="K17">
            <v>16.2</v>
          </cell>
        </row>
        <row r="18">
          <cell r="B18">
            <v>24.995833333333337</v>
          </cell>
          <cell r="C18">
            <v>30.5</v>
          </cell>
          <cell r="D18">
            <v>21.9</v>
          </cell>
          <cell r="E18">
            <v>81.958333333333329</v>
          </cell>
          <cell r="F18">
            <v>96</v>
          </cell>
          <cell r="G18">
            <v>50</v>
          </cell>
          <cell r="H18">
            <v>13.440000000000001</v>
          </cell>
          <cell r="I18" t="str">
            <v>NO</v>
          </cell>
          <cell r="J18">
            <v>28.8</v>
          </cell>
          <cell r="K18">
            <v>7</v>
          </cell>
        </row>
        <row r="19">
          <cell r="B19">
            <v>25.850000000000005</v>
          </cell>
          <cell r="C19">
            <v>32.4</v>
          </cell>
          <cell r="D19">
            <v>21.1</v>
          </cell>
          <cell r="E19">
            <v>75.208333333333329</v>
          </cell>
          <cell r="F19">
            <v>95</v>
          </cell>
          <cell r="G19">
            <v>38</v>
          </cell>
          <cell r="H19">
            <v>10.56</v>
          </cell>
          <cell r="I19" t="str">
            <v>NO</v>
          </cell>
          <cell r="J19">
            <v>24.96</v>
          </cell>
          <cell r="K19">
            <v>0</v>
          </cell>
        </row>
        <row r="20">
          <cell r="B20">
            <v>26.245833333333326</v>
          </cell>
          <cell r="C20">
            <v>32</v>
          </cell>
          <cell r="D20">
            <v>21.8</v>
          </cell>
          <cell r="E20">
            <v>70.583333333333329</v>
          </cell>
          <cell r="F20">
            <v>88</v>
          </cell>
          <cell r="G20">
            <v>37</v>
          </cell>
          <cell r="H20">
            <v>11.520000000000001</v>
          </cell>
          <cell r="I20" t="str">
            <v>NO</v>
          </cell>
          <cell r="J20">
            <v>24.64</v>
          </cell>
          <cell r="K20">
            <v>0</v>
          </cell>
        </row>
        <row r="21">
          <cell r="B21">
            <v>25.812500000000004</v>
          </cell>
          <cell r="C21">
            <v>33.200000000000003</v>
          </cell>
          <cell r="D21">
            <v>21.3</v>
          </cell>
          <cell r="E21">
            <v>72.958333333333329</v>
          </cell>
          <cell r="F21">
            <v>89</v>
          </cell>
          <cell r="G21">
            <v>43</v>
          </cell>
          <cell r="H21">
            <v>16.32</v>
          </cell>
          <cell r="I21" t="str">
            <v>NO</v>
          </cell>
          <cell r="J21">
            <v>31.680000000000003</v>
          </cell>
          <cell r="K21">
            <v>4.5999999999999996</v>
          </cell>
        </row>
        <row r="22">
          <cell r="B22">
            <v>24.645833333333329</v>
          </cell>
          <cell r="C22">
            <v>32.1</v>
          </cell>
          <cell r="D22">
            <v>20.100000000000001</v>
          </cell>
          <cell r="E22">
            <v>77</v>
          </cell>
          <cell r="F22">
            <v>94</v>
          </cell>
          <cell r="G22">
            <v>46</v>
          </cell>
          <cell r="H22">
            <v>13.76</v>
          </cell>
          <cell r="I22" t="str">
            <v>NO</v>
          </cell>
          <cell r="J22">
            <v>31.680000000000003</v>
          </cell>
          <cell r="K22">
            <v>1.6</v>
          </cell>
        </row>
        <row r="23">
          <cell r="B23">
            <v>25.545833333333331</v>
          </cell>
          <cell r="C23">
            <v>33</v>
          </cell>
          <cell r="D23">
            <v>19.100000000000001</v>
          </cell>
          <cell r="E23">
            <v>70.708333333333329</v>
          </cell>
          <cell r="F23">
            <v>95</v>
          </cell>
          <cell r="G23">
            <v>35</v>
          </cell>
          <cell r="H23">
            <v>7.3599999999999994</v>
          </cell>
          <cell r="I23" t="str">
            <v>NO</v>
          </cell>
          <cell r="J23">
            <v>26.24</v>
          </cell>
          <cell r="K23">
            <v>0</v>
          </cell>
        </row>
        <row r="24">
          <cell r="B24">
            <v>26.195833333333336</v>
          </cell>
          <cell r="C24">
            <v>32.799999999999997</v>
          </cell>
          <cell r="D24">
            <v>21.9</v>
          </cell>
          <cell r="E24">
            <v>69.25</v>
          </cell>
          <cell r="F24">
            <v>89</v>
          </cell>
          <cell r="G24">
            <v>43</v>
          </cell>
          <cell r="H24">
            <v>15.040000000000001</v>
          </cell>
          <cell r="I24" t="str">
            <v>N</v>
          </cell>
          <cell r="J24">
            <v>28.8</v>
          </cell>
          <cell r="K24">
            <v>16.2</v>
          </cell>
        </row>
        <row r="25">
          <cell r="B25">
            <v>25.895833333333339</v>
          </cell>
          <cell r="C25">
            <v>31.8</v>
          </cell>
          <cell r="D25">
            <v>21.7</v>
          </cell>
          <cell r="E25">
            <v>73.416666666666671</v>
          </cell>
          <cell r="F25">
            <v>92</v>
          </cell>
          <cell r="G25">
            <v>47</v>
          </cell>
          <cell r="H25">
            <v>15.680000000000001</v>
          </cell>
          <cell r="I25" t="str">
            <v>N</v>
          </cell>
          <cell r="J25">
            <v>36.160000000000004</v>
          </cell>
          <cell r="K25">
            <v>0</v>
          </cell>
        </row>
        <row r="26">
          <cell r="B26">
            <v>25.629166666666666</v>
          </cell>
          <cell r="C26">
            <v>30.7</v>
          </cell>
          <cell r="D26">
            <v>21.4</v>
          </cell>
          <cell r="E26">
            <v>77.75</v>
          </cell>
          <cell r="F26">
            <v>93</v>
          </cell>
          <cell r="G26">
            <v>55</v>
          </cell>
          <cell r="H26">
            <v>16.32</v>
          </cell>
          <cell r="I26" t="str">
            <v>N</v>
          </cell>
          <cell r="J26">
            <v>32</v>
          </cell>
          <cell r="K26">
            <v>0.2</v>
          </cell>
        </row>
        <row r="27">
          <cell r="B27">
            <v>25.291666666666675</v>
          </cell>
          <cell r="C27">
            <v>31.1</v>
          </cell>
          <cell r="D27">
            <v>21.8</v>
          </cell>
          <cell r="E27">
            <v>79.875</v>
          </cell>
          <cell r="F27">
            <v>94</v>
          </cell>
          <cell r="G27">
            <v>51</v>
          </cell>
          <cell r="H27">
            <v>13.440000000000001</v>
          </cell>
          <cell r="I27" t="str">
            <v>NO</v>
          </cell>
          <cell r="J27">
            <v>24.64</v>
          </cell>
          <cell r="K27">
            <v>3.4000000000000004</v>
          </cell>
        </row>
        <row r="28">
          <cell r="B28">
            <v>24.525000000000002</v>
          </cell>
          <cell r="C28">
            <v>30.2</v>
          </cell>
          <cell r="D28">
            <v>22.1</v>
          </cell>
          <cell r="E28">
            <v>84.25</v>
          </cell>
          <cell r="F28">
            <v>93</v>
          </cell>
          <cell r="G28">
            <v>63</v>
          </cell>
          <cell r="H28">
            <v>18.559999999999999</v>
          </cell>
          <cell r="I28" t="str">
            <v>N</v>
          </cell>
          <cell r="J28">
            <v>41.6</v>
          </cell>
          <cell r="K28">
            <v>17</v>
          </cell>
        </row>
        <row r="29">
          <cell r="B29">
            <v>23.945833333333336</v>
          </cell>
          <cell r="C29">
            <v>29.1</v>
          </cell>
          <cell r="D29">
            <v>20.9</v>
          </cell>
          <cell r="E29">
            <v>86.541666666666671</v>
          </cell>
          <cell r="F29">
            <v>94</v>
          </cell>
          <cell r="G29">
            <v>66</v>
          </cell>
          <cell r="H29">
            <v>11.200000000000001</v>
          </cell>
          <cell r="I29" t="str">
            <v>NO</v>
          </cell>
          <cell r="J29">
            <v>33.28</v>
          </cell>
          <cell r="K29">
            <v>14.2</v>
          </cell>
        </row>
        <row r="30">
          <cell r="B30">
            <v>23.466666666666665</v>
          </cell>
          <cell r="C30">
            <v>29.5</v>
          </cell>
          <cell r="D30">
            <v>20.8</v>
          </cell>
          <cell r="E30">
            <v>87.5</v>
          </cell>
          <cell r="F30">
            <v>96</v>
          </cell>
          <cell r="G30">
            <v>64</v>
          </cell>
          <cell r="H30">
            <v>19.52</v>
          </cell>
          <cell r="I30" t="str">
            <v>NE</v>
          </cell>
          <cell r="J30">
            <v>31.680000000000003</v>
          </cell>
          <cell r="K30">
            <v>10.6</v>
          </cell>
        </row>
        <row r="31">
          <cell r="B31">
            <v>24.262500000000003</v>
          </cell>
          <cell r="C31">
            <v>31.6</v>
          </cell>
          <cell r="D31">
            <v>20.399999999999999</v>
          </cell>
          <cell r="E31">
            <v>82.541666666666671</v>
          </cell>
          <cell r="F31">
            <v>95</v>
          </cell>
          <cell r="G31">
            <v>53</v>
          </cell>
          <cell r="H31">
            <v>13.76</v>
          </cell>
          <cell r="I31" t="str">
            <v>SE</v>
          </cell>
          <cell r="J31">
            <v>33.92</v>
          </cell>
          <cell r="K31">
            <v>13.2</v>
          </cell>
        </row>
        <row r="32">
          <cell r="B32">
            <v>24.291666666666668</v>
          </cell>
          <cell r="C32">
            <v>29.1</v>
          </cell>
          <cell r="D32">
            <v>21.2</v>
          </cell>
          <cell r="E32">
            <v>81.125</v>
          </cell>
          <cell r="F32">
            <v>95</v>
          </cell>
          <cell r="G32">
            <v>55</v>
          </cell>
          <cell r="H32">
            <v>16.64</v>
          </cell>
          <cell r="I32" t="str">
            <v>SE</v>
          </cell>
          <cell r="J32">
            <v>24.96</v>
          </cell>
          <cell r="K32">
            <v>0.60000000000000009</v>
          </cell>
        </row>
        <row r="33">
          <cell r="B33">
            <v>24.683333333333337</v>
          </cell>
          <cell r="C33">
            <v>31</v>
          </cell>
          <cell r="D33">
            <v>21.8</v>
          </cell>
          <cell r="E33">
            <v>76.25</v>
          </cell>
          <cell r="F33">
            <v>92</v>
          </cell>
          <cell r="G33">
            <v>54</v>
          </cell>
          <cell r="H33">
            <v>12.16</v>
          </cell>
          <cell r="I33" t="str">
            <v>NE</v>
          </cell>
          <cell r="J33">
            <v>24</v>
          </cell>
          <cell r="K33">
            <v>5.8</v>
          </cell>
        </row>
        <row r="34">
          <cell r="B34">
            <v>25.5625</v>
          </cell>
          <cell r="C34">
            <v>30.9</v>
          </cell>
          <cell r="D34">
            <v>21.9</v>
          </cell>
          <cell r="E34">
            <v>73.416666666666671</v>
          </cell>
          <cell r="F34">
            <v>90</v>
          </cell>
          <cell r="G34">
            <v>57</v>
          </cell>
          <cell r="H34">
            <v>12.8</v>
          </cell>
          <cell r="I34" t="str">
            <v>NE</v>
          </cell>
          <cell r="J34">
            <v>34.56</v>
          </cell>
          <cell r="K34">
            <v>0.2</v>
          </cell>
        </row>
        <row r="35">
          <cell r="B35">
            <v>27.587500000000006</v>
          </cell>
          <cell r="C35">
            <v>33.1</v>
          </cell>
          <cell r="D35">
            <v>23</v>
          </cell>
          <cell r="E35">
            <v>59.041666666666664</v>
          </cell>
          <cell r="F35">
            <v>88</v>
          </cell>
          <cell r="G35">
            <v>36</v>
          </cell>
          <cell r="H35">
            <v>14.080000000000002</v>
          </cell>
          <cell r="I35" t="str">
            <v>NE</v>
          </cell>
          <cell r="J35">
            <v>29.439999999999998</v>
          </cell>
          <cell r="K35">
            <v>0</v>
          </cell>
        </row>
        <row r="36">
          <cell r="I36" t="str">
            <v>NO</v>
          </cell>
        </row>
      </sheetData>
      <sheetData sheetId="1">
        <row r="5">
          <cell r="B5">
            <v>25.620833333333337</v>
          </cell>
        </row>
      </sheetData>
      <sheetData sheetId="2">
        <row r="5">
          <cell r="B5">
            <v>26.241666666666664</v>
          </cell>
        </row>
      </sheetData>
      <sheetData sheetId="3">
        <row r="5">
          <cell r="B5">
            <v>24.875000000000004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25.112500000000001</v>
          </cell>
          <cell r="C5">
            <v>30.2</v>
          </cell>
          <cell r="D5">
            <v>22.7</v>
          </cell>
          <cell r="E5">
            <v>85.666666666666671</v>
          </cell>
          <cell r="F5">
            <v>94</v>
          </cell>
          <cell r="G5">
            <v>64</v>
          </cell>
          <cell r="H5">
            <v>9.6000000000000014</v>
          </cell>
          <cell r="I5" t="str">
            <v>NO</v>
          </cell>
          <cell r="J5">
            <v>19.52</v>
          </cell>
          <cell r="K5">
            <v>11.8</v>
          </cell>
        </row>
        <row r="6">
          <cell r="B6">
            <v>25.24166666666666</v>
          </cell>
          <cell r="C6">
            <v>33.5</v>
          </cell>
          <cell r="D6">
            <v>20.100000000000001</v>
          </cell>
          <cell r="E6">
            <v>74.708333333333329</v>
          </cell>
          <cell r="F6">
            <v>95</v>
          </cell>
          <cell r="G6">
            <v>32</v>
          </cell>
          <cell r="H6">
            <v>11.200000000000001</v>
          </cell>
          <cell r="I6" t="str">
            <v>S</v>
          </cell>
          <cell r="J6">
            <v>28.480000000000004</v>
          </cell>
          <cell r="K6">
            <v>2</v>
          </cell>
        </row>
        <row r="7">
          <cell r="B7">
            <v>27.270833333333325</v>
          </cell>
          <cell r="C7">
            <v>35.200000000000003</v>
          </cell>
          <cell r="D7">
            <v>20.5</v>
          </cell>
          <cell r="E7">
            <v>64.666666666666671</v>
          </cell>
          <cell r="F7">
            <v>93</v>
          </cell>
          <cell r="G7">
            <v>31</v>
          </cell>
          <cell r="H7">
            <v>7.0400000000000009</v>
          </cell>
          <cell r="I7" t="str">
            <v>O</v>
          </cell>
          <cell r="J7">
            <v>17.600000000000001</v>
          </cell>
          <cell r="K7">
            <v>0</v>
          </cell>
        </row>
        <row r="8">
          <cell r="B8">
            <v>29.137500000000003</v>
          </cell>
          <cell r="C8">
            <v>36.700000000000003</v>
          </cell>
          <cell r="D8">
            <v>22.5</v>
          </cell>
          <cell r="E8">
            <v>53.583333333333336</v>
          </cell>
          <cell r="F8">
            <v>86</v>
          </cell>
          <cell r="G8">
            <v>24</v>
          </cell>
          <cell r="H8">
            <v>7.3599999999999994</v>
          </cell>
          <cell r="I8" t="str">
            <v>NO</v>
          </cell>
          <cell r="J8">
            <v>18.240000000000002</v>
          </cell>
          <cell r="K8">
            <v>0</v>
          </cell>
        </row>
        <row r="9">
          <cell r="B9">
            <v>28.61666666666666</v>
          </cell>
          <cell r="C9">
            <v>35.299999999999997</v>
          </cell>
          <cell r="D9">
            <v>24.1</v>
          </cell>
          <cell r="E9">
            <v>58.958333333333336</v>
          </cell>
          <cell r="F9">
            <v>83</v>
          </cell>
          <cell r="G9">
            <v>36</v>
          </cell>
          <cell r="H9">
            <v>11.200000000000001</v>
          </cell>
          <cell r="I9" t="str">
            <v>N</v>
          </cell>
          <cell r="J9">
            <v>36.160000000000004</v>
          </cell>
          <cell r="K9">
            <v>0</v>
          </cell>
        </row>
        <row r="10">
          <cell r="B10">
            <v>28.312499999999996</v>
          </cell>
          <cell r="C10">
            <v>36.299999999999997</v>
          </cell>
          <cell r="D10">
            <v>21.4</v>
          </cell>
          <cell r="E10">
            <v>60.791666666666664</v>
          </cell>
          <cell r="F10">
            <v>87</v>
          </cell>
          <cell r="G10">
            <v>31</v>
          </cell>
          <cell r="H10">
            <v>8.64</v>
          </cell>
          <cell r="I10" t="str">
            <v>N</v>
          </cell>
          <cell r="J10">
            <v>24.32</v>
          </cell>
          <cell r="K10">
            <v>0</v>
          </cell>
        </row>
        <row r="11">
          <cell r="B11">
            <v>28.595833333333331</v>
          </cell>
          <cell r="C11">
            <v>35.200000000000003</v>
          </cell>
          <cell r="D11">
            <v>22.5</v>
          </cell>
          <cell r="E11">
            <v>60.958333333333336</v>
          </cell>
          <cell r="F11">
            <v>89</v>
          </cell>
          <cell r="G11">
            <v>27</v>
          </cell>
          <cell r="H11">
            <v>12.48</v>
          </cell>
          <cell r="I11" t="str">
            <v>N</v>
          </cell>
          <cell r="J11">
            <v>28.480000000000004</v>
          </cell>
          <cell r="K11">
            <v>0</v>
          </cell>
        </row>
        <row r="12">
          <cell r="B12">
            <v>27.508333333333329</v>
          </cell>
          <cell r="C12">
            <v>34.4</v>
          </cell>
          <cell r="D12">
            <v>22.5</v>
          </cell>
          <cell r="E12">
            <v>65.708333333333329</v>
          </cell>
          <cell r="F12">
            <v>89</v>
          </cell>
          <cell r="G12">
            <v>37</v>
          </cell>
          <cell r="H12">
            <v>9.2799999999999994</v>
          </cell>
          <cell r="I12" t="str">
            <v>L</v>
          </cell>
          <cell r="J12">
            <v>38.400000000000006</v>
          </cell>
          <cell r="K12">
            <v>6.6</v>
          </cell>
        </row>
        <row r="13">
          <cell r="B13">
            <v>26.637500000000003</v>
          </cell>
          <cell r="C13">
            <v>33.299999999999997</v>
          </cell>
          <cell r="D13">
            <v>22</v>
          </cell>
          <cell r="E13">
            <v>72.708333333333329</v>
          </cell>
          <cell r="F13">
            <v>93</v>
          </cell>
          <cell r="G13">
            <v>41</v>
          </cell>
          <cell r="H13">
            <v>8.64</v>
          </cell>
          <cell r="I13" t="str">
            <v>SE</v>
          </cell>
          <cell r="J13">
            <v>19.52</v>
          </cell>
          <cell r="K13">
            <v>0</v>
          </cell>
        </row>
        <row r="14">
          <cell r="B14">
            <v>26.358333333333331</v>
          </cell>
          <cell r="C14">
            <v>32.299999999999997</v>
          </cell>
          <cell r="D14">
            <v>21.2</v>
          </cell>
          <cell r="E14">
            <v>67.083333333333329</v>
          </cell>
          <cell r="F14">
            <v>87</v>
          </cell>
          <cell r="G14">
            <v>41</v>
          </cell>
          <cell r="H14">
            <v>11.840000000000002</v>
          </cell>
          <cell r="I14" t="str">
            <v>NE</v>
          </cell>
          <cell r="J14">
            <v>27.84</v>
          </cell>
          <cell r="K14">
            <v>0</v>
          </cell>
        </row>
        <row r="15">
          <cell r="B15">
            <v>24.7</v>
          </cell>
          <cell r="C15">
            <v>29.1</v>
          </cell>
          <cell r="D15">
            <v>22.1</v>
          </cell>
          <cell r="E15">
            <v>76.739130434782609</v>
          </cell>
          <cell r="F15">
            <v>91</v>
          </cell>
          <cell r="G15">
            <v>57</v>
          </cell>
          <cell r="H15">
            <v>17.600000000000001</v>
          </cell>
          <cell r="I15" t="str">
            <v>NE</v>
          </cell>
          <cell r="J15">
            <v>40.32</v>
          </cell>
          <cell r="K15">
            <v>1</v>
          </cell>
        </row>
        <row r="16">
          <cell r="B16">
            <v>22.574999999999999</v>
          </cell>
          <cell r="C16">
            <v>25.4</v>
          </cell>
          <cell r="D16">
            <v>20.8</v>
          </cell>
          <cell r="E16">
            <v>88.791666666666671</v>
          </cell>
          <cell r="F16">
            <v>95</v>
          </cell>
          <cell r="G16">
            <v>76</v>
          </cell>
          <cell r="H16">
            <v>15.040000000000001</v>
          </cell>
          <cell r="I16" t="str">
            <v>NE</v>
          </cell>
          <cell r="J16">
            <v>35.200000000000003</v>
          </cell>
          <cell r="K16">
            <v>15.799999999999999</v>
          </cell>
        </row>
        <row r="17">
          <cell r="B17">
            <v>23.079166666666666</v>
          </cell>
          <cell r="C17">
            <v>27.7</v>
          </cell>
          <cell r="D17">
            <v>20.7</v>
          </cell>
          <cell r="E17">
            <v>86.541666666666671</v>
          </cell>
          <cell r="F17">
            <v>94</v>
          </cell>
          <cell r="G17">
            <v>69</v>
          </cell>
          <cell r="H17">
            <v>16.64</v>
          </cell>
          <cell r="I17" t="str">
            <v>N</v>
          </cell>
          <cell r="J17">
            <v>40.960000000000008</v>
          </cell>
          <cell r="K17">
            <v>21.799999999999997</v>
          </cell>
        </row>
        <row r="18">
          <cell r="B18">
            <v>24.691666666666666</v>
          </cell>
          <cell r="C18">
            <v>30.8</v>
          </cell>
          <cell r="D18">
            <v>22</v>
          </cell>
          <cell r="E18">
            <v>81.791666666666671</v>
          </cell>
          <cell r="F18">
            <v>94</v>
          </cell>
          <cell r="G18">
            <v>55</v>
          </cell>
          <cell r="H18">
            <v>16.96</v>
          </cell>
          <cell r="I18" t="str">
            <v>N</v>
          </cell>
          <cell r="J18">
            <v>45.120000000000005</v>
          </cell>
          <cell r="K18">
            <v>1.8</v>
          </cell>
        </row>
        <row r="19">
          <cell r="B19">
            <v>25.341666666666665</v>
          </cell>
          <cell r="C19">
            <v>31.8</v>
          </cell>
          <cell r="D19">
            <v>21.4</v>
          </cell>
          <cell r="E19">
            <v>79.208333333333329</v>
          </cell>
          <cell r="F19">
            <v>93</v>
          </cell>
          <cell r="G19">
            <v>53</v>
          </cell>
          <cell r="H19">
            <v>20.8</v>
          </cell>
          <cell r="I19" t="str">
            <v>N</v>
          </cell>
          <cell r="J19">
            <v>60.160000000000004</v>
          </cell>
          <cell r="K19">
            <v>8.6000000000000014</v>
          </cell>
        </row>
        <row r="20">
          <cell r="B20">
            <v>25.637499999999999</v>
          </cell>
          <cell r="C20">
            <v>32.1</v>
          </cell>
          <cell r="D20">
            <v>21.7</v>
          </cell>
          <cell r="E20">
            <v>76.458333333333329</v>
          </cell>
          <cell r="F20">
            <v>94</v>
          </cell>
          <cell r="G20">
            <v>52</v>
          </cell>
          <cell r="H20">
            <v>10.88</v>
          </cell>
          <cell r="I20" t="str">
            <v>N</v>
          </cell>
          <cell r="J20">
            <v>22.400000000000002</v>
          </cell>
          <cell r="K20">
            <v>0.2</v>
          </cell>
        </row>
        <row r="21">
          <cell r="B21">
            <v>25.8125</v>
          </cell>
          <cell r="C21">
            <v>32.4</v>
          </cell>
          <cell r="D21">
            <v>21.2</v>
          </cell>
          <cell r="E21">
            <v>79.708333333333329</v>
          </cell>
          <cell r="F21">
            <v>95</v>
          </cell>
          <cell r="G21">
            <v>52</v>
          </cell>
          <cell r="H21">
            <v>15.040000000000001</v>
          </cell>
          <cell r="I21" t="str">
            <v>NE</v>
          </cell>
          <cell r="J21">
            <v>53.120000000000005</v>
          </cell>
          <cell r="K21">
            <v>15.2</v>
          </cell>
        </row>
        <row r="22">
          <cell r="B22">
            <v>23.695833333333329</v>
          </cell>
          <cell r="C22">
            <v>28.8</v>
          </cell>
          <cell r="D22">
            <v>21.3</v>
          </cell>
          <cell r="E22">
            <v>85.333333333333329</v>
          </cell>
          <cell r="F22">
            <v>95</v>
          </cell>
          <cell r="G22">
            <v>59</v>
          </cell>
          <cell r="H22">
            <v>9.9200000000000017</v>
          </cell>
          <cell r="I22" t="str">
            <v>N</v>
          </cell>
          <cell r="J22">
            <v>32</v>
          </cell>
          <cell r="K22">
            <v>29.199999999999996</v>
          </cell>
        </row>
        <row r="23">
          <cell r="B23">
            <v>25.345833333333335</v>
          </cell>
          <cell r="C23">
            <v>33.299999999999997</v>
          </cell>
          <cell r="D23">
            <v>21.7</v>
          </cell>
          <cell r="E23">
            <v>76.125</v>
          </cell>
          <cell r="F23">
            <v>95</v>
          </cell>
          <cell r="G23">
            <v>42</v>
          </cell>
          <cell r="H23">
            <v>13.12</v>
          </cell>
          <cell r="I23" t="str">
            <v>N</v>
          </cell>
          <cell r="J23">
            <v>24.32</v>
          </cell>
          <cell r="K23">
            <v>16.8</v>
          </cell>
        </row>
        <row r="24">
          <cell r="B24">
            <v>25.712499999999995</v>
          </cell>
          <cell r="C24">
            <v>31.6</v>
          </cell>
          <cell r="D24">
            <v>22.2</v>
          </cell>
          <cell r="E24">
            <v>76.166666666666671</v>
          </cell>
          <cell r="F24">
            <v>92</v>
          </cell>
          <cell r="G24">
            <v>50</v>
          </cell>
          <cell r="H24">
            <v>12.48</v>
          </cell>
          <cell r="I24" t="str">
            <v>NE</v>
          </cell>
          <cell r="J24">
            <v>27.52</v>
          </cell>
          <cell r="K24">
            <v>0.4</v>
          </cell>
        </row>
        <row r="25">
          <cell r="B25">
            <v>26.916666666666668</v>
          </cell>
          <cell r="C25">
            <v>32.9</v>
          </cell>
          <cell r="D25">
            <v>22.2</v>
          </cell>
          <cell r="E25">
            <v>71.333333333333329</v>
          </cell>
          <cell r="F25">
            <v>95</v>
          </cell>
          <cell r="G25">
            <v>45</v>
          </cell>
          <cell r="H25">
            <v>10.240000000000002</v>
          </cell>
          <cell r="I25" t="str">
            <v>NE</v>
          </cell>
          <cell r="J25">
            <v>25.6</v>
          </cell>
          <cell r="K25">
            <v>8.6</v>
          </cell>
        </row>
        <row r="26">
          <cell r="B26">
            <v>26.424999999999997</v>
          </cell>
          <cell r="C26">
            <v>32.4</v>
          </cell>
          <cell r="D26">
            <v>21.5</v>
          </cell>
          <cell r="E26">
            <v>71.375</v>
          </cell>
          <cell r="F26">
            <v>95</v>
          </cell>
          <cell r="G26">
            <v>46</v>
          </cell>
          <cell r="H26">
            <v>14.080000000000002</v>
          </cell>
          <cell r="I26" t="str">
            <v>N</v>
          </cell>
          <cell r="J26">
            <v>36.160000000000004</v>
          </cell>
          <cell r="K26">
            <v>9.8000000000000007</v>
          </cell>
        </row>
        <row r="27">
          <cell r="B27">
            <v>27.191666666666666</v>
          </cell>
          <cell r="C27">
            <v>32</v>
          </cell>
          <cell r="D27">
            <v>22.4</v>
          </cell>
          <cell r="E27">
            <v>69.916666666666671</v>
          </cell>
          <cell r="F27">
            <v>92</v>
          </cell>
          <cell r="G27">
            <v>46</v>
          </cell>
          <cell r="H27">
            <v>15.040000000000001</v>
          </cell>
          <cell r="I27" t="str">
            <v>N</v>
          </cell>
          <cell r="J27">
            <v>33.92</v>
          </cell>
          <cell r="K27">
            <v>0</v>
          </cell>
        </row>
        <row r="28">
          <cell r="B28">
            <v>27.195833333333329</v>
          </cell>
          <cell r="C28">
            <v>32.299999999999997</v>
          </cell>
          <cell r="D28">
            <v>22.1</v>
          </cell>
          <cell r="E28">
            <v>70.75</v>
          </cell>
          <cell r="F28">
            <v>93</v>
          </cell>
          <cell r="G28">
            <v>50</v>
          </cell>
          <cell r="H28">
            <v>12.16</v>
          </cell>
          <cell r="I28" t="str">
            <v>N</v>
          </cell>
          <cell r="J28">
            <v>29.760000000000005</v>
          </cell>
          <cell r="K28">
            <v>5.2000000000000011</v>
          </cell>
        </row>
        <row r="29">
          <cell r="B29">
            <v>26.024999999999995</v>
          </cell>
          <cell r="C29">
            <v>32.1</v>
          </cell>
          <cell r="D29">
            <v>23</v>
          </cell>
          <cell r="E29">
            <v>76.666666666666671</v>
          </cell>
          <cell r="F29">
            <v>90</v>
          </cell>
          <cell r="G29">
            <v>50</v>
          </cell>
          <cell r="H29">
            <v>14.719999999999999</v>
          </cell>
          <cell r="I29" t="str">
            <v>NE</v>
          </cell>
          <cell r="J29">
            <v>32.96</v>
          </cell>
          <cell r="K29">
            <v>0.2</v>
          </cell>
        </row>
        <row r="30">
          <cell r="B30">
            <v>24.36666666666666</v>
          </cell>
          <cell r="C30">
            <v>30.9</v>
          </cell>
          <cell r="D30">
            <v>22.2</v>
          </cell>
          <cell r="E30">
            <v>86</v>
          </cell>
          <cell r="F30">
            <v>95</v>
          </cell>
          <cell r="G30">
            <v>55</v>
          </cell>
          <cell r="H30">
            <v>14.719999999999999</v>
          </cell>
          <cell r="I30" t="str">
            <v>NO</v>
          </cell>
          <cell r="J30">
            <v>29.12</v>
          </cell>
          <cell r="K30">
            <v>32.4</v>
          </cell>
        </row>
        <row r="31">
          <cell r="B31">
            <v>23.541666666666668</v>
          </cell>
          <cell r="C31">
            <v>27.8</v>
          </cell>
          <cell r="D31">
            <v>22.2</v>
          </cell>
          <cell r="E31">
            <v>89.75</v>
          </cell>
          <cell r="F31">
            <v>95</v>
          </cell>
          <cell r="G31">
            <v>69</v>
          </cell>
          <cell r="H31">
            <v>11.840000000000002</v>
          </cell>
          <cell r="I31" t="str">
            <v>N</v>
          </cell>
          <cell r="J31">
            <v>27.200000000000003</v>
          </cell>
          <cell r="K31">
            <v>22</v>
          </cell>
        </row>
        <row r="32">
          <cell r="B32">
            <v>23.029166666666669</v>
          </cell>
          <cell r="C32">
            <v>28.4</v>
          </cell>
          <cell r="D32">
            <v>20.100000000000001</v>
          </cell>
          <cell r="E32">
            <v>83.5</v>
          </cell>
          <cell r="F32">
            <v>95</v>
          </cell>
          <cell r="G32">
            <v>56</v>
          </cell>
          <cell r="H32">
            <v>9.2799999999999994</v>
          </cell>
          <cell r="I32" t="str">
            <v>S</v>
          </cell>
          <cell r="J32">
            <v>23.36</v>
          </cell>
          <cell r="K32">
            <v>0.60000000000000009</v>
          </cell>
        </row>
        <row r="33">
          <cell r="B33">
            <v>25.533333333333331</v>
          </cell>
          <cell r="C33">
            <v>32.799999999999997</v>
          </cell>
          <cell r="D33">
            <v>20.100000000000001</v>
          </cell>
          <cell r="E33">
            <v>72.583333333333329</v>
          </cell>
          <cell r="F33">
            <v>96</v>
          </cell>
          <cell r="G33">
            <v>36</v>
          </cell>
          <cell r="H33">
            <v>8.32</v>
          </cell>
          <cell r="I33" t="str">
            <v>S</v>
          </cell>
          <cell r="J33">
            <v>21.12</v>
          </cell>
          <cell r="K33">
            <v>0</v>
          </cell>
        </row>
        <row r="34">
          <cell r="B34">
            <v>27.366666666666664</v>
          </cell>
          <cell r="C34">
            <v>34.6</v>
          </cell>
          <cell r="D34">
            <v>20.9</v>
          </cell>
          <cell r="E34">
            <v>52.833333333333336</v>
          </cell>
          <cell r="F34">
            <v>80</v>
          </cell>
          <cell r="G34">
            <v>22</v>
          </cell>
          <cell r="H34">
            <v>7.3599999999999994</v>
          </cell>
          <cell r="I34" t="str">
            <v>L</v>
          </cell>
          <cell r="J34">
            <v>20.16</v>
          </cell>
          <cell r="K34">
            <v>0</v>
          </cell>
        </row>
        <row r="35">
          <cell r="B35">
            <v>27.587500000000006</v>
          </cell>
          <cell r="C35">
            <v>33.1</v>
          </cell>
          <cell r="D35">
            <v>23</v>
          </cell>
          <cell r="E35">
            <v>59.041666666666664</v>
          </cell>
          <cell r="F35">
            <v>88</v>
          </cell>
          <cell r="G35">
            <v>36</v>
          </cell>
          <cell r="H35">
            <v>14.080000000000002</v>
          </cell>
          <cell r="I35" t="str">
            <v>NE</v>
          </cell>
          <cell r="J35">
            <v>29.439999999999998</v>
          </cell>
          <cell r="K35">
            <v>0</v>
          </cell>
        </row>
        <row r="36">
          <cell r="I36" t="str">
            <v>N</v>
          </cell>
        </row>
      </sheetData>
      <sheetData sheetId="1">
        <row r="5">
          <cell r="B5">
            <v>27.166666666666657</v>
          </cell>
        </row>
      </sheetData>
      <sheetData sheetId="2">
        <row r="5">
          <cell r="B5">
            <v>28.537500000000009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27.545833333333338</v>
          </cell>
          <cell r="C5">
            <v>35.1</v>
          </cell>
          <cell r="D5">
            <v>22.6</v>
          </cell>
          <cell r="E5">
            <v>71.041666666666671</v>
          </cell>
          <cell r="F5">
            <v>96</v>
          </cell>
          <cell r="G5">
            <v>28</v>
          </cell>
          <cell r="H5">
            <v>13.32</v>
          </cell>
          <cell r="I5" t="str">
            <v>SO</v>
          </cell>
          <cell r="J5">
            <v>38.880000000000003</v>
          </cell>
          <cell r="K5">
            <v>0</v>
          </cell>
        </row>
        <row r="6">
          <cell r="B6">
            <v>26.983333333333338</v>
          </cell>
          <cell r="C6">
            <v>36.299999999999997</v>
          </cell>
          <cell r="D6">
            <v>18.5</v>
          </cell>
          <cell r="E6">
            <v>59.25</v>
          </cell>
          <cell r="F6">
            <v>94</v>
          </cell>
          <cell r="G6">
            <v>24</v>
          </cell>
          <cell r="H6">
            <v>11.16</v>
          </cell>
          <cell r="I6" t="str">
            <v>SE</v>
          </cell>
          <cell r="J6">
            <v>29.880000000000003</v>
          </cell>
          <cell r="K6">
            <v>0</v>
          </cell>
        </row>
        <row r="7">
          <cell r="B7">
            <v>28.212500000000006</v>
          </cell>
          <cell r="C7">
            <v>37.1</v>
          </cell>
          <cell r="D7">
            <v>20.100000000000001</v>
          </cell>
          <cell r="E7">
            <v>53.208333333333336</v>
          </cell>
          <cell r="F7">
            <v>89</v>
          </cell>
          <cell r="G7">
            <v>25</v>
          </cell>
          <cell r="H7">
            <v>9.7200000000000006</v>
          </cell>
          <cell r="I7" t="str">
            <v>SE</v>
          </cell>
          <cell r="J7">
            <v>36</v>
          </cell>
          <cell r="K7">
            <v>0</v>
          </cell>
        </row>
        <row r="8">
          <cell r="B8">
            <v>29.445833333333329</v>
          </cell>
          <cell r="C8">
            <v>38.5</v>
          </cell>
          <cell r="D8">
            <v>21.4</v>
          </cell>
          <cell r="E8">
            <v>55.916666666666664</v>
          </cell>
          <cell r="F8">
            <v>89</v>
          </cell>
          <cell r="G8">
            <v>23</v>
          </cell>
          <cell r="H8">
            <v>9.3600000000000012</v>
          </cell>
          <cell r="I8" t="str">
            <v>N</v>
          </cell>
          <cell r="J8">
            <v>22.68</v>
          </cell>
          <cell r="K8">
            <v>0</v>
          </cell>
        </row>
        <row r="9">
          <cell r="B9">
            <v>29.108333333333331</v>
          </cell>
          <cell r="C9">
            <v>39.1</v>
          </cell>
          <cell r="D9">
            <v>23.3</v>
          </cell>
          <cell r="E9">
            <v>58.375</v>
          </cell>
          <cell r="F9">
            <v>83</v>
          </cell>
          <cell r="G9">
            <v>28</v>
          </cell>
          <cell r="H9">
            <v>13.32</v>
          </cell>
          <cell r="I9" t="str">
            <v>NO</v>
          </cell>
          <cell r="J9">
            <v>33.840000000000003</v>
          </cell>
          <cell r="K9">
            <v>1.8</v>
          </cell>
        </row>
        <row r="10">
          <cell r="B10">
            <v>29.062500000000004</v>
          </cell>
          <cell r="C10">
            <v>37.299999999999997</v>
          </cell>
          <cell r="D10">
            <v>22.9</v>
          </cell>
          <cell r="E10">
            <v>63.208333333333336</v>
          </cell>
          <cell r="F10">
            <v>87</v>
          </cell>
          <cell r="G10">
            <v>33</v>
          </cell>
          <cell r="H10">
            <v>9.7200000000000006</v>
          </cell>
          <cell r="I10" t="str">
            <v>NO</v>
          </cell>
          <cell r="J10">
            <v>24.840000000000003</v>
          </cell>
          <cell r="K10">
            <v>0</v>
          </cell>
        </row>
        <row r="11">
          <cell r="B11">
            <v>27.448437500000008</v>
          </cell>
          <cell r="C11">
            <v>37.299999999999997</v>
          </cell>
          <cell r="D11">
            <v>22.9</v>
          </cell>
          <cell r="E11">
            <v>69.300347222222229</v>
          </cell>
          <cell r="F11">
            <v>87</v>
          </cell>
          <cell r="G11">
            <v>33</v>
          </cell>
          <cell r="H11">
            <v>34.992000000000004</v>
          </cell>
          <cell r="I11" t="str">
            <v>SE</v>
          </cell>
          <cell r="J11">
            <v>89.424000000000021</v>
          </cell>
          <cell r="K11">
            <v>9.1999999999999993</v>
          </cell>
        </row>
        <row r="12">
          <cell r="B12">
            <v>27.524999999999995</v>
          </cell>
          <cell r="C12">
            <v>36.5</v>
          </cell>
          <cell r="D12">
            <v>21.1</v>
          </cell>
          <cell r="E12">
            <v>71.958333333333329</v>
          </cell>
          <cell r="F12">
            <v>96</v>
          </cell>
          <cell r="G12">
            <v>38</v>
          </cell>
          <cell r="H12">
            <v>10.44</v>
          </cell>
          <cell r="I12" t="str">
            <v>SE</v>
          </cell>
          <cell r="J12">
            <v>27.720000000000002</v>
          </cell>
          <cell r="K12">
            <v>0</v>
          </cell>
        </row>
        <row r="13">
          <cell r="B13">
            <v>27.100000000000005</v>
          </cell>
          <cell r="C13">
            <v>36.4</v>
          </cell>
          <cell r="D13">
            <v>21.4</v>
          </cell>
          <cell r="E13">
            <v>72.375</v>
          </cell>
          <cell r="F13">
            <v>94</v>
          </cell>
          <cell r="G13">
            <v>37</v>
          </cell>
          <cell r="H13">
            <v>24.48</v>
          </cell>
          <cell r="I13" t="str">
            <v>SE</v>
          </cell>
          <cell r="J13">
            <v>43.2</v>
          </cell>
          <cell r="K13">
            <v>1.6</v>
          </cell>
        </row>
        <row r="14">
          <cell r="B14">
            <v>26.737499999999997</v>
          </cell>
          <cell r="C14">
            <v>35.799999999999997</v>
          </cell>
          <cell r="D14">
            <v>21.6</v>
          </cell>
          <cell r="E14">
            <v>76.75</v>
          </cell>
          <cell r="F14">
            <v>93</v>
          </cell>
          <cell r="G14">
            <v>42</v>
          </cell>
          <cell r="H14">
            <v>22.32</v>
          </cell>
          <cell r="I14" t="str">
            <v>N</v>
          </cell>
          <cell r="J14">
            <v>61.2</v>
          </cell>
          <cell r="K14">
            <v>20.399999999999999</v>
          </cell>
        </row>
        <row r="15">
          <cell r="B15">
            <v>25.945833333333336</v>
          </cell>
          <cell r="C15">
            <v>29.9</v>
          </cell>
          <cell r="D15">
            <v>23.9</v>
          </cell>
          <cell r="E15">
            <v>79.875</v>
          </cell>
          <cell r="F15">
            <v>91</v>
          </cell>
          <cell r="G15">
            <v>63</v>
          </cell>
          <cell r="H15">
            <v>14.04</v>
          </cell>
          <cell r="I15" t="str">
            <v>N</v>
          </cell>
          <cell r="J15">
            <v>34.56</v>
          </cell>
          <cell r="K15">
            <v>1.8</v>
          </cell>
        </row>
        <row r="16">
          <cell r="B16">
            <v>23.858333333333338</v>
          </cell>
          <cell r="C16">
            <v>24.5</v>
          </cell>
          <cell r="D16">
            <v>23</v>
          </cell>
          <cell r="E16">
            <v>91.75</v>
          </cell>
          <cell r="F16">
            <v>94</v>
          </cell>
          <cell r="G16">
            <v>89</v>
          </cell>
          <cell r="H16">
            <v>12.6</v>
          </cell>
          <cell r="I16" t="str">
            <v>N</v>
          </cell>
          <cell r="J16">
            <v>27</v>
          </cell>
          <cell r="K16">
            <v>5.6</v>
          </cell>
        </row>
        <row r="17">
          <cell r="B17">
            <v>24.5</v>
          </cell>
          <cell r="C17">
            <v>29.4</v>
          </cell>
          <cell r="D17">
            <v>22.7</v>
          </cell>
          <cell r="E17">
            <v>88</v>
          </cell>
          <cell r="F17">
            <v>93</v>
          </cell>
          <cell r="G17">
            <v>70</v>
          </cell>
          <cell r="H17">
            <v>10.8</v>
          </cell>
          <cell r="I17" t="str">
            <v>NO</v>
          </cell>
          <cell r="J17">
            <v>35.28</v>
          </cell>
          <cell r="K17">
            <v>4.8000000000000007</v>
          </cell>
        </row>
        <row r="18">
          <cell r="B18">
            <v>26.570833333333329</v>
          </cell>
          <cell r="C18">
            <v>32.4</v>
          </cell>
          <cell r="D18">
            <v>23.8</v>
          </cell>
          <cell r="E18">
            <v>81.125</v>
          </cell>
          <cell r="F18">
            <v>94</v>
          </cell>
          <cell r="G18">
            <v>54</v>
          </cell>
          <cell r="H18">
            <v>7.9200000000000008</v>
          </cell>
          <cell r="I18" t="str">
            <v>NO</v>
          </cell>
          <cell r="J18">
            <v>30.240000000000002</v>
          </cell>
          <cell r="K18">
            <v>3.2</v>
          </cell>
        </row>
        <row r="19">
          <cell r="B19">
            <v>27.180952380952384</v>
          </cell>
          <cell r="C19">
            <v>34.700000000000003</v>
          </cell>
          <cell r="D19">
            <v>21.7</v>
          </cell>
          <cell r="E19">
            <v>74.666666666666671</v>
          </cell>
          <cell r="F19">
            <v>97</v>
          </cell>
          <cell r="G19">
            <v>35</v>
          </cell>
          <cell r="H19">
            <v>10.08</v>
          </cell>
          <cell r="I19" t="str">
            <v>O</v>
          </cell>
          <cell r="J19">
            <v>25.92</v>
          </cell>
          <cell r="K19">
            <v>19.600000000000001</v>
          </cell>
        </row>
        <row r="20">
          <cell r="B20">
            <v>27.408695652173911</v>
          </cell>
          <cell r="C20">
            <v>34</v>
          </cell>
          <cell r="D20">
            <v>22.4</v>
          </cell>
          <cell r="E20">
            <v>75.956521739130437</v>
          </cell>
          <cell r="F20">
            <v>95</v>
          </cell>
          <cell r="G20">
            <v>46</v>
          </cell>
          <cell r="H20">
            <v>10.8</v>
          </cell>
          <cell r="I20" t="str">
            <v>SE</v>
          </cell>
          <cell r="J20">
            <v>45.36</v>
          </cell>
          <cell r="K20">
            <v>6</v>
          </cell>
        </row>
        <row r="21">
          <cell r="B21">
            <v>28.950000000000006</v>
          </cell>
          <cell r="C21">
            <v>35.9</v>
          </cell>
          <cell r="D21">
            <v>23.4</v>
          </cell>
          <cell r="E21">
            <v>67.5</v>
          </cell>
          <cell r="F21">
            <v>94</v>
          </cell>
          <cell r="G21">
            <v>32</v>
          </cell>
          <cell r="H21">
            <v>12.24</v>
          </cell>
          <cell r="I21" t="str">
            <v>NO</v>
          </cell>
          <cell r="J21">
            <v>35.64</v>
          </cell>
          <cell r="K21">
            <v>0</v>
          </cell>
        </row>
        <row r="22">
          <cell r="B22">
            <v>27.895833333333339</v>
          </cell>
          <cell r="C22">
            <v>34</v>
          </cell>
          <cell r="D22">
            <v>22.5</v>
          </cell>
          <cell r="E22">
            <v>67.875</v>
          </cell>
          <cell r="F22">
            <v>91</v>
          </cell>
          <cell r="G22">
            <v>43</v>
          </cell>
          <cell r="H22">
            <v>12.6</v>
          </cell>
          <cell r="I22" t="str">
            <v>N</v>
          </cell>
          <cell r="J22">
            <v>28.44</v>
          </cell>
          <cell r="K22">
            <v>0</v>
          </cell>
        </row>
        <row r="23">
          <cell r="B23">
            <v>27.699999999999996</v>
          </cell>
          <cell r="C23">
            <v>34.799999999999997</v>
          </cell>
          <cell r="D23">
            <v>21.8</v>
          </cell>
          <cell r="E23">
            <v>69.666666666666671</v>
          </cell>
          <cell r="F23">
            <v>94</v>
          </cell>
          <cell r="G23">
            <v>38</v>
          </cell>
          <cell r="H23">
            <v>7.5600000000000005</v>
          </cell>
          <cell r="I23" t="str">
            <v>NO</v>
          </cell>
          <cell r="J23">
            <v>21.96</v>
          </cell>
          <cell r="K23">
            <v>0</v>
          </cell>
        </row>
        <row r="24">
          <cell r="B24">
            <v>29.199999999999996</v>
          </cell>
          <cell r="C24">
            <v>34.9</v>
          </cell>
          <cell r="D24">
            <v>23.2</v>
          </cell>
          <cell r="E24">
            <v>65.099999999999994</v>
          </cell>
          <cell r="F24">
            <v>92</v>
          </cell>
          <cell r="G24">
            <v>42</v>
          </cell>
          <cell r="H24">
            <v>12.96</v>
          </cell>
          <cell r="I24" t="str">
            <v>N</v>
          </cell>
          <cell r="J24">
            <v>34.200000000000003</v>
          </cell>
          <cell r="K24">
            <v>0</v>
          </cell>
        </row>
        <row r="25">
          <cell r="B25">
            <v>27.68095238095238</v>
          </cell>
          <cell r="C25">
            <v>34.4</v>
          </cell>
          <cell r="D25">
            <v>23.2</v>
          </cell>
          <cell r="E25">
            <v>70.523809523809518</v>
          </cell>
          <cell r="F25">
            <v>91</v>
          </cell>
          <cell r="G25">
            <v>44</v>
          </cell>
          <cell r="H25">
            <v>15.120000000000001</v>
          </cell>
          <cell r="I25" t="str">
            <v>N</v>
          </cell>
          <cell r="J25">
            <v>35.28</v>
          </cell>
          <cell r="K25">
            <v>0</v>
          </cell>
        </row>
        <row r="26">
          <cell r="B26">
            <v>26.845454545454547</v>
          </cell>
          <cell r="C26">
            <v>33.700000000000003</v>
          </cell>
          <cell r="D26">
            <v>23.4</v>
          </cell>
          <cell r="E26">
            <v>77.954545454545453</v>
          </cell>
          <cell r="F26">
            <v>93</v>
          </cell>
          <cell r="G26">
            <v>48</v>
          </cell>
          <cell r="H26">
            <v>17.28</v>
          </cell>
          <cell r="I26" t="str">
            <v>NE</v>
          </cell>
          <cell r="J26">
            <v>30.96</v>
          </cell>
          <cell r="K26">
            <v>1</v>
          </cell>
        </row>
        <row r="27">
          <cell r="B27">
            <v>25.993333333333339</v>
          </cell>
          <cell r="C27">
            <v>34.200000000000003</v>
          </cell>
          <cell r="D27">
            <v>23.3</v>
          </cell>
          <cell r="E27">
            <v>82.666666666666671</v>
          </cell>
          <cell r="F27">
            <v>94</v>
          </cell>
          <cell r="G27">
            <v>47</v>
          </cell>
          <cell r="H27">
            <v>10.44</v>
          </cell>
          <cell r="I27" t="str">
            <v>NO</v>
          </cell>
          <cell r="J27">
            <v>26.64</v>
          </cell>
          <cell r="K27">
            <v>0</v>
          </cell>
        </row>
        <row r="28">
          <cell r="B28">
            <v>27.763636363636365</v>
          </cell>
          <cell r="C28">
            <v>33.4</v>
          </cell>
          <cell r="D28">
            <v>22.7</v>
          </cell>
          <cell r="E28">
            <v>75.545454545454547</v>
          </cell>
          <cell r="F28">
            <v>95</v>
          </cell>
          <cell r="G28">
            <v>51</v>
          </cell>
          <cell r="H28">
            <v>25.2</v>
          </cell>
          <cell r="I28" t="str">
            <v>N</v>
          </cell>
          <cell r="J28">
            <v>51.480000000000004</v>
          </cell>
          <cell r="K28">
            <v>24.6</v>
          </cell>
        </row>
        <row r="29">
          <cell r="B29">
            <v>25.5</v>
          </cell>
          <cell r="C29">
            <v>29.6</v>
          </cell>
          <cell r="D29">
            <v>23.5</v>
          </cell>
          <cell r="E29">
            <v>87.166666666666671</v>
          </cell>
          <cell r="F29">
            <v>95</v>
          </cell>
          <cell r="G29">
            <v>69</v>
          </cell>
          <cell r="H29">
            <v>12.6</v>
          </cell>
          <cell r="I29" t="str">
            <v>L</v>
          </cell>
          <cell r="J29">
            <v>28.44</v>
          </cell>
          <cell r="K29">
            <v>13.6</v>
          </cell>
        </row>
        <row r="30">
          <cell r="B30">
            <v>26.150000000000002</v>
          </cell>
          <cell r="C30">
            <v>31.7</v>
          </cell>
          <cell r="D30">
            <v>22.8</v>
          </cell>
          <cell r="E30">
            <v>81.583333333333329</v>
          </cell>
          <cell r="F30">
            <v>96</v>
          </cell>
          <cell r="G30">
            <v>56</v>
          </cell>
          <cell r="H30">
            <v>8.64</v>
          </cell>
          <cell r="I30" t="str">
            <v>SE</v>
          </cell>
          <cell r="J30">
            <v>18.720000000000002</v>
          </cell>
          <cell r="K30">
            <v>1.2</v>
          </cell>
        </row>
        <row r="31">
          <cell r="B31">
            <v>26.247826086956525</v>
          </cell>
          <cell r="C31">
            <v>32.4</v>
          </cell>
          <cell r="D31">
            <v>22.6</v>
          </cell>
          <cell r="E31">
            <v>79.608695652173907</v>
          </cell>
          <cell r="F31">
            <v>95</v>
          </cell>
          <cell r="G31">
            <v>52</v>
          </cell>
          <cell r="H31">
            <v>16.2</v>
          </cell>
          <cell r="I31" t="str">
            <v>SE</v>
          </cell>
          <cell r="J31">
            <v>36.36</v>
          </cell>
          <cell r="K31">
            <v>3.4</v>
          </cell>
        </row>
        <row r="32">
          <cell r="B32">
            <v>26.345833333333331</v>
          </cell>
          <cell r="C32">
            <v>33.799999999999997</v>
          </cell>
          <cell r="D32">
            <v>21.3</v>
          </cell>
          <cell r="E32">
            <v>76.75</v>
          </cell>
          <cell r="F32">
            <v>95</v>
          </cell>
          <cell r="G32">
            <v>46</v>
          </cell>
          <cell r="H32">
            <v>12.6</v>
          </cell>
          <cell r="I32" t="str">
            <v>L</v>
          </cell>
          <cell r="J32">
            <v>26.64</v>
          </cell>
          <cell r="K32">
            <v>1.4</v>
          </cell>
        </row>
        <row r="33">
          <cell r="B33">
            <v>27.041666666666668</v>
          </cell>
          <cell r="C33">
            <v>32.5</v>
          </cell>
          <cell r="D33">
            <v>23.7</v>
          </cell>
          <cell r="E33">
            <v>77.916666666666671</v>
          </cell>
          <cell r="F33">
            <v>90</v>
          </cell>
          <cell r="G33">
            <v>59</v>
          </cell>
          <cell r="H33">
            <v>11.520000000000001</v>
          </cell>
          <cell r="I33" t="str">
            <v>L</v>
          </cell>
          <cell r="J33">
            <v>43.92</v>
          </cell>
          <cell r="K33">
            <v>3</v>
          </cell>
        </row>
        <row r="34">
          <cell r="B34">
            <v>27.3</v>
          </cell>
          <cell r="C34">
            <v>33.200000000000003</v>
          </cell>
          <cell r="D34">
            <v>24</v>
          </cell>
          <cell r="E34">
            <v>77.333333333333329</v>
          </cell>
          <cell r="F34">
            <v>92</v>
          </cell>
          <cell r="G34">
            <v>52</v>
          </cell>
          <cell r="H34">
            <v>8.2799999999999994</v>
          </cell>
          <cell r="I34" t="str">
            <v>NO</v>
          </cell>
          <cell r="J34">
            <v>37.080000000000005</v>
          </cell>
          <cell r="K34">
            <v>0</v>
          </cell>
        </row>
        <row r="35">
          <cell r="B35">
            <v>28.5625</v>
          </cell>
          <cell r="C35">
            <v>34.9</v>
          </cell>
          <cell r="D35">
            <v>24</v>
          </cell>
          <cell r="E35">
            <v>72.541666666666671</v>
          </cell>
          <cell r="F35">
            <v>94</v>
          </cell>
          <cell r="G35">
            <v>44</v>
          </cell>
          <cell r="H35">
            <v>15.120000000000001</v>
          </cell>
          <cell r="I35" t="str">
            <v>NE</v>
          </cell>
          <cell r="J35">
            <v>37.800000000000004</v>
          </cell>
          <cell r="K35">
            <v>0.4</v>
          </cell>
        </row>
        <row r="36">
          <cell r="I36" t="str">
            <v>SE</v>
          </cell>
        </row>
      </sheetData>
      <sheetData sheetId="1">
        <row r="5">
          <cell r="B5">
            <v>27.186666666666667</v>
          </cell>
        </row>
      </sheetData>
      <sheetData sheetId="2">
        <row r="5">
          <cell r="B5">
            <v>26.925000000000001</v>
          </cell>
        </row>
      </sheetData>
      <sheetData sheetId="3">
        <row r="5">
          <cell r="B5">
            <v>25.887499999999999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26.525000000000002</v>
          </cell>
          <cell r="C5">
            <v>33.5</v>
          </cell>
          <cell r="D5">
            <v>21.1</v>
          </cell>
          <cell r="E5">
            <v>68.791666666666671</v>
          </cell>
          <cell r="F5">
            <v>96</v>
          </cell>
          <cell r="G5">
            <v>25</v>
          </cell>
          <cell r="H5">
            <v>20.8</v>
          </cell>
          <cell r="I5" t="str">
            <v>SO</v>
          </cell>
          <cell r="J5">
            <v>37.44</v>
          </cell>
          <cell r="K5">
            <v>0</v>
          </cell>
        </row>
        <row r="6">
          <cell r="B6">
            <v>24.137500000000003</v>
          </cell>
          <cell r="C6">
            <v>31.6</v>
          </cell>
          <cell r="D6">
            <v>17.100000000000001</v>
          </cell>
          <cell r="E6">
            <v>67.083333333333329</v>
          </cell>
          <cell r="F6">
            <v>95</v>
          </cell>
          <cell r="G6">
            <v>31</v>
          </cell>
          <cell r="H6">
            <v>15.680000000000001</v>
          </cell>
          <cell r="I6" t="str">
            <v>SO</v>
          </cell>
          <cell r="J6">
            <v>30.72</v>
          </cell>
          <cell r="K6">
            <v>0</v>
          </cell>
        </row>
        <row r="7">
          <cell r="B7">
            <v>26.345833333333331</v>
          </cell>
          <cell r="C7">
            <v>36.1</v>
          </cell>
          <cell r="D7">
            <v>17.100000000000001</v>
          </cell>
          <cell r="E7">
            <v>63.333333333333336</v>
          </cell>
          <cell r="F7">
            <v>96</v>
          </cell>
          <cell r="G7">
            <v>26</v>
          </cell>
          <cell r="H7">
            <v>8.64</v>
          </cell>
          <cell r="I7" t="str">
            <v>NE</v>
          </cell>
          <cell r="J7">
            <v>20.8</v>
          </cell>
          <cell r="K7">
            <v>0</v>
          </cell>
        </row>
        <row r="8">
          <cell r="B8">
            <v>28.583333333333332</v>
          </cell>
          <cell r="C8">
            <v>38.4</v>
          </cell>
          <cell r="D8">
            <v>19.7</v>
          </cell>
          <cell r="E8">
            <v>58.041666666666664</v>
          </cell>
          <cell r="F8">
            <v>94</v>
          </cell>
          <cell r="G8">
            <v>21</v>
          </cell>
          <cell r="H8">
            <v>10.240000000000002</v>
          </cell>
          <cell r="I8" t="str">
            <v>O</v>
          </cell>
          <cell r="J8">
            <v>22.080000000000002</v>
          </cell>
          <cell r="K8">
            <v>0</v>
          </cell>
        </row>
        <row r="9">
          <cell r="B9">
            <v>28.133333333333336</v>
          </cell>
          <cell r="C9">
            <v>38.6</v>
          </cell>
          <cell r="D9">
            <v>19.100000000000001</v>
          </cell>
          <cell r="E9">
            <v>56.291666666666664</v>
          </cell>
          <cell r="F9">
            <v>94</v>
          </cell>
          <cell r="G9">
            <v>16</v>
          </cell>
          <cell r="H9">
            <v>9.9200000000000017</v>
          </cell>
          <cell r="I9" t="str">
            <v>NE</v>
          </cell>
          <cell r="J9">
            <v>25.6</v>
          </cell>
          <cell r="K9">
            <v>0</v>
          </cell>
        </row>
        <row r="10">
          <cell r="B10">
            <v>28.820833333333336</v>
          </cell>
          <cell r="C10">
            <v>38.6</v>
          </cell>
          <cell r="D10">
            <v>19.600000000000001</v>
          </cell>
          <cell r="E10">
            <v>55.375</v>
          </cell>
          <cell r="F10">
            <v>94</v>
          </cell>
          <cell r="G10">
            <v>18</v>
          </cell>
          <cell r="H10">
            <v>11.520000000000001</v>
          </cell>
          <cell r="I10" t="str">
            <v>NE</v>
          </cell>
          <cell r="J10">
            <v>24</v>
          </cell>
          <cell r="K10">
            <v>0</v>
          </cell>
        </row>
        <row r="11">
          <cell r="B11">
            <v>27.883333333333329</v>
          </cell>
          <cell r="C11">
            <v>38.1</v>
          </cell>
          <cell r="D11">
            <v>18.600000000000001</v>
          </cell>
          <cell r="E11">
            <v>58.625</v>
          </cell>
          <cell r="F11">
            <v>95</v>
          </cell>
          <cell r="G11">
            <v>19</v>
          </cell>
          <cell r="H11">
            <v>8.9599999999999991</v>
          </cell>
          <cell r="I11" t="str">
            <v>N</v>
          </cell>
          <cell r="J11">
            <v>46.400000000000006</v>
          </cell>
          <cell r="K11">
            <v>0</v>
          </cell>
        </row>
        <row r="12">
          <cell r="B12">
            <v>27.208333333333339</v>
          </cell>
          <cell r="C12">
            <v>37.4</v>
          </cell>
          <cell r="D12">
            <v>20.8</v>
          </cell>
          <cell r="E12">
            <v>64.416666666666671</v>
          </cell>
          <cell r="F12">
            <v>90</v>
          </cell>
          <cell r="G12">
            <v>33</v>
          </cell>
          <cell r="H12">
            <v>12.8</v>
          </cell>
          <cell r="I12" t="str">
            <v>NE</v>
          </cell>
          <cell r="J12">
            <v>39.04</v>
          </cell>
          <cell r="K12">
            <v>0</v>
          </cell>
        </row>
        <row r="13">
          <cell r="B13">
            <v>26.225000000000005</v>
          </cell>
          <cell r="C13">
            <v>37.4</v>
          </cell>
          <cell r="D13">
            <v>20.399999999999999</v>
          </cell>
          <cell r="E13">
            <v>69.125</v>
          </cell>
          <cell r="F13">
            <v>93</v>
          </cell>
          <cell r="G13">
            <v>29</v>
          </cell>
          <cell r="H13">
            <v>9.9200000000000017</v>
          </cell>
          <cell r="I13" t="str">
            <v>NE</v>
          </cell>
          <cell r="J13">
            <v>40.64</v>
          </cell>
          <cell r="K13">
            <v>1.4</v>
          </cell>
        </row>
        <row r="14">
          <cell r="B14">
            <v>26.462500000000002</v>
          </cell>
          <cell r="C14">
            <v>35.9</v>
          </cell>
          <cell r="D14">
            <v>20.100000000000001</v>
          </cell>
          <cell r="E14">
            <v>72.833333333333329</v>
          </cell>
          <cell r="F14">
            <v>96</v>
          </cell>
          <cell r="G14">
            <v>37</v>
          </cell>
          <cell r="H14">
            <v>20.8</v>
          </cell>
          <cell r="I14" t="str">
            <v>NE</v>
          </cell>
          <cell r="J14">
            <v>51.2</v>
          </cell>
          <cell r="K14">
            <v>0.4</v>
          </cell>
        </row>
        <row r="15">
          <cell r="B15">
            <v>27.995833333333341</v>
          </cell>
          <cell r="C15">
            <v>34.299999999999997</v>
          </cell>
          <cell r="D15">
            <v>22.6</v>
          </cell>
          <cell r="E15">
            <v>66.375</v>
          </cell>
          <cell r="F15">
            <v>91</v>
          </cell>
          <cell r="G15">
            <v>39</v>
          </cell>
          <cell r="H15">
            <v>11.200000000000001</v>
          </cell>
          <cell r="I15" t="str">
            <v>N</v>
          </cell>
          <cell r="J15">
            <v>28.480000000000004</v>
          </cell>
          <cell r="K15">
            <v>0</v>
          </cell>
        </row>
        <row r="16">
          <cell r="B16">
            <v>25.274999999999991</v>
          </cell>
          <cell r="C16">
            <v>28.7</v>
          </cell>
          <cell r="D16">
            <v>23</v>
          </cell>
          <cell r="E16">
            <v>82.333333333333329</v>
          </cell>
          <cell r="F16">
            <v>93</v>
          </cell>
          <cell r="G16">
            <v>61</v>
          </cell>
          <cell r="H16">
            <v>10.88</v>
          </cell>
          <cell r="I16" t="str">
            <v>N</v>
          </cell>
          <cell r="J16">
            <v>25.92</v>
          </cell>
          <cell r="K16">
            <v>6.6</v>
          </cell>
        </row>
        <row r="17">
          <cell r="B17">
            <v>24.291666666666668</v>
          </cell>
          <cell r="C17">
            <v>31.2</v>
          </cell>
          <cell r="D17">
            <v>22</v>
          </cell>
          <cell r="E17">
            <v>87.125</v>
          </cell>
          <cell r="F17">
            <v>95</v>
          </cell>
          <cell r="G17">
            <v>58</v>
          </cell>
          <cell r="H17">
            <v>16.96</v>
          </cell>
          <cell r="I17" t="str">
            <v>NE</v>
          </cell>
          <cell r="J17">
            <v>61.760000000000005</v>
          </cell>
          <cell r="K17">
            <v>23.6</v>
          </cell>
        </row>
        <row r="18">
          <cell r="B18">
            <v>26.362499999999997</v>
          </cell>
          <cell r="C18">
            <v>31.8</v>
          </cell>
          <cell r="D18">
            <v>22.8</v>
          </cell>
          <cell r="E18">
            <v>75.291666666666671</v>
          </cell>
          <cell r="F18">
            <v>94</v>
          </cell>
          <cell r="G18">
            <v>46</v>
          </cell>
          <cell r="H18">
            <v>13.76</v>
          </cell>
          <cell r="I18" t="str">
            <v>SO</v>
          </cell>
          <cell r="J18">
            <v>27.84</v>
          </cell>
          <cell r="K18">
            <v>0.4</v>
          </cell>
        </row>
        <row r="19">
          <cell r="B19">
            <v>26.466666666666658</v>
          </cell>
          <cell r="C19">
            <v>34.4</v>
          </cell>
          <cell r="D19">
            <v>19.600000000000001</v>
          </cell>
          <cell r="E19">
            <v>69.916666666666671</v>
          </cell>
          <cell r="F19">
            <v>96</v>
          </cell>
          <cell r="G19">
            <v>34</v>
          </cell>
          <cell r="H19">
            <v>9.9200000000000017</v>
          </cell>
          <cell r="I19" t="str">
            <v>SO</v>
          </cell>
          <cell r="J19">
            <v>20.16</v>
          </cell>
          <cell r="K19">
            <v>0</v>
          </cell>
        </row>
        <row r="20">
          <cell r="B20">
            <v>27.399999999999995</v>
          </cell>
          <cell r="C20">
            <v>35.299999999999997</v>
          </cell>
          <cell r="D20">
            <v>19.7</v>
          </cell>
          <cell r="E20">
            <v>65.625</v>
          </cell>
          <cell r="F20">
            <v>96</v>
          </cell>
          <cell r="G20">
            <v>28</v>
          </cell>
          <cell r="H20">
            <v>12.48</v>
          </cell>
          <cell r="I20" t="str">
            <v>SO</v>
          </cell>
          <cell r="J20">
            <v>24</v>
          </cell>
          <cell r="K20">
            <v>0</v>
          </cell>
        </row>
        <row r="21">
          <cell r="B21">
            <v>27.079166666666669</v>
          </cell>
          <cell r="C21">
            <v>35.9</v>
          </cell>
          <cell r="D21">
            <v>19.899999999999999</v>
          </cell>
          <cell r="E21">
            <v>67.166666666666671</v>
          </cell>
          <cell r="F21">
            <v>94</v>
          </cell>
          <cell r="G21">
            <v>31</v>
          </cell>
          <cell r="H21">
            <v>7.68</v>
          </cell>
          <cell r="I21" t="str">
            <v>NE</v>
          </cell>
          <cell r="J21">
            <v>34.24</v>
          </cell>
          <cell r="K21">
            <v>0.2</v>
          </cell>
        </row>
        <row r="22">
          <cell r="B22">
            <v>27.958333333333332</v>
          </cell>
          <cell r="C22">
            <v>36.4</v>
          </cell>
          <cell r="D22">
            <v>21.8</v>
          </cell>
          <cell r="E22">
            <v>65.041666666666671</v>
          </cell>
          <cell r="F22">
            <v>89</v>
          </cell>
          <cell r="G22">
            <v>32</v>
          </cell>
          <cell r="H22">
            <v>11.840000000000002</v>
          </cell>
          <cell r="I22" t="str">
            <v>NE</v>
          </cell>
          <cell r="J22">
            <v>32</v>
          </cell>
          <cell r="K22">
            <v>0</v>
          </cell>
        </row>
        <row r="23">
          <cell r="B23">
            <v>28.191666666666666</v>
          </cell>
          <cell r="C23">
            <v>36.9</v>
          </cell>
          <cell r="D23">
            <v>20.5</v>
          </cell>
          <cell r="E23">
            <v>63.708333333333336</v>
          </cell>
          <cell r="F23">
            <v>95</v>
          </cell>
          <cell r="G23">
            <v>21</v>
          </cell>
          <cell r="H23">
            <v>10.56</v>
          </cell>
          <cell r="I23" t="str">
            <v>NE</v>
          </cell>
          <cell r="J23">
            <v>34.24</v>
          </cell>
          <cell r="K23">
            <v>1.6</v>
          </cell>
        </row>
        <row r="24">
          <cell r="B24">
            <v>28.100000000000005</v>
          </cell>
          <cell r="C24">
            <v>36</v>
          </cell>
          <cell r="D24">
            <v>22</v>
          </cell>
          <cell r="E24">
            <v>65.125</v>
          </cell>
          <cell r="F24">
            <v>90</v>
          </cell>
          <cell r="G24">
            <v>35</v>
          </cell>
          <cell r="H24">
            <v>17.919999999999998</v>
          </cell>
          <cell r="I24" t="str">
            <v>NE</v>
          </cell>
          <cell r="J24">
            <v>28.160000000000004</v>
          </cell>
          <cell r="K24">
            <v>0</v>
          </cell>
        </row>
        <row r="25">
          <cell r="B25">
            <v>26.762500000000003</v>
          </cell>
          <cell r="C25">
            <v>35.6</v>
          </cell>
          <cell r="D25">
            <v>22.7</v>
          </cell>
          <cell r="E25">
            <v>70.125</v>
          </cell>
          <cell r="F25">
            <v>90</v>
          </cell>
          <cell r="G25">
            <v>37</v>
          </cell>
          <cell r="H25">
            <v>18.559999999999999</v>
          </cell>
          <cell r="I25" t="str">
            <v>NE</v>
          </cell>
          <cell r="J25">
            <v>34.56</v>
          </cell>
          <cell r="K25">
            <v>0</v>
          </cell>
        </row>
        <row r="26">
          <cell r="B26">
            <v>27.770833333333339</v>
          </cell>
          <cell r="C26">
            <v>35.4</v>
          </cell>
          <cell r="D26">
            <v>22.5</v>
          </cell>
          <cell r="E26">
            <v>68.041666666666671</v>
          </cell>
          <cell r="F26">
            <v>90</v>
          </cell>
          <cell r="G26">
            <v>38</v>
          </cell>
          <cell r="H26">
            <v>12.48</v>
          </cell>
          <cell r="I26" t="str">
            <v>NE</v>
          </cell>
          <cell r="J26">
            <v>28.8</v>
          </cell>
          <cell r="K26">
            <v>0</v>
          </cell>
        </row>
        <row r="27">
          <cell r="B27">
            <v>28.175000000000001</v>
          </cell>
          <cell r="C27">
            <v>35.799999999999997</v>
          </cell>
          <cell r="D27">
            <v>22.9</v>
          </cell>
          <cell r="E27">
            <v>68.25</v>
          </cell>
          <cell r="F27">
            <v>91</v>
          </cell>
          <cell r="G27">
            <v>39</v>
          </cell>
          <cell r="H27">
            <v>16.32</v>
          </cell>
          <cell r="I27" t="str">
            <v>N</v>
          </cell>
          <cell r="J27">
            <v>29.760000000000005</v>
          </cell>
          <cell r="K27">
            <v>0</v>
          </cell>
        </row>
        <row r="28">
          <cell r="B28">
            <v>26.374999999999996</v>
          </cell>
          <cell r="C28">
            <v>35.299999999999997</v>
          </cell>
          <cell r="D28">
            <v>22.3</v>
          </cell>
          <cell r="E28">
            <v>80.541666666666671</v>
          </cell>
          <cell r="F28">
            <v>95</v>
          </cell>
          <cell r="G28">
            <v>43</v>
          </cell>
          <cell r="H28">
            <v>20.480000000000004</v>
          </cell>
          <cell r="I28" t="str">
            <v>N</v>
          </cell>
          <cell r="J28">
            <v>40.64</v>
          </cell>
          <cell r="K28">
            <v>3.2</v>
          </cell>
        </row>
        <row r="29">
          <cell r="B29">
            <v>24.254166666666666</v>
          </cell>
          <cell r="C29">
            <v>27.5</v>
          </cell>
          <cell r="D29">
            <v>20.9</v>
          </cell>
          <cell r="E29">
            <v>86.958333333333329</v>
          </cell>
          <cell r="F29">
            <v>96</v>
          </cell>
          <cell r="G29">
            <v>72</v>
          </cell>
          <cell r="H29">
            <v>14.719999999999999</v>
          </cell>
          <cell r="I29" t="str">
            <v>SE</v>
          </cell>
          <cell r="J29">
            <v>73.92</v>
          </cell>
          <cell r="K29">
            <v>83.800000000000011</v>
          </cell>
        </row>
        <row r="30">
          <cell r="B30">
            <v>26.166666666666671</v>
          </cell>
          <cell r="C30">
            <v>33.200000000000003</v>
          </cell>
          <cell r="D30">
            <v>22.9</v>
          </cell>
          <cell r="E30">
            <v>81.25</v>
          </cell>
          <cell r="F30">
            <v>95</v>
          </cell>
          <cell r="G30">
            <v>47</v>
          </cell>
          <cell r="H30">
            <v>12.16</v>
          </cell>
          <cell r="I30" t="str">
            <v>SE</v>
          </cell>
          <cell r="J30">
            <v>32.64</v>
          </cell>
          <cell r="K30">
            <v>4.2</v>
          </cell>
        </row>
        <row r="31">
          <cell r="B31">
            <v>26.587500000000002</v>
          </cell>
          <cell r="C31">
            <v>34.299999999999997</v>
          </cell>
          <cell r="D31">
            <v>20</v>
          </cell>
          <cell r="E31">
            <v>74.833333333333329</v>
          </cell>
          <cell r="F31">
            <v>96</v>
          </cell>
          <cell r="G31">
            <v>39</v>
          </cell>
          <cell r="H31">
            <v>9.2799999999999994</v>
          </cell>
          <cell r="I31" t="str">
            <v>NE</v>
          </cell>
          <cell r="J31">
            <v>24.32</v>
          </cell>
          <cell r="K31">
            <v>0</v>
          </cell>
        </row>
        <row r="32">
          <cell r="B32">
            <v>26.691666666666663</v>
          </cell>
          <cell r="C32">
            <v>33.200000000000003</v>
          </cell>
          <cell r="D32">
            <v>20.7</v>
          </cell>
          <cell r="E32">
            <v>71.666666666666671</v>
          </cell>
          <cell r="F32">
            <v>96</v>
          </cell>
          <cell r="G32">
            <v>41</v>
          </cell>
          <cell r="H32">
            <v>10.88</v>
          </cell>
          <cell r="I32" t="str">
            <v>NE</v>
          </cell>
          <cell r="J32">
            <v>21.44</v>
          </cell>
          <cell r="K32">
            <v>0</v>
          </cell>
        </row>
        <row r="33">
          <cell r="B33">
            <v>27.204166666666666</v>
          </cell>
          <cell r="C33">
            <v>34.5</v>
          </cell>
          <cell r="D33">
            <v>20.6</v>
          </cell>
          <cell r="E33">
            <v>67.583333333333329</v>
          </cell>
          <cell r="F33">
            <v>94</v>
          </cell>
          <cell r="G33">
            <v>43</v>
          </cell>
          <cell r="H33">
            <v>12.16</v>
          </cell>
          <cell r="I33" t="str">
            <v>NE</v>
          </cell>
          <cell r="J33">
            <v>23.040000000000003</v>
          </cell>
          <cell r="K33">
            <v>0</v>
          </cell>
        </row>
        <row r="34">
          <cell r="B34">
            <v>28.012500000000003</v>
          </cell>
          <cell r="C34">
            <v>34.299999999999997</v>
          </cell>
          <cell r="D34">
            <v>24.1</v>
          </cell>
          <cell r="E34">
            <v>73.625</v>
          </cell>
          <cell r="F34">
            <v>91</v>
          </cell>
          <cell r="G34">
            <v>51</v>
          </cell>
          <cell r="H34">
            <v>10.88</v>
          </cell>
          <cell r="I34" t="str">
            <v>NE</v>
          </cell>
          <cell r="J34">
            <v>27.84</v>
          </cell>
          <cell r="K34">
            <v>0</v>
          </cell>
        </row>
        <row r="35">
          <cell r="B35">
            <v>27.929166666666664</v>
          </cell>
          <cell r="C35">
            <v>35.799999999999997</v>
          </cell>
          <cell r="D35">
            <v>23.5</v>
          </cell>
          <cell r="E35">
            <v>72.541666666666671</v>
          </cell>
          <cell r="F35">
            <v>93</v>
          </cell>
          <cell r="G35">
            <v>37</v>
          </cell>
          <cell r="H35">
            <v>13.12</v>
          </cell>
          <cell r="I35" t="str">
            <v>NE</v>
          </cell>
          <cell r="J35">
            <v>31.680000000000003</v>
          </cell>
          <cell r="K35">
            <v>0</v>
          </cell>
        </row>
        <row r="36">
          <cell r="I36" t="str">
            <v>NE</v>
          </cell>
        </row>
      </sheetData>
      <sheetData sheetId="1">
        <row r="5">
          <cell r="C5">
            <v>28.6</v>
          </cell>
        </row>
      </sheetData>
      <sheetData sheetId="2">
        <row r="5">
          <cell r="B5">
            <v>25.066666666666666</v>
          </cell>
        </row>
      </sheetData>
      <sheetData sheetId="3">
        <row r="5">
          <cell r="B5">
            <v>23.537499999999998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24.645833333333332</v>
          </cell>
          <cell r="C5">
            <v>30.9</v>
          </cell>
          <cell r="D5">
            <v>21.3</v>
          </cell>
          <cell r="E5">
            <v>74.458333333333329</v>
          </cell>
          <cell r="F5">
            <v>95</v>
          </cell>
          <cell r="G5">
            <v>24</v>
          </cell>
          <cell r="H5">
            <v>18</v>
          </cell>
          <cell r="I5" t="str">
            <v>N</v>
          </cell>
          <cell r="J5">
            <v>41.4</v>
          </cell>
          <cell r="K5">
            <v>0.2</v>
          </cell>
        </row>
        <row r="6">
          <cell r="B6">
            <v>25.037499999999998</v>
          </cell>
          <cell r="C6">
            <v>31.9</v>
          </cell>
          <cell r="D6">
            <v>18.3</v>
          </cell>
          <cell r="E6">
            <v>53.208333333333336</v>
          </cell>
          <cell r="F6">
            <v>81</v>
          </cell>
          <cell r="G6">
            <v>26</v>
          </cell>
          <cell r="H6">
            <v>12.6</v>
          </cell>
          <cell r="I6" t="str">
            <v>N</v>
          </cell>
          <cell r="J6">
            <v>27.36</v>
          </cell>
          <cell r="K6">
            <v>0</v>
          </cell>
        </row>
        <row r="7">
          <cell r="B7">
            <v>26.987500000000001</v>
          </cell>
          <cell r="C7">
            <v>33.700000000000003</v>
          </cell>
          <cell r="D7">
            <v>20</v>
          </cell>
          <cell r="E7">
            <v>51.708333333333336</v>
          </cell>
          <cell r="F7">
            <v>78</v>
          </cell>
          <cell r="G7">
            <v>25</v>
          </cell>
          <cell r="H7">
            <v>13.68</v>
          </cell>
          <cell r="I7" t="str">
            <v>N</v>
          </cell>
          <cell r="J7">
            <v>25.2</v>
          </cell>
          <cell r="K7">
            <v>0</v>
          </cell>
        </row>
        <row r="8">
          <cell r="B8">
            <v>27.054166666666674</v>
          </cell>
          <cell r="C8">
            <v>33.4</v>
          </cell>
          <cell r="D8">
            <v>21.3</v>
          </cell>
          <cell r="E8">
            <v>56</v>
          </cell>
          <cell r="F8">
            <v>79</v>
          </cell>
          <cell r="G8">
            <v>32</v>
          </cell>
          <cell r="H8">
            <v>11.879999999999999</v>
          </cell>
          <cell r="I8" t="str">
            <v>N</v>
          </cell>
          <cell r="J8">
            <v>35.64</v>
          </cell>
          <cell r="K8">
            <v>0</v>
          </cell>
        </row>
        <row r="9">
          <cell r="B9">
            <v>26.866666666666671</v>
          </cell>
          <cell r="C9">
            <v>32.1</v>
          </cell>
          <cell r="D9">
            <v>22.4</v>
          </cell>
          <cell r="E9">
            <v>62.5</v>
          </cell>
          <cell r="F9">
            <v>80</v>
          </cell>
          <cell r="G9">
            <v>44</v>
          </cell>
          <cell r="H9">
            <v>12.96</v>
          </cell>
          <cell r="I9" t="str">
            <v>N</v>
          </cell>
          <cell r="J9">
            <v>27.36</v>
          </cell>
          <cell r="K9">
            <v>0</v>
          </cell>
        </row>
        <row r="10">
          <cell r="B10">
            <v>26.875000000000004</v>
          </cell>
          <cell r="C10">
            <v>33.200000000000003</v>
          </cell>
          <cell r="D10">
            <v>22.8</v>
          </cell>
          <cell r="E10">
            <v>65.541666666666671</v>
          </cell>
          <cell r="F10">
            <v>87</v>
          </cell>
          <cell r="G10">
            <v>38</v>
          </cell>
          <cell r="H10">
            <v>16.559999999999999</v>
          </cell>
          <cell r="I10" t="str">
            <v>N</v>
          </cell>
          <cell r="J10">
            <v>35.64</v>
          </cell>
          <cell r="K10">
            <v>0</v>
          </cell>
        </row>
        <row r="11">
          <cell r="B11">
            <v>26.791666666666668</v>
          </cell>
          <cell r="C11">
            <v>33.6</v>
          </cell>
          <cell r="D11">
            <v>21.3</v>
          </cell>
          <cell r="E11">
            <v>58.5</v>
          </cell>
          <cell r="F11">
            <v>84</v>
          </cell>
          <cell r="G11">
            <v>35</v>
          </cell>
          <cell r="H11">
            <v>13.32</v>
          </cell>
          <cell r="I11" t="str">
            <v>N</v>
          </cell>
          <cell r="J11">
            <v>35.28</v>
          </cell>
          <cell r="K11">
            <v>0</v>
          </cell>
        </row>
        <row r="12">
          <cell r="B12">
            <v>25.258333333333336</v>
          </cell>
          <cell r="C12">
            <v>32.1</v>
          </cell>
          <cell r="D12">
            <v>21.2</v>
          </cell>
          <cell r="E12">
            <v>71.208333333333329</v>
          </cell>
          <cell r="F12">
            <v>94</v>
          </cell>
          <cell r="G12">
            <v>46</v>
          </cell>
          <cell r="H12">
            <v>26.64</v>
          </cell>
          <cell r="I12" t="str">
            <v>L</v>
          </cell>
          <cell r="J12">
            <v>57.6</v>
          </cell>
          <cell r="K12">
            <v>21.8</v>
          </cell>
        </row>
        <row r="13">
          <cell r="B13">
            <v>24.887499999999992</v>
          </cell>
          <cell r="C13">
            <v>32.299999999999997</v>
          </cell>
          <cell r="D13">
            <v>19.8</v>
          </cell>
          <cell r="E13">
            <v>73.916666666666671</v>
          </cell>
          <cell r="F13">
            <v>95</v>
          </cell>
          <cell r="G13">
            <v>39</v>
          </cell>
          <cell r="H13">
            <v>11.16</v>
          </cell>
          <cell r="I13" t="str">
            <v>N</v>
          </cell>
          <cell r="J13">
            <v>78.48</v>
          </cell>
          <cell r="K13">
            <v>7.4</v>
          </cell>
        </row>
        <row r="14">
          <cell r="B14">
            <v>24.604166666666668</v>
          </cell>
          <cell r="C14">
            <v>31.1</v>
          </cell>
          <cell r="D14">
            <v>19.899999999999999</v>
          </cell>
          <cell r="E14">
            <v>73.708333333333329</v>
          </cell>
          <cell r="F14">
            <v>90</v>
          </cell>
          <cell r="G14">
            <v>43</v>
          </cell>
          <cell r="H14">
            <v>31.319999999999997</v>
          </cell>
          <cell r="I14" t="str">
            <v>NE</v>
          </cell>
          <cell r="J14">
            <v>57.960000000000008</v>
          </cell>
          <cell r="K14">
            <v>17.2</v>
          </cell>
        </row>
        <row r="15">
          <cell r="B15">
            <v>23.083333333333332</v>
          </cell>
          <cell r="C15">
            <v>27.2</v>
          </cell>
          <cell r="D15">
            <v>20.5</v>
          </cell>
          <cell r="E15">
            <v>82.5</v>
          </cell>
          <cell r="F15">
            <v>93</v>
          </cell>
          <cell r="G15">
            <v>67</v>
          </cell>
          <cell r="H15">
            <v>19.8</v>
          </cell>
          <cell r="I15" t="str">
            <v>NE</v>
          </cell>
          <cell r="J15">
            <v>44.28</v>
          </cell>
          <cell r="K15">
            <v>4</v>
          </cell>
        </row>
        <row r="16">
          <cell r="B16">
            <v>21.612500000000008</v>
          </cell>
          <cell r="C16">
            <v>22.6</v>
          </cell>
          <cell r="D16">
            <v>20.7</v>
          </cell>
          <cell r="E16">
            <v>92.375</v>
          </cell>
          <cell r="F16">
            <v>95</v>
          </cell>
          <cell r="G16">
            <v>87</v>
          </cell>
          <cell r="H16">
            <v>20.52</v>
          </cell>
          <cell r="I16" t="str">
            <v>N</v>
          </cell>
          <cell r="J16">
            <v>41.76</v>
          </cell>
          <cell r="K16">
            <v>26.8</v>
          </cell>
        </row>
        <row r="17">
          <cell r="B17">
            <v>21.95</v>
          </cell>
          <cell r="C17">
            <v>24.8</v>
          </cell>
          <cell r="D17">
            <v>20.9</v>
          </cell>
          <cell r="E17">
            <v>90.25</v>
          </cell>
          <cell r="F17">
            <v>94</v>
          </cell>
          <cell r="G17">
            <v>80</v>
          </cell>
          <cell r="H17">
            <v>20.52</v>
          </cell>
          <cell r="I17" t="str">
            <v>N</v>
          </cell>
          <cell r="J17">
            <v>45.72</v>
          </cell>
          <cell r="K17">
            <v>11</v>
          </cell>
        </row>
        <row r="18">
          <cell r="B18">
            <v>22.987500000000001</v>
          </cell>
          <cell r="C18">
            <v>27.8</v>
          </cell>
          <cell r="D18">
            <v>20.9</v>
          </cell>
          <cell r="E18">
            <v>90.666666666666671</v>
          </cell>
          <cell r="F18">
            <v>95</v>
          </cell>
          <cell r="G18">
            <v>65</v>
          </cell>
          <cell r="H18">
            <v>15.840000000000002</v>
          </cell>
          <cell r="I18" t="str">
            <v>N</v>
          </cell>
          <cell r="J18">
            <v>43.2</v>
          </cell>
          <cell r="K18">
            <v>64.400000000000006</v>
          </cell>
        </row>
        <row r="19">
          <cell r="B19">
            <v>24.212500000000006</v>
          </cell>
          <cell r="C19">
            <v>30.6</v>
          </cell>
          <cell r="D19">
            <v>20.9</v>
          </cell>
          <cell r="E19">
            <v>80.083333333333329</v>
          </cell>
          <cell r="F19">
            <v>95</v>
          </cell>
          <cell r="G19">
            <v>42</v>
          </cell>
          <cell r="H19">
            <v>14.04</v>
          </cell>
          <cell r="I19" t="str">
            <v>N</v>
          </cell>
          <cell r="J19">
            <v>29.880000000000003</v>
          </cell>
          <cell r="K19">
            <v>7.4</v>
          </cell>
        </row>
        <row r="20">
          <cell r="B20">
            <v>25.791666666666668</v>
          </cell>
          <cell r="C20">
            <v>31.7</v>
          </cell>
          <cell r="D20">
            <v>21.6</v>
          </cell>
          <cell r="E20">
            <v>69.208333333333329</v>
          </cell>
          <cell r="F20">
            <v>89</v>
          </cell>
          <cell r="G20">
            <v>39</v>
          </cell>
          <cell r="H20">
            <v>14.04</v>
          </cell>
          <cell r="I20" t="str">
            <v>N</v>
          </cell>
          <cell r="J20">
            <v>30.240000000000002</v>
          </cell>
          <cell r="K20">
            <v>0</v>
          </cell>
        </row>
        <row r="21">
          <cell r="B21">
            <v>24.454166666666669</v>
          </cell>
          <cell r="C21">
            <v>31.8</v>
          </cell>
          <cell r="D21">
            <v>21.5</v>
          </cell>
          <cell r="E21">
            <v>75.666666666666671</v>
          </cell>
          <cell r="F21">
            <v>91</v>
          </cell>
          <cell r="G21">
            <v>47</v>
          </cell>
          <cell r="H21">
            <v>18.36</v>
          </cell>
          <cell r="I21" t="str">
            <v>N</v>
          </cell>
          <cell r="J21">
            <v>40.32</v>
          </cell>
          <cell r="K21">
            <v>5.2</v>
          </cell>
        </row>
        <row r="22">
          <cell r="B22">
            <v>24.3125</v>
          </cell>
          <cell r="C22">
            <v>30.1</v>
          </cell>
          <cell r="D22">
            <v>19.7</v>
          </cell>
          <cell r="E22">
            <v>76.708333333333329</v>
          </cell>
          <cell r="F22">
            <v>94</v>
          </cell>
          <cell r="G22">
            <v>46</v>
          </cell>
          <cell r="H22">
            <v>20.88</v>
          </cell>
          <cell r="I22" t="str">
            <v>N</v>
          </cell>
          <cell r="J22">
            <v>34.56</v>
          </cell>
          <cell r="K22">
            <v>0.2</v>
          </cell>
        </row>
        <row r="23">
          <cell r="B23">
            <v>25.029166666666672</v>
          </cell>
          <cell r="C23">
            <v>31.6</v>
          </cell>
          <cell r="D23">
            <v>19.100000000000001</v>
          </cell>
          <cell r="E23">
            <v>71.5</v>
          </cell>
          <cell r="F23">
            <v>93</v>
          </cell>
          <cell r="G23">
            <v>45</v>
          </cell>
          <cell r="H23">
            <v>19.8</v>
          </cell>
          <cell r="I23" t="str">
            <v>N</v>
          </cell>
          <cell r="J23">
            <v>32.04</v>
          </cell>
          <cell r="K23">
            <v>0.2</v>
          </cell>
        </row>
        <row r="24">
          <cell r="B24">
            <v>25.454166666666669</v>
          </cell>
          <cell r="C24">
            <v>30.8</v>
          </cell>
          <cell r="D24">
            <v>20.6</v>
          </cell>
          <cell r="E24">
            <v>70.041666666666671</v>
          </cell>
          <cell r="F24">
            <v>88</v>
          </cell>
          <cell r="G24">
            <v>46</v>
          </cell>
          <cell r="H24">
            <v>15.36</v>
          </cell>
          <cell r="I24" t="str">
            <v>N</v>
          </cell>
          <cell r="J24">
            <v>28.480000000000004</v>
          </cell>
          <cell r="K24">
            <v>0</v>
          </cell>
        </row>
        <row r="25">
          <cell r="B25">
            <v>25.541666666666668</v>
          </cell>
          <cell r="C25">
            <v>31.4</v>
          </cell>
          <cell r="D25">
            <v>21.9</v>
          </cell>
          <cell r="E25">
            <v>72.458333333333329</v>
          </cell>
          <cell r="F25">
            <v>87</v>
          </cell>
          <cell r="G25">
            <v>48</v>
          </cell>
          <cell r="H25">
            <v>13.76</v>
          </cell>
          <cell r="I25" t="str">
            <v>N</v>
          </cell>
          <cell r="J25">
            <v>29.439999999999998</v>
          </cell>
          <cell r="K25">
            <v>0.2</v>
          </cell>
        </row>
        <row r="26">
          <cell r="B26">
            <v>24.716666666666665</v>
          </cell>
          <cell r="C26">
            <v>29.3</v>
          </cell>
          <cell r="D26">
            <v>21.4</v>
          </cell>
          <cell r="E26">
            <v>79.333333333333329</v>
          </cell>
          <cell r="F26">
            <v>95</v>
          </cell>
          <cell r="G26">
            <v>58</v>
          </cell>
          <cell r="H26">
            <v>15.680000000000001</v>
          </cell>
          <cell r="I26" t="str">
            <v>N</v>
          </cell>
          <cell r="J26">
            <v>31.04</v>
          </cell>
          <cell r="K26">
            <v>2.6000000000000005</v>
          </cell>
        </row>
        <row r="27">
          <cell r="B27">
            <v>25.45</v>
          </cell>
          <cell r="C27">
            <v>30.8</v>
          </cell>
          <cell r="D27">
            <v>22</v>
          </cell>
          <cell r="E27">
            <v>75.416666666666671</v>
          </cell>
          <cell r="F27">
            <v>92</v>
          </cell>
          <cell r="G27">
            <v>53</v>
          </cell>
          <cell r="H27">
            <v>12.8</v>
          </cell>
          <cell r="I27" t="str">
            <v>N</v>
          </cell>
          <cell r="J27">
            <v>27.200000000000003</v>
          </cell>
          <cell r="K27">
            <v>0</v>
          </cell>
        </row>
        <row r="28">
          <cell r="B28">
            <v>24.708333333333339</v>
          </cell>
          <cell r="C28">
            <v>30.4</v>
          </cell>
          <cell r="D28">
            <v>22.5</v>
          </cell>
          <cell r="E28">
            <v>80.125</v>
          </cell>
          <cell r="F28">
            <v>94</v>
          </cell>
          <cell r="G28">
            <v>55</v>
          </cell>
          <cell r="H28">
            <v>14.719999999999999</v>
          </cell>
          <cell r="I28" t="str">
            <v>N</v>
          </cell>
          <cell r="J28">
            <v>41.28</v>
          </cell>
          <cell r="K28">
            <v>13</v>
          </cell>
        </row>
        <row r="29">
          <cell r="B29">
            <v>23.966666666666669</v>
          </cell>
          <cell r="C29">
            <v>29.4</v>
          </cell>
          <cell r="D29">
            <v>22</v>
          </cell>
          <cell r="E29">
            <v>84.25</v>
          </cell>
          <cell r="F29">
            <v>95</v>
          </cell>
          <cell r="G29">
            <v>59</v>
          </cell>
          <cell r="H29">
            <v>14.4</v>
          </cell>
          <cell r="I29" t="str">
            <v>N</v>
          </cell>
          <cell r="J29">
            <v>32.96</v>
          </cell>
          <cell r="K29">
            <v>14.599999999999998</v>
          </cell>
        </row>
        <row r="30">
          <cell r="B30">
            <v>24.020833333333339</v>
          </cell>
          <cell r="C30">
            <v>29.9</v>
          </cell>
          <cell r="D30">
            <v>21.5</v>
          </cell>
          <cell r="E30">
            <v>84.958333333333329</v>
          </cell>
          <cell r="F30">
            <v>95</v>
          </cell>
          <cell r="G30">
            <v>56</v>
          </cell>
          <cell r="H30">
            <v>13.440000000000001</v>
          </cell>
          <cell r="I30" t="str">
            <v>N</v>
          </cell>
          <cell r="J30">
            <v>25.6</v>
          </cell>
          <cell r="K30">
            <v>0.8</v>
          </cell>
        </row>
        <row r="31">
          <cell r="B31">
            <v>23.508333333333336</v>
          </cell>
          <cell r="C31">
            <v>28.7</v>
          </cell>
          <cell r="D31">
            <v>21.4</v>
          </cell>
          <cell r="E31">
            <v>86.083333333333329</v>
          </cell>
          <cell r="F31">
            <v>95</v>
          </cell>
          <cell r="G31">
            <v>61</v>
          </cell>
          <cell r="H31">
            <v>17.600000000000001</v>
          </cell>
          <cell r="I31" t="str">
            <v>N</v>
          </cell>
          <cell r="J31">
            <v>35.200000000000003</v>
          </cell>
          <cell r="K31">
            <v>9.8000000000000007</v>
          </cell>
        </row>
        <row r="32">
          <cell r="B32">
            <v>24.262499999999999</v>
          </cell>
          <cell r="C32">
            <v>30.5</v>
          </cell>
          <cell r="D32">
            <v>20.7</v>
          </cell>
          <cell r="E32">
            <v>78.833333333333329</v>
          </cell>
          <cell r="F32">
            <v>94</v>
          </cell>
          <cell r="G32">
            <v>51</v>
          </cell>
          <cell r="H32">
            <v>10.56</v>
          </cell>
          <cell r="I32" t="str">
            <v>N</v>
          </cell>
          <cell r="J32">
            <v>35.200000000000003</v>
          </cell>
          <cell r="K32">
            <v>0.2</v>
          </cell>
        </row>
        <row r="33">
          <cell r="B33">
            <v>24.804166666666664</v>
          </cell>
          <cell r="C33">
            <v>30.8</v>
          </cell>
          <cell r="D33">
            <v>22</v>
          </cell>
          <cell r="E33">
            <v>77.458333333333329</v>
          </cell>
          <cell r="F33">
            <v>93</v>
          </cell>
          <cell r="G33">
            <v>50</v>
          </cell>
          <cell r="H33">
            <v>13.76</v>
          </cell>
          <cell r="I33" t="str">
            <v>L</v>
          </cell>
          <cell r="J33">
            <v>32.96</v>
          </cell>
          <cell r="K33">
            <v>3.6000000000000005</v>
          </cell>
        </row>
        <row r="34">
          <cell r="B34">
            <v>25.587500000000002</v>
          </cell>
          <cell r="C34">
            <v>30.1</v>
          </cell>
          <cell r="D34">
            <v>22.6</v>
          </cell>
          <cell r="E34">
            <v>72.416666666666671</v>
          </cell>
          <cell r="F34">
            <v>88</v>
          </cell>
          <cell r="G34">
            <v>57</v>
          </cell>
          <cell r="H34">
            <v>15.680000000000001</v>
          </cell>
          <cell r="I34" t="str">
            <v>L</v>
          </cell>
          <cell r="J34">
            <v>28.8</v>
          </cell>
          <cell r="K34">
            <v>0.2</v>
          </cell>
        </row>
        <row r="35">
          <cell r="B35">
            <v>26.887500000000003</v>
          </cell>
          <cell r="C35">
            <v>33.200000000000003</v>
          </cell>
          <cell r="D35">
            <v>23.1</v>
          </cell>
          <cell r="E35">
            <v>59.791666666666664</v>
          </cell>
          <cell r="F35">
            <v>91</v>
          </cell>
          <cell r="G35">
            <v>33</v>
          </cell>
          <cell r="H35">
            <v>20.480000000000004</v>
          </cell>
          <cell r="I35" t="str">
            <v>L</v>
          </cell>
          <cell r="J35">
            <v>37.44</v>
          </cell>
          <cell r="K35">
            <v>0</v>
          </cell>
        </row>
        <row r="36">
          <cell r="I36" t="str">
            <v>N</v>
          </cell>
        </row>
      </sheetData>
      <sheetData sheetId="1">
        <row r="5">
          <cell r="B5">
            <v>25.791666666666671</v>
          </cell>
        </row>
      </sheetData>
      <sheetData sheetId="2">
        <row r="5">
          <cell r="B5">
            <v>25.608333333333331</v>
          </cell>
        </row>
      </sheetData>
      <sheetData sheetId="3">
        <row r="5">
          <cell r="B5">
            <v>26.50833333333334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23.279166666666665</v>
          </cell>
          <cell r="C5">
            <v>26.8</v>
          </cell>
          <cell r="D5">
            <v>21.8</v>
          </cell>
          <cell r="E5">
            <v>85.083333333333329</v>
          </cell>
          <cell r="F5">
            <v>91</v>
          </cell>
          <cell r="G5">
            <v>70</v>
          </cell>
          <cell r="H5">
            <v>24.12</v>
          </cell>
          <cell r="I5" t="str">
            <v>O</v>
          </cell>
          <cell r="J5">
            <v>44.28</v>
          </cell>
          <cell r="K5">
            <v>2.8</v>
          </cell>
        </row>
        <row r="6">
          <cell r="B6">
            <v>25.941666666666663</v>
          </cell>
          <cell r="C6">
            <v>32.1</v>
          </cell>
          <cell r="D6">
            <v>20.8</v>
          </cell>
          <cell r="E6">
            <v>64.875</v>
          </cell>
          <cell r="F6">
            <v>93</v>
          </cell>
          <cell r="G6">
            <v>30</v>
          </cell>
          <cell r="H6">
            <v>13.68</v>
          </cell>
          <cell r="I6" t="str">
            <v>SO</v>
          </cell>
          <cell r="J6">
            <v>28.08</v>
          </cell>
          <cell r="K6">
            <v>1</v>
          </cell>
        </row>
        <row r="7">
          <cell r="B7">
            <v>26.216666666666669</v>
          </cell>
          <cell r="C7">
            <v>33.5</v>
          </cell>
          <cell r="D7">
            <v>20.3</v>
          </cell>
          <cell r="E7">
            <v>61.25</v>
          </cell>
          <cell r="F7">
            <v>90</v>
          </cell>
          <cell r="G7">
            <v>28</v>
          </cell>
          <cell r="H7">
            <v>11.16</v>
          </cell>
          <cell r="I7" t="str">
            <v>O</v>
          </cell>
          <cell r="J7">
            <v>26.28</v>
          </cell>
          <cell r="K7">
            <v>6.4</v>
          </cell>
        </row>
        <row r="8">
          <cell r="B8">
            <v>26.549999999999994</v>
          </cell>
          <cell r="C8">
            <v>33.4</v>
          </cell>
          <cell r="D8">
            <v>20</v>
          </cell>
          <cell r="E8">
            <v>64.25</v>
          </cell>
          <cell r="F8">
            <v>91</v>
          </cell>
          <cell r="G8">
            <v>33</v>
          </cell>
          <cell r="H8">
            <v>8.2799999999999994</v>
          </cell>
          <cell r="I8" t="str">
            <v>SO</v>
          </cell>
          <cell r="J8">
            <v>27.36</v>
          </cell>
          <cell r="K8">
            <v>0</v>
          </cell>
        </row>
        <row r="9">
          <cell r="B9">
            <v>25.483333333333334</v>
          </cell>
          <cell r="C9">
            <v>32.700000000000003</v>
          </cell>
          <cell r="D9">
            <v>20.7</v>
          </cell>
          <cell r="E9">
            <v>68.166666666666671</v>
          </cell>
          <cell r="F9">
            <v>92</v>
          </cell>
          <cell r="G9">
            <v>38</v>
          </cell>
          <cell r="H9">
            <v>11.879999999999999</v>
          </cell>
          <cell r="I9" t="str">
            <v>NO</v>
          </cell>
          <cell r="J9">
            <v>41.04</v>
          </cell>
          <cell r="K9">
            <v>0</v>
          </cell>
        </row>
        <row r="10">
          <cell r="B10">
            <v>25.066666666666663</v>
          </cell>
          <cell r="C10">
            <v>32.200000000000003</v>
          </cell>
          <cell r="D10">
            <v>20.7</v>
          </cell>
          <cell r="E10">
            <v>72.291666666666671</v>
          </cell>
          <cell r="F10">
            <v>91</v>
          </cell>
          <cell r="G10">
            <v>43</v>
          </cell>
          <cell r="H10">
            <v>16.920000000000002</v>
          </cell>
          <cell r="I10" t="str">
            <v>SE</v>
          </cell>
          <cell r="J10">
            <v>58.680000000000007</v>
          </cell>
          <cell r="K10">
            <v>6.6</v>
          </cell>
        </row>
        <row r="11">
          <cell r="B11">
            <v>26.291666666666668</v>
          </cell>
          <cell r="C11">
            <v>32.6</v>
          </cell>
          <cell r="D11">
            <v>22.1</v>
          </cell>
          <cell r="E11">
            <v>71.916666666666671</v>
          </cell>
          <cell r="F11">
            <v>89</v>
          </cell>
          <cell r="G11">
            <v>43</v>
          </cell>
          <cell r="H11">
            <v>18.720000000000002</v>
          </cell>
          <cell r="I11" t="str">
            <v>L</v>
          </cell>
          <cell r="J11">
            <v>37.440000000000005</v>
          </cell>
          <cell r="K11">
            <v>0</v>
          </cell>
        </row>
        <row r="12">
          <cell r="B12">
            <v>25.087499999999991</v>
          </cell>
          <cell r="C12">
            <v>32.1</v>
          </cell>
          <cell r="D12">
            <v>21.3</v>
          </cell>
          <cell r="E12">
            <v>76.291666666666671</v>
          </cell>
          <cell r="F12">
            <v>93</v>
          </cell>
          <cell r="G12">
            <v>38</v>
          </cell>
          <cell r="H12">
            <v>16.2</v>
          </cell>
          <cell r="I12" t="str">
            <v>NO</v>
          </cell>
          <cell r="J12">
            <v>34.56</v>
          </cell>
          <cell r="K12">
            <v>1.6</v>
          </cell>
        </row>
        <row r="13">
          <cell r="B13">
            <v>23.862500000000001</v>
          </cell>
          <cell r="C13">
            <v>28.7</v>
          </cell>
          <cell r="D13">
            <v>20.6</v>
          </cell>
          <cell r="E13">
            <v>77.791666666666671</v>
          </cell>
          <cell r="F13">
            <v>92</v>
          </cell>
          <cell r="G13">
            <v>54</v>
          </cell>
          <cell r="H13">
            <v>9.3600000000000012</v>
          </cell>
          <cell r="I13" t="str">
            <v>O</v>
          </cell>
          <cell r="J13">
            <v>24.12</v>
          </cell>
          <cell r="K13">
            <v>1.2</v>
          </cell>
        </row>
        <row r="14">
          <cell r="B14">
            <v>22.883333333333336</v>
          </cell>
          <cell r="C14">
            <v>29.7</v>
          </cell>
          <cell r="D14">
            <v>19.2</v>
          </cell>
          <cell r="E14">
            <v>79.583333333333329</v>
          </cell>
          <cell r="F14">
            <v>92</v>
          </cell>
          <cell r="G14">
            <v>51</v>
          </cell>
          <cell r="H14">
            <v>15.48</v>
          </cell>
          <cell r="I14" t="str">
            <v>N</v>
          </cell>
          <cell r="J14">
            <v>36.72</v>
          </cell>
          <cell r="K14">
            <v>1.4</v>
          </cell>
        </row>
        <row r="15">
          <cell r="B15">
            <v>22.604166666666668</v>
          </cell>
          <cell r="C15">
            <v>25.4</v>
          </cell>
          <cell r="D15">
            <v>21.2</v>
          </cell>
          <cell r="E15">
            <v>82.875</v>
          </cell>
          <cell r="F15">
            <v>89</v>
          </cell>
          <cell r="G15">
            <v>72</v>
          </cell>
          <cell r="H15">
            <v>16.2</v>
          </cell>
          <cell r="I15" t="str">
            <v>NE</v>
          </cell>
          <cell r="J15">
            <v>32.76</v>
          </cell>
          <cell r="K15">
            <v>3</v>
          </cell>
        </row>
        <row r="16">
          <cell r="B16">
            <v>21.808333333333334</v>
          </cell>
          <cell r="C16">
            <v>24.8</v>
          </cell>
          <cell r="D16">
            <v>19.600000000000001</v>
          </cell>
          <cell r="E16">
            <v>88.5</v>
          </cell>
          <cell r="F16">
            <v>95</v>
          </cell>
          <cell r="G16">
            <v>77</v>
          </cell>
          <cell r="H16">
            <v>13.68</v>
          </cell>
          <cell r="I16" t="str">
            <v>L</v>
          </cell>
          <cell r="J16">
            <v>24.12</v>
          </cell>
          <cell r="K16">
            <v>36.4</v>
          </cell>
        </row>
        <row r="17">
          <cell r="B17">
            <v>22.379166666666663</v>
          </cell>
          <cell r="C17">
            <v>27.6</v>
          </cell>
          <cell r="D17">
            <v>20.5</v>
          </cell>
          <cell r="E17">
            <v>87.666666666666671</v>
          </cell>
          <cell r="F17">
            <v>95</v>
          </cell>
          <cell r="G17">
            <v>65</v>
          </cell>
          <cell r="H17">
            <v>14.04</v>
          </cell>
          <cell r="I17" t="str">
            <v>L</v>
          </cell>
          <cell r="J17">
            <v>41.76</v>
          </cell>
          <cell r="K17">
            <v>16</v>
          </cell>
        </row>
        <row r="18">
          <cell r="B18">
            <v>24.6875</v>
          </cell>
          <cell r="C18">
            <v>29.8</v>
          </cell>
          <cell r="D18">
            <v>21.1</v>
          </cell>
          <cell r="E18">
            <v>74.708333333333329</v>
          </cell>
          <cell r="F18">
            <v>91</v>
          </cell>
          <cell r="G18">
            <v>51</v>
          </cell>
          <cell r="H18">
            <v>21.96</v>
          </cell>
          <cell r="I18" t="str">
            <v>NO</v>
          </cell>
          <cell r="J18">
            <v>56.16</v>
          </cell>
          <cell r="K18">
            <v>3.8000000000000007</v>
          </cell>
        </row>
        <row r="19">
          <cell r="B19">
            <v>25.095833333333335</v>
          </cell>
          <cell r="C19">
            <v>30.9</v>
          </cell>
          <cell r="D19">
            <v>21.7</v>
          </cell>
          <cell r="E19">
            <v>75.208333333333329</v>
          </cell>
          <cell r="F19">
            <v>86</v>
          </cell>
          <cell r="G19">
            <v>48</v>
          </cell>
          <cell r="H19">
            <v>14.76</v>
          </cell>
          <cell r="I19" t="str">
            <v>NO</v>
          </cell>
          <cell r="J19">
            <v>34.92</v>
          </cell>
          <cell r="K19">
            <v>2</v>
          </cell>
        </row>
        <row r="20">
          <cell r="B20">
            <v>24.062500000000004</v>
          </cell>
          <cell r="C20">
            <v>31.5</v>
          </cell>
          <cell r="D20">
            <v>20.100000000000001</v>
          </cell>
          <cell r="E20">
            <v>79.25</v>
          </cell>
          <cell r="F20">
            <v>95</v>
          </cell>
          <cell r="G20">
            <v>45</v>
          </cell>
          <cell r="H20">
            <v>11.520000000000001</v>
          </cell>
          <cell r="I20" t="str">
            <v>N</v>
          </cell>
          <cell r="J20">
            <v>42.84</v>
          </cell>
          <cell r="K20">
            <v>35.799999999999997</v>
          </cell>
        </row>
        <row r="21">
          <cell r="B21">
            <v>23.387499999999992</v>
          </cell>
          <cell r="C21">
            <v>30.2</v>
          </cell>
          <cell r="D21">
            <v>20</v>
          </cell>
          <cell r="E21">
            <v>82.75</v>
          </cell>
          <cell r="F21">
            <v>96</v>
          </cell>
          <cell r="G21">
            <v>54</v>
          </cell>
          <cell r="H21">
            <v>14.76</v>
          </cell>
          <cell r="I21" t="str">
            <v>SO</v>
          </cell>
          <cell r="J21">
            <v>34.56</v>
          </cell>
          <cell r="K21">
            <v>13.2</v>
          </cell>
        </row>
        <row r="22">
          <cell r="B22">
            <v>21.695833333333336</v>
          </cell>
          <cell r="C22">
            <v>28.8</v>
          </cell>
          <cell r="D22">
            <v>20</v>
          </cell>
          <cell r="E22">
            <v>87.916666666666671</v>
          </cell>
          <cell r="F22">
            <v>94</v>
          </cell>
          <cell r="G22">
            <v>54</v>
          </cell>
          <cell r="H22">
            <v>11.16</v>
          </cell>
          <cell r="I22" t="str">
            <v>O</v>
          </cell>
          <cell r="J22">
            <v>30.6</v>
          </cell>
          <cell r="K22">
            <v>50.79999999999999</v>
          </cell>
        </row>
        <row r="23">
          <cell r="B23">
            <v>23.070833333333336</v>
          </cell>
          <cell r="C23">
            <v>30.4</v>
          </cell>
          <cell r="D23">
            <v>19.8</v>
          </cell>
          <cell r="E23">
            <v>82.791666666666671</v>
          </cell>
          <cell r="F23">
            <v>96</v>
          </cell>
          <cell r="G23">
            <v>46</v>
          </cell>
          <cell r="H23">
            <v>17.28</v>
          </cell>
          <cell r="I23" t="str">
            <v>SO</v>
          </cell>
          <cell r="J23">
            <v>48.24</v>
          </cell>
          <cell r="K23">
            <v>4</v>
          </cell>
        </row>
        <row r="24">
          <cell r="B24">
            <v>24.095833333333335</v>
          </cell>
          <cell r="C24">
            <v>29.8</v>
          </cell>
          <cell r="D24">
            <v>20.8</v>
          </cell>
          <cell r="E24">
            <v>78.5</v>
          </cell>
          <cell r="F24">
            <v>94</v>
          </cell>
          <cell r="G24">
            <v>52</v>
          </cell>
          <cell r="H24">
            <v>13.68</v>
          </cell>
          <cell r="I24" t="str">
            <v>L</v>
          </cell>
          <cell r="J24">
            <v>25.92</v>
          </cell>
          <cell r="K24">
            <v>0.8</v>
          </cell>
        </row>
        <row r="25">
          <cell r="B25">
            <v>23.737500000000001</v>
          </cell>
          <cell r="C25">
            <v>31</v>
          </cell>
          <cell r="D25">
            <v>19.899999999999999</v>
          </cell>
          <cell r="E25">
            <v>80.625</v>
          </cell>
          <cell r="F25">
            <v>95</v>
          </cell>
          <cell r="G25">
            <v>48</v>
          </cell>
          <cell r="H25">
            <v>14.4</v>
          </cell>
          <cell r="I25" t="str">
            <v>N</v>
          </cell>
          <cell r="J25">
            <v>50.76</v>
          </cell>
          <cell r="K25">
            <v>20.000000000000004</v>
          </cell>
        </row>
        <row r="26">
          <cell r="B26">
            <v>23.974999999999994</v>
          </cell>
          <cell r="C26">
            <v>30.4</v>
          </cell>
          <cell r="D26">
            <v>20.100000000000001</v>
          </cell>
          <cell r="E26">
            <v>78</v>
          </cell>
          <cell r="F26">
            <v>94</v>
          </cell>
          <cell r="G26">
            <v>45</v>
          </cell>
          <cell r="H26">
            <v>10.08</v>
          </cell>
          <cell r="I26" t="str">
            <v>O</v>
          </cell>
          <cell r="J26">
            <v>24.12</v>
          </cell>
          <cell r="K26">
            <v>9.4</v>
          </cell>
        </row>
        <row r="27">
          <cell r="B27">
            <v>25.758333333333326</v>
          </cell>
          <cell r="C27">
            <v>31.7</v>
          </cell>
          <cell r="D27">
            <v>21.7</v>
          </cell>
          <cell r="E27">
            <v>71</v>
          </cell>
          <cell r="F27">
            <v>92</v>
          </cell>
          <cell r="G27">
            <v>44</v>
          </cell>
          <cell r="H27">
            <v>15.48</v>
          </cell>
          <cell r="I27" t="str">
            <v>N</v>
          </cell>
          <cell r="J27">
            <v>25.92</v>
          </cell>
          <cell r="K27">
            <v>0</v>
          </cell>
        </row>
        <row r="28">
          <cell r="B28">
            <v>24.158333333333328</v>
          </cell>
          <cell r="C28">
            <v>30.5</v>
          </cell>
          <cell r="D28">
            <v>20.5</v>
          </cell>
          <cell r="E28">
            <v>78.875</v>
          </cell>
          <cell r="F28">
            <v>94</v>
          </cell>
          <cell r="G28">
            <v>54</v>
          </cell>
          <cell r="H28">
            <v>12.24</v>
          </cell>
          <cell r="I28" t="str">
            <v>N</v>
          </cell>
          <cell r="J28">
            <v>31.680000000000003</v>
          </cell>
          <cell r="K28">
            <v>8.1999999999999993</v>
          </cell>
        </row>
        <row r="29">
          <cell r="B29">
            <v>23.941666666666666</v>
          </cell>
          <cell r="C29">
            <v>30.6</v>
          </cell>
          <cell r="D29">
            <v>21.4</v>
          </cell>
          <cell r="E29">
            <v>83.041666666666671</v>
          </cell>
          <cell r="F29">
            <v>95</v>
          </cell>
          <cell r="G29">
            <v>55</v>
          </cell>
          <cell r="H29">
            <v>19.079999999999998</v>
          </cell>
          <cell r="I29" t="str">
            <v>NE</v>
          </cell>
          <cell r="J29">
            <v>34.92</v>
          </cell>
          <cell r="K29">
            <v>8.8000000000000007</v>
          </cell>
        </row>
        <row r="30">
          <cell r="B30">
            <v>23.508333333333336</v>
          </cell>
          <cell r="C30">
            <v>30.4</v>
          </cell>
          <cell r="D30">
            <v>21.5</v>
          </cell>
          <cell r="E30">
            <v>84.833333333333329</v>
          </cell>
          <cell r="F30">
            <v>95</v>
          </cell>
          <cell r="G30">
            <v>55</v>
          </cell>
          <cell r="H30">
            <v>18</v>
          </cell>
          <cell r="I30" t="str">
            <v>L</v>
          </cell>
          <cell r="J30">
            <v>39.24</v>
          </cell>
          <cell r="K30">
            <v>4</v>
          </cell>
        </row>
        <row r="31">
          <cell r="B31">
            <v>23.441666666666666</v>
          </cell>
          <cell r="C31">
            <v>27</v>
          </cell>
          <cell r="D31">
            <v>20.6</v>
          </cell>
          <cell r="E31">
            <v>82.625</v>
          </cell>
          <cell r="F31">
            <v>95</v>
          </cell>
          <cell r="G31">
            <v>58</v>
          </cell>
          <cell r="H31">
            <v>18</v>
          </cell>
          <cell r="I31" t="str">
            <v>O</v>
          </cell>
          <cell r="J31">
            <v>48.24</v>
          </cell>
          <cell r="K31">
            <v>12.8</v>
          </cell>
        </row>
        <row r="32">
          <cell r="B32">
            <v>24.883333333333336</v>
          </cell>
          <cell r="C32">
            <v>32.4</v>
          </cell>
          <cell r="D32">
            <v>20.7</v>
          </cell>
          <cell r="E32">
            <v>76.041666666666671</v>
          </cell>
          <cell r="F32">
            <v>95</v>
          </cell>
          <cell r="G32">
            <v>42</v>
          </cell>
          <cell r="H32">
            <v>12.24</v>
          </cell>
          <cell r="I32" t="str">
            <v>O</v>
          </cell>
          <cell r="J32">
            <v>40.32</v>
          </cell>
          <cell r="K32">
            <v>0.2</v>
          </cell>
        </row>
        <row r="33">
          <cell r="B33">
            <v>25.545833333333331</v>
          </cell>
          <cell r="C33">
            <v>33.6</v>
          </cell>
          <cell r="D33">
            <v>21.1</v>
          </cell>
          <cell r="E33">
            <v>76.208333333333329</v>
          </cell>
          <cell r="F33">
            <v>96</v>
          </cell>
          <cell r="G33">
            <v>42</v>
          </cell>
          <cell r="H33">
            <v>9</v>
          </cell>
          <cell r="I33" t="str">
            <v>L</v>
          </cell>
          <cell r="J33">
            <v>28.44</v>
          </cell>
          <cell r="K33">
            <v>0.2</v>
          </cell>
        </row>
        <row r="34">
          <cell r="B34">
            <v>27.149999999999995</v>
          </cell>
          <cell r="C34">
            <v>33.9</v>
          </cell>
          <cell r="D34">
            <v>21.9</v>
          </cell>
          <cell r="E34">
            <v>65.458333333333329</v>
          </cell>
          <cell r="F34">
            <v>92</v>
          </cell>
          <cell r="G34">
            <v>40</v>
          </cell>
          <cell r="H34">
            <v>9</v>
          </cell>
          <cell r="I34" t="str">
            <v>SE</v>
          </cell>
          <cell r="J34">
            <v>21.240000000000002</v>
          </cell>
          <cell r="K34">
            <v>0</v>
          </cell>
        </row>
        <row r="35">
          <cell r="B35">
            <v>26.137499999999999</v>
          </cell>
          <cell r="C35">
            <v>33.1</v>
          </cell>
          <cell r="D35">
            <v>20.3</v>
          </cell>
          <cell r="E35">
            <v>62</v>
          </cell>
          <cell r="F35">
            <v>84</v>
          </cell>
          <cell r="G35">
            <v>42</v>
          </cell>
          <cell r="H35">
            <v>14.4</v>
          </cell>
          <cell r="I35" t="str">
            <v>L</v>
          </cell>
          <cell r="J35">
            <v>37.440000000000005</v>
          </cell>
          <cell r="K35">
            <v>0</v>
          </cell>
        </row>
        <row r="36">
          <cell r="I36" t="str">
            <v>O</v>
          </cell>
        </row>
      </sheetData>
      <sheetData sheetId="1">
        <row r="5">
          <cell r="B5">
            <v>26.154166666666669</v>
          </cell>
        </row>
      </sheetData>
      <sheetData sheetId="2">
        <row r="5">
          <cell r="B5">
            <v>25.233333333333338</v>
          </cell>
        </row>
      </sheetData>
      <sheetData sheetId="3">
        <row r="5">
          <cell r="B5">
            <v>25.383333333333336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20.820833333333333</v>
          </cell>
          <cell r="C5">
            <v>23.8</v>
          </cell>
          <cell r="D5">
            <v>19.399999999999999</v>
          </cell>
          <cell r="E5">
            <v>91.333333333333329</v>
          </cell>
          <cell r="F5">
            <v>96</v>
          </cell>
          <cell r="G5">
            <v>73</v>
          </cell>
          <cell r="H5">
            <v>29.16</v>
          </cell>
          <cell r="I5" t="str">
            <v>NO</v>
          </cell>
          <cell r="J5">
            <v>45.72</v>
          </cell>
          <cell r="K5">
            <v>13.2</v>
          </cell>
        </row>
        <row r="6">
          <cell r="B6">
            <v>22.891666666666662</v>
          </cell>
          <cell r="C6">
            <v>28.5</v>
          </cell>
          <cell r="D6">
            <v>17.3</v>
          </cell>
          <cell r="E6">
            <v>71.791666666666671</v>
          </cell>
          <cell r="F6">
            <v>96</v>
          </cell>
          <cell r="G6">
            <v>37</v>
          </cell>
          <cell r="H6">
            <v>16.2</v>
          </cell>
          <cell r="I6" t="str">
            <v>O</v>
          </cell>
          <cell r="J6">
            <v>37.440000000000005</v>
          </cell>
          <cell r="K6">
            <v>0</v>
          </cell>
        </row>
        <row r="7">
          <cell r="B7">
            <v>24.250000000000004</v>
          </cell>
          <cell r="C7">
            <v>30.1</v>
          </cell>
          <cell r="D7">
            <v>19.399999999999999</v>
          </cell>
          <cell r="E7">
            <v>59.75</v>
          </cell>
          <cell r="F7">
            <v>75</v>
          </cell>
          <cell r="G7">
            <v>35</v>
          </cell>
          <cell r="H7">
            <v>11.520000000000001</v>
          </cell>
          <cell r="I7" t="str">
            <v>NO</v>
          </cell>
          <cell r="J7">
            <v>25.2</v>
          </cell>
          <cell r="K7">
            <v>0</v>
          </cell>
        </row>
        <row r="8">
          <cell r="B8">
            <v>25.341666666666665</v>
          </cell>
          <cell r="C8">
            <v>32.1</v>
          </cell>
          <cell r="D8">
            <v>20.3</v>
          </cell>
          <cell r="E8">
            <v>60.541666666666664</v>
          </cell>
          <cell r="F8">
            <v>81</v>
          </cell>
          <cell r="G8">
            <v>36</v>
          </cell>
          <cell r="H8">
            <v>17.28</v>
          </cell>
          <cell r="I8" t="str">
            <v>O</v>
          </cell>
          <cell r="J8">
            <v>32.76</v>
          </cell>
          <cell r="K8">
            <v>0.4</v>
          </cell>
        </row>
        <row r="9">
          <cell r="B9">
            <v>23.441666666666666</v>
          </cell>
          <cell r="C9">
            <v>28.8</v>
          </cell>
          <cell r="D9">
            <v>19.600000000000001</v>
          </cell>
          <cell r="E9">
            <v>74.083333333333329</v>
          </cell>
          <cell r="F9">
            <v>90</v>
          </cell>
          <cell r="G9">
            <v>50</v>
          </cell>
          <cell r="H9">
            <v>20.52</v>
          </cell>
          <cell r="I9" t="str">
            <v>NO</v>
          </cell>
          <cell r="J9">
            <v>35.28</v>
          </cell>
          <cell r="K9">
            <v>0</v>
          </cell>
        </row>
        <row r="10">
          <cell r="B10">
            <v>23.787499999999998</v>
          </cell>
          <cell r="C10">
            <v>30.5</v>
          </cell>
          <cell r="D10">
            <v>19.899999999999999</v>
          </cell>
          <cell r="E10">
            <v>72.916666666666671</v>
          </cell>
          <cell r="F10">
            <v>88</v>
          </cell>
          <cell r="G10">
            <v>43</v>
          </cell>
          <cell r="H10">
            <v>18</v>
          </cell>
          <cell r="I10" t="str">
            <v>N</v>
          </cell>
          <cell r="J10">
            <v>39.6</v>
          </cell>
          <cell r="K10">
            <v>0</v>
          </cell>
        </row>
        <row r="11">
          <cell r="B11">
            <v>23.483333333333331</v>
          </cell>
          <cell r="C11">
            <v>31.6</v>
          </cell>
          <cell r="D11">
            <v>19.399999999999999</v>
          </cell>
          <cell r="E11">
            <v>74.583333333333329</v>
          </cell>
          <cell r="F11">
            <v>91</v>
          </cell>
          <cell r="G11">
            <v>34</v>
          </cell>
          <cell r="H11">
            <v>16.920000000000002</v>
          </cell>
          <cell r="I11" t="str">
            <v>N</v>
          </cell>
          <cell r="J11">
            <v>37.440000000000005</v>
          </cell>
          <cell r="K11">
            <v>5.6000000000000005</v>
          </cell>
        </row>
        <row r="12">
          <cell r="B12">
            <v>23.383333333333336</v>
          </cell>
          <cell r="C12">
            <v>30.5</v>
          </cell>
          <cell r="D12">
            <v>17</v>
          </cell>
          <cell r="E12">
            <v>79.583333333333329</v>
          </cell>
          <cell r="F12">
            <v>97</v>
          </cell>
          <cell r="G12">
            <v>43</v>
          </cell>
          <cell r="H12">
            <v>20.16</v>
          </cell>
          <cell r="I12" t="str">
            <v>N</v>
          </cell>
          <cell r="J12">
            <v>48.6</v>
          </cell>
          <cell r="K12">
            <v>48.800000000000004</v>
          </cell>
        </row>
        <row r="13">
          <cell r="B13">
            <v>21.533333333333335</v>
          </cell>
          <cell r="C13">
            <v>27.6</v>
          </cell>
          <cell r="D13">
            <v>18.3</v>
          </cell>
          <cell r="E13">
            <v>83.791666666666671</v>
          </cell>
          <cell r="F13">
            <v>97</v>
          </cell>
          <cell r="G13">
            <v>60</v>
          </cell>
          <cell r="H13">
            <v>13.68</v>
          </cell>
          <cell r="I13" t="str">
            <v>N</v>
          </cell>
          <cell r="J13">
            <v>33.480000000000004</v>
          </cell>
          <cell r="K13">
            <v>12.8</v>
          </cell>
        </row>
        <row r="14">
          <cell r="B14">
            <v>20.400000000000002</v>
          </cell>
          <cell r="C14">
            <v>25.9</v>
          </cell>
          <cell r="D14">
            <v>16.7</v>
          </cell>
          <cell r="E14">
            <v>88.583333333333329</v>
          </cell>
          <cell r="F14">
            <v>95</v>
          </cell>
          <cell r="G14">
            <v>66</v>
          </cell>
          <cell r="H14">
            <v>24.12</v>
          </cell>
          <cell r="I14" t="str">
            <v>NE</v>
          </cell>
          <cell r="J14">
            <v>46.080000000000005</v>
          </cell>
          <cell r="K14">
            <v>38.799999999999997</v>
          </cell>
        </row>
        <row r="15">
          <cell r="B15">
            <v>20.595833333333335</v>
          </cell>
          <cell r="C15">
            <v>24.5</v>
          </cell>
          <cell r="D15">
            <v>18.899999999999999</v>
          </cell>
          <cell r="E15">
            <v>89.833333333333329</v>
          </cell>
          <cell r="F15">
            <v>95</v>
          </cell>
          <cell r="G15">
            <v>72</v>
          </cell>
          <cell r="H15">
            <v>16.559999999999999</v>
          </cell>
          <cell r="I15" t="str">
            <v>N</v>
          </cell>
          <cell r="J15">
            <v>45.36</v>
          </cell>
          <cell r="K15">
            <v>16.600000000000001</v>
          </cell>
        </row>
        <row r="16">
          <cell r="B16">
            <v>19.820833333333333</v>
          </cell>
          <cell r="C16">
            <v>22.3</v>
          </cell>
          <cell r="D16">
            <v>18.3</v>
          </cell>
          <cell r="E16">
            <v>90.958333333333329</v>
          </cell>
          <cell r="F16">
            <v>94</v>
          </cell>
          <cell r="G16">
            <v>82</v>
          </cell>
          <cell r="H16">
            <v>13.68</v>
          </cell>
          <cell r="I16" t="str">
            <v>N</v>
          </cell>
          <cell r="J16">
            <v>30.6</v>
          </cell>
          <cell r="K16">
            <v>7.2</v>
          </cell>
        </row>
        <row r="17">
          <cell r="B17">
            <v>20.737499999999997</v>
          </cell>
          <cell r="C17">
            <v>26.5</v>
          </cell>
          <cell r="D17">
            <v>19.100000000000001</v>
          </cell>
          <cell r="E17">
            <v>89.25</v>
          </cell>
          <cell r="F17">
            <v>95</v>
          </cell>
          <cell r="G17">
            <v>66</v>
          </cell>
          <cell r="H17">
            <v>23.040000000000003</v>
          </cell>
          <cell r="I17" t="str">
            <v>N</v>
          </cell>
          <cell r="J17">
            <v>47.16</v>
          </cell>
          <cell r="K17">
            <v>15</v>
          </cell>
        </row>
        <row r="18">
          <cell r="B18">
            <v>21.904166666666669</v>
          </cell>
          <cell r="C18">
            <v>26.8</v>
          </cell>
          <cell r="D18">
            <v>19.100000000000001</v>
          </cell>
          <cell r="E18">
            <v>82.541666666666671</v>
          </cell>
          <cell r="F18">
            <v>95</v>
          </cell>
          <cell r="G18">
            <v>60</v>
          </cell>
          <cell r="H18">
            <v>32.4</v>
          </cell>
          <cell r="I18" t="str">
            <v>N</v>
          </cell>
          <cell r="J18">
            <v>62.639999999999993</v>
          </cell>
          <cell r="K18">
            <v>2.4000000000000004</v>
          </cell>
        </row>
        <row r="19">
          <cell r="B19">
            <v>22.912499999999994</v>
          </cell>
          <cell r="C19">
            <v>28.2</v>
          </cell>
          <cell r="D19">
            <v>19.600000000000001</v>
          </cell>
          <cell r="E19">
            <v>82.416666666666671</v>
          </cell>
          <cell r="F19">
            <v>95</v>
          </cell>
          <cell r="G19">
            <v>53</v>
          </cell>
          <cell r="H19">
            <v>22.32</v>
          </cell>
          <cell r="I19" t="str">
            <v>N</v>
          </cell>
          <cell r="J19">
            <v>42.12</v>
          </cell>
          <cell r="K19">
            <v>4.4000000000000004</v>
          </cell>
        </row>
        <row r="20">
          <cell r="B20">
            <v>21.870833333333334</v>
          </cell>
          <cell r="C20">
            <v>28.7</v>
          </cell>
          <cell r="D20">
            <v>18.100000000000001</v>
          </cell>
          <cell r="E20">
            <v>82.666666666666671</v>
          </cell>
          <cell r="F20">
            <v>97</v>
          </cell>
          <cell r="G20">
            <v>51</v>
          </cell>
          <cell r="H20">
            <v>16.559999999999999</v>
          </cell>
          <cell r="I20" t="str">
            <v>NE</v>
          </cell>
          <cell r="J20">
            <v>37.800000000000004</v>
          </cell>
          <cell r="K20">
            <v>88.4</v>
          </cell>
        </row>
        <row r="21">
          <cell r="B21">
            <v>21.916666666666668</v>
          </cell>
          <cell r="C21">
            <v>28.6</v>
          </cell>
          <cell r="D21">
            <v>18.3</v>
          </cell>
          <cell r="E21">
            <v>82.25</v>
          </cell>
          <cell r="F21">
            <v>94</v>
          </cell>
          <cell r="G21">
            <v>55</v>
          </cell>
          <cell r="H21">
            <v>19.440000000000001</v>
          </cell>
          <cell r="I21" t="str">
            <v>N</v>
          </cell>
          <cell r="J21">
            <v>60.839999999999996</v>
          </cell>
          <cell r="K21">
            <v>13.8</v>
          </cell>
        </row>
        <row r="22">
          <cell r="B22">
            <v>21.254166666666666</v>
          </cell>
          <cell r="C22">
            <v>27.5</v>
          </cell>
          <cell r="D22">
            <v>19</v>
          </cell>
          <cell r="E22">
            <v>86.166666666666671</v>
          </cell>
          <cell r="F22">
            <v>96</v>
          </cell>
          <cell r="G22">
            <v>57</v>
          </cell>
          <cell r="H22">
            <v>18.36</v>
          </cell>
          <cell r="I22" t="str">
            <v>N</v>
          </cell>
          <cell r="J22">
            <v>38.519999999999996</v>
          </cell>
          <cell r="K22">
            <v>11.600000000000001</v>
          </cell>
        </row>
        <row r="23">
          <cell r="B23">
            <v>21.55</v>
          </cell>
          <cell r="C23">
            <v>27</v>
          </cell>
          <cell r="D23">
            <v>18.600000000000001</v>
          </cell>
          <cell r="E23">
            <v>84.666666666666671</v>
          </cell>
          <cell r="F23">
            <v>95</v>
          </cell>
          <cell r="G23">
            <v>57</v>
          </cell>
          <cell r="H23">
            <v>19.079999999999998</v>
          </cell>
          <cell r="I23" t="str">
            <v>N</v>
          </cell>
          <cell r="J23">
            <v>39.24</v>
          </cell>
          <cell r="K23">
            <v>21.4</v>
          </cell>
        </row>
        <row r="24">
          <cell r="B24">
            <v>22.004166666666666</v>
          </cell>
          <cell r="C24">
            <v>27.8</v>
          </cell>
          <cell r="D24">
            <v>19.600000000000001</v>
          </cell>
          <cell r="E24">
            <v>84.75</v>
          </cell>
          <cell r="F24">
            <v>96</v>
          </cell>
          <cell r="G24">
            <v>61</v>
          </cell>
          <cell r="H24">
            <v>15.120000000000001</v>
          </cell>
          <cell r="I24" t="str">
            <v>NE</v>
          </cell>
          <cell r="J24">
            <v>30.6</v>
          </cell>
          <cell r="K24">
            <v>0.2</v>
          </cell>
        </row>
        <row r="25">
          <cell r="B25">
            <v>22.170833333333338</v>
          </cell>
          <cell r="C25">
            <v>28.3</v>
          </cell>
          <cell r="D25">
            <v>19.2</v>
          </cell>
          <cell r="E25">
            <v>86</v>
          </cell>
          <cell r="F25">
            <v>96</v>
          </cell>
          <cell r="G25">
            <v>55</v>
          </cell>
          <cell r="H25">
            <v>16.2</v>
          </cell>
          <cell r="I25" t="str">
            <v>L</v>
          </cell>
          <cell r="J25">
            <v>43.2</v>
          </cell>
          <cell r="K25">
            <v>1.5999999999999999</v>
          </cell>
        </row>
        <row r="26">
          <cell r="B26">
            <v>22.162500000000005</v>
          </cell>
          <cell r="C26">
            <v>29.1</v>
          </cell>
          <cell r="D26">
            <v>18.5</v>
          </cell>
          <cell r="E26">
            <v>81.208333333333329</v>
          </cell>
          <cell r="F26">
            <v>94</v>
          </cell>
          <cell r="G26">
            <v>54</v>
          </cell>
          <cell r="H26">
            <v>19.440000000000001</v>
          </cell>
          <cell r="I26" t="str">
            <v>N</v>
          </cell>
          <cell r="J26">
            <v>40.680000000000007</v>
          </cell>
          <cell r="K26">
            <v>3.8</v>
          </cell>
        </row>
        <row r="27">
          <cell r="B27">
            <v>22.666666666666661</v>
          </cell>
          <cell r="C27">
            <v>27.5</v>
          </cell>
          <cell r="D27">
            <v>19.399999999999999</v>
          </cell>
          <cell r="E27">
            <v>79.916666666666671</v>
          </cell>
          <cell r="F27">
            <v>95</v>
          </cell>
          <cell r="G27">
            <v>55</v>
          </cell>
          <cell r="H27">
            <v>19.079999999999998</v>
          </cell>
          <cell r="I27" t="str">
            <v>N</v>
          </cell>
          <cell r="J27">
            <v>39.96</v>
          </cell>
          <cell r="K27">
            <v>7</v>
          </cell>
        </row>
        <row r="28">
          <cell r="B28">
            <v>22.537499999999994</v>
          </cell>
          <cell r="C28">
            <v>28.5</v>
          </cell>
          <cell r="D28">
            <v>19.7</v>
          </cell>
          <cell r="E28">
            <v>82.875</v>
          </cell>
          <cell r="F28">
            <v>95</v>
          </cell>
          <cell r="G28">
            <v>55</v>
          </cell>
          <cell r="H28">
            <v>14.76</v>
          </cell>
          <cell r="I28" t="str">
            <v>NE</v>
          </cell>
          <cell r="J28">
            <v>39.24</v>
          </cell>
          <cell r="K28">
            <v>0</v>
          </cell>
        </row>
        <row r="29">
          <cell r="B29">
            <v>23.329166666666669</v>
          </cell>
          <cell r="C29">
            <v>29.1</v>
          </cell>
          <cell r="D29">
            <v>21.1</v>
          </cell>
          <cell r="E29">
            <v>88.291666666666671</v>
          </cell>
          <cell r="F29">
            <v>96</v>
          </cell>
          <cell r="G29">
            <v>66</v>
          </cell>
          <cell r="H29">
            <v>18.720000000000002</v>
          </cell>
          <cell r="I29" t="str">
            <v>N</v>
          </cell>
          <cell r="J29">
            <v>33.119999999999997</v>
          </cell>
          <cell r="K29">
            <v>13.800000000000002</v>
          </cell>
        </row>
        <row r="30">
          <cell r="B30">
            <v>24.008333333333336</v>
          </cell>
          <cell r="C30">
            <v>30.4</v>
          </cell>
          <cell r="D30">
            <v>21</v>
          </cell>
          <cell r="E30">
            <v>85.916666666666671</v>
          </cell>
          <cell r="F30">
            <v>97</v>
          </cell>
          <cell r="G30">
            <v>55</v>
          </cell>
          <cell r="H30">
            <v>9.7200000000000006</v>
          </cell>
          <cell r="I30" t="str">
            <v>SO</v>
          </cell>
          <cell r="J30">
            <v>31.319999999999997</v>
          </cell>
          <cell r="K30">
            <v>0.2</v>
          </cell>
        </row>
        <row r="31">
          <cell r="B31">
            <v>21.3</v>
          </cell>
          <cell r="C31">
            <v>25</v>
          </cell>
          <cell r="D31">
            <v>19.3</v>
          </cell>
          <cell r="E31">
            <v>88.25</v>
          </cell>
          <cell r="F31">
            <v>96</v>
          </cell>
          <cell r="G31">
            <v>71</v>
          </cell>
          <cell r="H31">
            <v>19.440000000000001</v>
          </cell>
          <cell r="I31" t="str">
            <v>N</v>
          </cell>
          <cell r="J31">
            <v>36.36</v>
          </cell>
          <cell r="K31">
            <v>18.599999999999998</v>
          </cell>
        </row>
        <row r="32">
          <cell r="B32">
            <v>22.450000000000003</v>
          </cell>
          <cell r="C32">
            <v>29.3</v>
          </cell>
          <cell r="D32">
            <v>18.600000000000001</v>
          </cell>
          <cell r="E32">
            <v>83.75</v>
          </cell>
          <cell r="F32">
            <v>97</v>
          </cell>
          <cell r="G32">
            <v>53</v>
          </cell>
          <cell r="H32">
            <v>21.6</v>
          </cell>
          <cell r="I32" t="str">
            <v>SE</v>
          </cell>
          <cell r="J32">
            <v>31.319999999999997</v>
          </cell>
          <cell r="K32">
            <v>15.6</v>
          </cell>
        </row>
        <row r="33">
          <cell r="B33">
            <v>23.391666666666666</v>
          </cell>
          <cell r="C33">
            <v>28.8</v>
          </cell>
          <cell r="D33">
            <v>19.3</v>
          </cell>
          <cell r="E33">
            <v>82.125</v>
          </cell>
          <cell r="F33">
            <v>96</v>
          </cell>
          <cell r="G33">
            <v>59</v>
          </cell>
          <cell r="H33">
            <v>9</v>
          </cell>
          <cell r="I33" t="str">
            <v>L</v>
          </cell>
          <cell r="J33">
            <v>19.440000000000001</v>
          </cell>
          <cell r="K33">
            <v>0.2</v>
          </cell>
        </row>
        <row r="34">
          <cell r="B34">
            <v>24.145833333333332</v>
          </cell>
          <cell r="C34">
            <v>30.2</v>
          </cell>
          <cell r="D34">
            <v>19.8</v>
          </cell>
          <cell r="E34">
            <v>76.75</v>
          </cell>
          <cell r="F34">
            <v>95</v>
          </cell>
          <cell r="G34">
            <v>52</v>
          </cell>
          <cell r="H34">
            <v>12.24</v>
          </cell>
          <cell r="I34" t="str">
            <v>L</v>
          </cell>
          <cell r="J34">
            <v>29.52</v>
          </cell>
          <cell r="K34">
            <v>0</v>
          </cell>
        </row>
        <row r="35">
          <cell r="B35">
            <v>23.208333333333332</v>
          </cell>
          <cell r="C35">
            <v>30</v>
          </cell>
          <cell r="D35">
            <v>20</v>
          </cell>
          <cell r="E35">
            <v>79.958333333333329</v>
          </cell>
          <cell r="F35">
            <v>94</v>
          </cell>
          <cell r="G35">
            <v>51</v>
          </cell>
          <cell r="H35">
            <v>17.28</v>
          </cell>
          <cell r="I35" t="str">
            <v>L</v>
          </cell>
          <cell r="J35">
            <v>34.56</v>
          </cell>
          <cell r="K35">
            <v>12</v>
          </cell>
        </row>
        <row r="36">
          <cell r="I36" t="str">
            <v>N</v>
          </cell>
        </row>
      </sheetData>
      <sheetData sheetId="1">
        <row r="5">
          <cell r="B5">
            <v>23.349999999999998</v>
          </cell>
        </row>
      </sheetData>
      <sheetData sheetId="2">
        <row r="5">
          <cell r="B5">
            <v>23.074999999999999</v>
          </cell>
        </row>
      </sheetData>
      <sheetData sheetId="3">
        <row r="5">
          <cell r="B5">
            <v>23.312499999999989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27.008333333333336</v>
          </cell>
          <cell r="C5">
            <v>32.799999999999997</v>
          </cell>
          <cell r="D5">
            <v>24.1</v>
          </cell>
          <cell r="E5">
            <v>76.708333333333329</v>
          </cell>
          <cell r="F5">
            <v>92</v>
          </cell>
          <cell r="G5">
            <v>45</v>
          </cell>
          <cell r="H5">
            <v>13.68</v>
          </cell>
          <cell r="I5" t="str">
            <v>SO</v>
          </cell>
          <cell r="J5">
            <v>46.800000000000004</v>
          </cell>
          <cell r="K5">
            <v>0.60000000000000009</v>
          </cell>
        </row>
        <row r="6">
          <cell r="B6">
            <v>28.604166666666668</v>
          </cell>
          <cell r="C6">
            <v>34.6</v>
          </cell>
          <cell r="D6">
            <v>22.9</v>
          </cell>
          <cell r="E6">
            <v>58.958333333333336</v>
          </cell>
          <cell r="F6">
            <v>90</v>
          </cell>
          <cell r="G6">
            <v>24</v>
          </cell>
          <cell r="H6">
            <v>14.04</v>
          </cell>
          <cell r="I6" t="str">
            <v>O</v>
          </cell>
          <cell r="J6">
            <v>32.4</v>
          </cell>
          <cell r="K6">
            <v>0</v>
          </cell>
        </row>
        <row r="7">
          <cell r="B7">
            <v>28.095833333333342</v>
          </cell>
          <cell r="C7">
            <v>34.5</v>
          </cell>
          <cell r="D7">
            <v>20.2</v>
          </cell>
          <cell r="E7">
            <v>54.125</v>
          </cell>
          <cell r="F7">
            <v>88</v>
          </cell>
          <cell r="G7">
            <v>30</v>
          </cell>
          <cell r="H7">
            <v>12.6</v>
          </cell>
          <cell r="I7" t="str">
            <v>S</v>
          </cell>
          <cell r="J7">
            <v>28.44</v>
          </cell>
          <cell r="K7">
            <v>0</v>
          </cell>
        </row>
        <row r="8">
          <cell r="B8">
            <v>29.324999999999992</v>
          </cell>
          <cell r="C8">
            <v>37</v>
          </cell>
          <cell r="D8">
            <v>22.7</v>
          </cell>
          <cell r="E8">
            <v>55.375</v>
          </cell>
          <cell r="F8">
            <v>90</v>
          </cell>
          <cell r="G8">
            <v>28</v>
          </cell>
          <cell r="H8">
            <v>11.16</v>
          </cell>
          <cell r="I8" t="str">
            <v>NO</v>
          </cell>
          <cell r="J8">
            <v>33.119999999999997</v>
          </cell>
          <cell r="K8">
            <v>0</v>
          </cell>
        </row>
        <row r="9">
          <cell r="B9">
            <v>31.133333333333336</v>
          </cell>
          <cell r="C9">
            <v>37.700000000000003</v>
          </cell>
          <cell r="D9">
            <v>24.9</v>
          </cell>
          <cell r="E9">
            <v>47.208333333333336</v>
          </cell>
          <cell r="F9">
            <v>79</v>
          </cell>
          <cell r="G9">
            <v>30</v>
          </cell>
          <cell r="H9">
            <v>11.16</v>
          </cell>
          <cell r="I9" t="str">
            <v>L</v>
          </cell>
          <cell r="J9">
            <v>28.8</v>
          </cell>
          <cell r="K9">
            <v>0</v>
          </cell>
        </row>
        <row r="10">
          <cell r="B10">
            <v>29.7</v>
          </cell>
          <cell r="C10">
            <v>37.4</v>
          </cell>
          <cell r="D10">
            <v>24.7</v>
          </cell>
          <cell r="E10">
            <v>59</v>
          </cell>
          <cell r="F10">
            <v>78</v>
          </cell>
          <cell r="G10">
            <v>31</v>
          </cell>
          <cell r="H10">
            <v>18.720000000000002</v>
          </cell>
          <cell r="I10" t="str">
            <v>SE</v>
          </cell>
          <cell r="J10">
            <v>41.04</v>
          </cell>
          <cell r="K10">
            <v>0</v>
          </cell>
        </row>
        <row r="11">
          <cell r="B11">
            <v>28.837499999999995</v>
          </cell>
          <cell r="C11">
            <v>35.700000000000003</v>
          </cell>
          <cell r="D11">
            <v>24.1</v>
          </cell>
          <cell r="E11">
            <v>64.833333333333329</v>
          </cell>
          <cell r="F11">
            <v>88</v>
          </cell>
          <cell r="G11">
            <v>44</v>
          </cell>
          <cell r="H11">
            <v>13.68</v>
          </cell>
          <cell r="I11" t="str">
            <v>NO</v>
          </cell>
          <cell r="J11">
            <v>32.4</v>
          </cell>
          <cell r="K11">
            <v>0</v>
          </cell>
        </row>
        <row r="12">
          <cell r="B12">
            <v>27.120833333333334</v>
          </cell>
          <cell r="C12">
            <v>35</v>
          </cell>
          <cell r="D12">
            <v>22.5</v>
          </cell>
          <cell r="E12">
            <v>72.541666666666671</v>
          </cell>
          <cell r="F12">
            <v>91</v>
          </cell>
          <cell r="G12">
            <v>43</v>
          </cell>
          <cell r="H12">
            <v>22.68</v>
          </cell>
          <cell r="I12" t="str">
            <v>O</v>
          </cell>
          <cell r="J12">
            <v>48.96</v>
          </cell>
          <cell r="K12">
            <v>12.4</v>
          </cell>
        </row>
        <row r="13">
          <cell r="B13">
            <v>27.737500000000001</v>
          </cell>
          <cell r="C13">
            <v>34.200000000000003</v>
          </cell>
          <cell r="D13">
            <v>22.9</v>
          </cell>
          <cell r="E13">
            <v>73.583333333333329</v>
          </cell>
          <cell r="F13">
            <v>90</v>
          </cell>
          <cell r="G13">
            <v>47</v>
          </cell>
          <cell r="H13">
            <v>13.32</v>
          </cell>
          <cell r="I13" t="str">
            <v>NE</v>
          </cell>
          <cell r="J13">
            <v>30.240000000000002</v>
          </cell>
          <cell r="K13">
            <v>0</v>
          </cell>
        </row>
        <row r="14">
          <cell r="B14">
            <v>29.037500000000005</v>
          </cell>
          <cell r="C14">
            <v>35.5</v>
          </cell>
          <cell r="D14">
            <v>25.3</v>
          </cell>
          <cell r="E14">
            <v>71.875</v>
          </cell>
          <cell r="F14">
            <v>90</v>
          </cell>
          <cell r="G14">
            <v>46</v>
          </cell>
          <cell r="H14">
            <v>20.16</v>
          </cell>
          <cell r="I14" t="str">
            <v>NE</v>
          </cell>
          <cell r="J14">
            <v>34.92</v>
          </cell>
          <cell r="K14">
            <v>0</v>
          </cell>
        </row>
        <row r="15">
          <cell r="B15">
            <v>25.420833333333334</v>
          </cell>
          <cell r="C15">
            <v>27.1</v>
          </cell>
          <cell r="D15">
            <v>24.4</v>
          </cell>
          <cell r="E15">
            <v>86.041666666666671</v>
          </cell>
          <cell r="F15">
            <v>92</v>
          </cell>
          <cell r="G15">
            <v>76</v>
          </cell>
          <cell r="H15">
            <v>13.68</v>
          </cell>
          <cell r="I15" t="str">
            <v>N</v>
          </cell>
          <cell r="J15">
            <v>31.680000000000003</v>
          </cell>
          <cell r="K15">
            <v>3.8</v>
          </cell>
        </row>
        <row r="16">
          <cell r="B16">
            <v>23.883333333333336</v>
          </cell>
          <cell r="C16">
            <v>26.4</v>
          </cell>
          <cell r="D16">
            <v>22.1</v>
          </cell>
          <cell r="E16">
            <v>90.25</v>
          </cell>
          <cell r="F16">
            <v>94</v>
          </cell>
          <cell r="G16">
            <v>80</v>
          </cell>
          <cell r="H16">
            <v>16.559999999999999</v>
          </cell>
          <cell r="I16" t="str">
            <v>N</v>
          </cell>
          <cell r="J16">
            <v>47.16</v>
          </cell>
          <cell r="K16">
            <v>25.2</v>
          </cell>
        </row>
        <row r="17">
          <cell r="B17">
            <v>25.116666666666671</v>
          </cell>
          <cell r="C17">
            <v>30.4</v>
          </cell>
          <cell r="D17">
            <v>22</v>
          </cell>
          <cell r="E17">
            <v>82.583333333333329</v>
          </cell>
          <cell r="F17">
            <v>94</v>
          </cell>
          <cell r="G17">
            <v>59</v>
          </cell>
          <cell r="H17">
            <v>12.96</v>
          </cell>
          <cell r="I17" t="str">
            <v>O</v>
          </cell>
          <cell r="J17">
            <v>27.720000000000002</v>
          </cell>
          <cell r="K17">
            <v>4.4000000000000004</v>
          </cell>
        </row>
        <row r="18">
          <cell r="B18">
            <v>27.833333333333332</v>
          </cell>
          <cell r="C18">
            <v>33.1</v>
          </cell>
          <cell r="D18">
            <v>24.2</v>
          </cell>
          <cell r="E18">
            <v>70.916666666666671</v>
          </cell>
          <cell r="F18">
            <v>90</v>
          </cell>
          <cell r="G18">
            <v>43</v>
          </cell>
          <cell r="H18">
            <v>9.7200000000000006</v>
          </cell>
          <cell r="I18" t="str">
            <v>SO</v>
          </cell>
          <cell r="J18">
            <v>23.040000000000003</v>
          </cell>
          <cell r="K18">
            <v>0</v>
          </cell>
        </row>
        <row r="19">
          <cell r="B19">
            <v>29.825000000000003</v>
          </cell>
          <cell r="C19">
            <v>36.4</v>
          </cell>
          <cell r="D19">
            <v>25.3</v>
          </cell>
          <cell r="E19">
            <v>62.208333333333336</v>
          </cell>
          <cell r="F19">
            <v>86</v>
          </cell>
          <cell r="G19">
            <v>29</v>
          </cell>
          <cell r="H19">
            <v>7.2</v>
          </cell>
          <cell r="I19" t="str">
            <v>NO</v>
          </cell>
          <cell r="J19">
            <v>20.16</v>
          </cell>
          <cell r="K19">
            <v>0</v>
          </cell>
        </row>
        <row r="20">
          <cell r="B20">
            <v>29.354166666666668</v>
          </cell>
          <cell r="C20">
            <v>36.200000000000003</v>
          </cell>
          <cell r="D20">
            <v>25.8</v>
          </cell>
          <cell r="E20">
            <v>65.833333333333329</v>
          </cell>
          <cell r="F20">
            <v>85</v>
          </cell>
          <cell r="G20">
            <v>33</v>
          </cell>
          <cell r="H20">
            <v>12.24</v>
          </cell>
          <cell r="I20" t="str">
            <v>NO</v>
          </cell>
          <cell r="J20">
            <v>32.76</v>
          </cell>
          <cell r="K20">
            <v>0</v>
          </cell>
        </row>
        <row r="21">
          <cell r="B21">
            <v>29.079166666666662</v>
          </cell>
          <cell r="C21">
            <v>35.799999999999997</v>
          </cell>
          <cell r="D21">
            <v>22.7</v>
          </cell>
          <cell r="E21">
            <v>62.666666666666664</v>
          </cell>
          <cell r="F21">
            <v>85</v>
          </cell>
          <cell r="G21">
            <v>33</v>
          </cell>
          <cell r="H21">
            <v>16.920000000000002</v>
          </cell>
          <cell r="I21" t="str">
            <v>NO</v>
          </cell>
          <cell r="J21">
            <v>30.240000000000002</v>
          </cell>
          <cell r="K21">
            <v>0</v>
          </cell>
        </row>
        <row r="22">
          <cell r="B22">
            <v>28.179166666666671</v>
          </cell>
          <cell r="C22">
            <v>34.9</v>
          </cell>
          <cell r="D22">
            <v>24</v>
          </cell>
          <cell r="E22">
            <v>68.125</v>
          </cell>
          <cell r="F22">
            <v>88</v>
          </cell>
          <cell r="G22">
            <v>42</v>
          </cell>
          <cell r="H22">
            <v>9.7200000000000006</v>
          </cell>
          <cell r="I22" t="str">
            <v>L</v>
          </cell>
          <cell r="J22">
            <v>23.040000000000003</v>
          </cell>
          <cell r="K22">
            <v>0</v>
          </cell>
        </row>
        <row r="23">
          <cell r="B23">
            <v>29.554166666666671</v>
          </cell>
          <cell r="C23">
            <v>35.9</v>
          </cell>
          <cell r="D23">
            <v>23.9</v>
          </cell>
          <cell r="E23">
            <v>62.583333333333336</v>
          </cell>
          <cell r="F23">
            <v>91</v>
          </cell>
          <cell r="G23">
            <v>36</v>
          </cell>
          <cell r="H23">
            <v>9.3600000000000012</v>
          </cell>
          <cell r="I23" t="str">
            <v>NE</v>
          </cell>
          <cell r="J23">
            <v>19.8</v>
          </cell>
          <cell r="K23">
            <v>0</v>
          </cell>
        </row>
        <row r="24">
          <cell r="B24">
            <v>28.6875</v>
          </cell>
          <cell r="C24">
            <v>33.9</v>
          </cell>
          <cell r="D24">
            <v>24.9</v>
          </cell>
          <cell r="E24">
            <v>67.958333333333329</v>
          </cell>
          <cell r="F24">
            <v>81</v>
          </cell>
          <cell r="G24">
            <v>48</v>
          </cell>
          <cell r="H24">
            <v>13.32</v>
          </cell>
          <cell r="I24" t="str">
            <v>L</v>
          </cell>
          <cell r="J24">
            <v>33.480000000000004</v>
          </cell>
          <cell r="K24">
            <v>0</v>
          </cell>
        </row>
        <row r="25">
          <cell r="B25">
            <v>27.237499999999997</v>
          </cell>
          <cell r="C25">
            <v>33.1</v>
          </cell>
          <cell r="D25">
            <v>24.4</v>
          </cell>
          <cell r="E25">
            <v>76.958333333333329</v>
          </cell>
          <cell r="F25">
            <v>90</v>
          </cell>
          <cell r="G25">
            <v>55</v>
          </cell>
          <cell r="H25">
            <v>16.559999999999999</v>
          </cell>
          <cell r="I25" t="str">
            <v>L</v>
          </cell>
          <cell r="J25">
            <v>46.800000000000004</v>
          </cell>
          <cell r="K25">
            <v>3.2</v>
          </cell>
        </row>
        <row r="26">
          <cell r="B26">
            <v>26.012500000000003</v>
          </cell>
          <cell r="C26">
            <v>32.9</v>
          </cell>
          <cell r="D26">
            <v>23</v>
          </cell>
          <cell r="E26">
            <v>82.125</v>
          </cell>
          <cell r="F26">
            <v>92</v>
          </cell>
          <cell r="G26">
            <v>55</v>
          </cell>
          <cell r="H26">
            <v>14.76</v>
          </cell>
          <cell r="I26" t="str">
            <v>L</v>
          </cell>
          <cell r="J26">
            <v>37.440000000000005</v>
          </cell>
          <cell r="K26">
            <v>17</v>
          </cell>
        </row>
        <row r="27">
          <cell r="B27">
            <v>25.474999999999998</v>
          </cell>
          <cell r="C27">
            <v>31.1</v>
          </cell>
          <cell r="D27">
            <v>23.8</v>
          </cell>
          <cell r="E27">
            <v>85.5</v>
          </cell>
          <cell r="F27">
            <v>91</v>
          </cell>
          <cell r="G27">
            <v>65</v>
          </cell>
          <cell r="H27">
            <v>13.68</v>
          </cell>
          <cell r="I27" t="str">
            <v>L</v>
          </cell>
          <cell r="J27">
            <v>30.240000000000002</v>
          </cell>
          <cell r="K27">
            <v>5.2</v>
          </cell>
        </row>
        <row r="28">
          <cell r="B28">
            <v>27.541666666666675</v>
          </cell>
          <cell r="C28">
            <v>34.799999999999997</v>
          </cell>
          <cell r="D28">
            <v>23.4</v>
          </cell>
          <cell r="E28">
            <v>77.083333333333329</v>
          </cell>
          <cell r="F28">
            <v>93</v>
          </cell>
          <cell r="G28">
            <v>48</v>
          </cell>
          <cell r="H28">
            <v>10.8</v>
          </cell>
          <cell r="I28" t="str">
            <v>L</v>
          </cell>
          <cell r="J28">
            <v>24.12</v>
          </cell>
          <cell r="K28">
            <v>0</v>
          </cell>
        </row>
        <row r="29">
          <cell r="B29">
            <v>26.279166666666665</v>
          </cell>
          <cell r="C29">
            <v>30.1</v>
          </cell>
          <cell r="D29">
            <v>24.2</v>
          </cell>
          <cell r="E29">
            <v>79.333333333333329</v>
          </cell>
          <cell r="F29">
            <v>90</v>
          </cell>
          <cell r="G29">
            <v>66</v>
          </cell>
          <cell r="H29">
            <v>15.120000000000001</v>
          </cell>
          <cell r="I29" t="str">
            <v>L</v>
          </cell>
          <cell r="J29">
            <v>38.159999999999997</v>
          </cell>
          <cell r="K29">
            <v>0.4</v>
          </cell>
        </row>
        <row r="30">
          <cell r="B30">
            <v>26.333333333333332</v>
          </cell>
          <cell r="C30">
            <v>32.299999999999997</v>
          </cell>
          <cell r="D30">
            <v>23.8</v>
          </cell>
          <cell r="E30">
            <v>78.416666666666671</v>
          </cell>
          <cell r="F30">
            <v>91</v>
          </cell>
          <cell r="G30">
            <v>51</v>
          </cell>
          <cell r="H30">
            <v>10.44</v>
          </cell>
          <cell r="I30" t="str">
            <v>SO</v>
          </cell>
          <cell r="J30">
            <v>23.040000000000003</v>
          </cell>
          <cell r="K30">
            <v>7.4</v>
          </cell>
        </row>
        <row r="31">
          <cell r="B31">
            <v>25.841666666666665</v>
          </cell>
          <cell r="C31">
            <v>30.9</v>
          </cell>
          <cell r="D31">
            <v>22.7</v>
          </cell>
          <cell r="E31">
            <v>81.958333333333329</v>
          </cell>
          <cell r="F31">
            <v>93</v>
          </cell>
          <cell r="G31">
            <v>62</v>
          </cell>
          <cell r="H31">
            <v>17.28</v>
          </cell>
          <cell r="I31" t="str">
            <v>N</v>
          </cell>
          <cell r="J31">
            <v>42.480000000000004</v>
          </cell>
          <cell r="K31">
            <v>18.2</v>
          </cell>
        </row>
        <row r="32">
          <cell r="B32">
            <v>26.504166666666674</v>
          </cell>
          <cell r="C32">
            <v>31.7</v>
          </cell>
          <cell r="D32">
            <v>22.8</v>
          </cell>
          <cell r="E32">
            <v>77.333333333333329</v>
          </cell>
          <cell r="F32">
            <v>93</v>
          </cell>
          <cell r="G32">
            <v>54</v>
          </cell>
          <cell r="H32">
            <v>11.520000000000001</v>
          </cell>
          <cell r="I32" t="str">
            <v>L</v>
          </cell>
          <cell r="J32">
            <v>27.36</v>
          </cell>
          <cell r="K32">
            <v>0.4</v>
          </cell>
        </row>
        <row r="33">
          <cell r="B33">
            <v>28.279166666666669</v>
          </cell>
          <cell r="C33">
            <v>32.700000000000003</v>
          </cell>
          <cell r="D33">
            <v>24.9</v>
          </cell>
          <cell r="E33">
            <v>72.375</v>
          </cell>
          <cell r="F33">
            <v>92</v>
          </cell>
          <cell r="G33">
            <v>54</v>
          </cell>
          <cell r="H33">
            <v>17.64</v>
          </cell>
          <cell r="I33" t="str">
            <v>L</v>
          </cell>
          <cell r="J33">
            <v>39.24</v>
          </cell>
          <cell r="K33">
            <v>16</v>
          </cell>
        </row>
        <row r="34">
          <cell r="B34">
            <v>28.816666666666663</v>
          </cell>
          <cell r="C34">
            <v>33.6</v>
          </cell>
          <cell r="D34">
            <v>26.2</v>
          </cell>
          <cell r="E34">
            <v>77.291666666666671</v>
          </cell>
          <cell r="F34">
            <v>90</v>
          </cell>
          <cell r="G34">
            <v>55</v>
          </cell>
          <cell r="H34">
            <v>10.44</v>
          </cell>
          <cell r="I34" t="str">
            <v>L</v>
          </cell>
          <cell r="J34">
            <v>28.44</v>
          </cell>
          <cell r="K34">
            <v>0.8</v>
          </cell>
        </row>
        <row r="35">
          <cell r="B35">
            <v>29.229166666666668</v>
          </cell>
          <cell r="C35">
            <v>35.1</v>
          </cell>
          <cell r="D35">
            <v>26.6</v>
          </cell>
          <cell r="E35">
            <v>74.583333333333329</v>
          </cell>
          <cell r="F35">
            <v>86</v>
          </cell>
          <cell r="G35">
            <v>51</v>
          </cell>
          <cell r="H35">
            <v>14.04</v>
          </cell>
          <cell r="I35" t="str">
            <v>L</v>
          </cell>
          <cell r="J35">
            <v>24.840000000000003</v>
          </cell>
          <cell r="K35">
            <v>0</v>
          </cell>
        </row>
        <row r="36">
          <cell r="I36" t="str">
            <v>L</v>
          </cell>
        </row>
      </sheetData>
      <sheetData sheetId="1">
        <row r="5">
          <cell r="B5">
            <v>26.424999999999997</v>
          </cell>
        </row>
      </sheetData>
      <sheetData sheetId="2">
        <row r="5">
          <cell r="B5">
            <v>27.708333333333332</v>
          </cell>
        </row>
      </sheetData>
      <sheetData sheetId="3">
        <row r="5">
          <cell r="B5">
            <v>28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24.487500000000001</v>
          </cell>
          <cell r="C5">
            <v>31</v>
          </cell>
          <cell r="D5">
            <v>21.9</v>
          </cell>
          <cell r="E5">
            <v>77.25</v>
          </cell>
          <cell r="F5">
            <v>100</v>
          </cell>
          <cell r="G5">
            <v>62</v>
          </cell>
          <cell r="H5">
            <v>11.520000000000001</v>
          </cell>
          <cell r="I5" t="str">
            <v>O</v>
          </cell>
          <cell r="J5">
            <v>34.92</v>
          </cell>
          <cell r="K5">
            <v>71.400000000000006</v>
          </cell>
        </row>
        <row r="6">
          <cell r="B6">
            <v>26.137499999999999</v>
          </cell>
          <cell r="C6">
            <v>33.700000000000003</v>
          </cell>
          <cell r="D6">
            <v>20.6</v>
          </cell>
          <cell r="E6">
            <v>62.5</v>
          </cell>
          <cell r="F6">
            <v>95</v>
          </cell>
          <cell r="G6">
            <v>33</v>
          </cell>
          <cell r="H6">
            <v>14.04</v>
          </cell>
          <cell r="I6" t="str">
            <v>NO</v>
          </cell>
          <cell r="J6">
            <v>30.240000000000002</v>
          </cell>
          <cell r="K6">
            <v>11.6</v>
          </cell>
        </row>
        <row r="7">
          <cell r="B7">
            <v>26.125</v>
          </cell>
          <cell r="C7">
            <v>33.5</v>
          </cell>
          <cell r="D7">
            <v>19.2</v>
          </cell>
          <cell r="E7">
            <v>63.7</v>
          </cell>
          <cell r="F7">
            <v>100</v>
          </cell>
          <cell r="G7">
            <v>36</v>
          </cell>
          <cell r="H7">
            <v>6.12</v>
          </cell>
          <cell r="I7" t="str">
            <v>NO</v>
          </cell>
          <cell r="J7">
            <v>24.48</v>
          </cell>
          <cell r="K7">
            <v>0</v>
          </cell>
        </row>
        <row r="8">
          <cell r="B8">
            <v>26.079166666666669</v>
          </cell>
          <cell r="C8">
            <v>34.6</v>
          </cell>
          <cell r="D8">
            <v>19.2</v>
          </cell>
          <cell r="E8">
            <v>60.823529411764703</v>
          </cell>
          <cell r="F8">
            <v>100</v>
          </cell>
          <cell r="G8">
            <v>40</v>
          </cell>
          <cell r="H8">
            <v>4.6800000000000006</v>
          </cell>
          <cell r="I8" t="str">
            <v>NO</v>
          </cell>
          <cell r="J8">
            <v>18</v>
          </cell>
          <cell r="K8">
            <v>0</v>
          </cell>
        </row>
        <row r="9">
          <cell r="B9">
            <v>25.591666666666665</v>
          </cell>
          <cell r="C9">
            <v>32.299999999999997</v>
          </cell>
          <cell r="D9">
            <v>21.9</v>
          </cell>
          <cell r="E9">
            <v>71.0625</v>
          </cell>
          <cell r="F9">
            <v>100</v>
          </cell>
          <cell r="G9">
            <v>48</v>
          </cell>
          <cell r="H9">
            <v>12.24</v>
          </cell>
          <cell r="I9" t="str">
            <v>L</v>
          </cell>
          <cell r="J9">
            <v>31.319999999999997</v>
          </cell>
          <cell r="K9">
            <v>8.4</v>
          </cell>
        </row>
        <row r="10">
          <cell r="B10">
            <v>27.104166666666657</v>
          </cell>
          <cell r="C10">
            <v>34.799999999999997</v>
          </cell>
          <cell r="D10">
            <v>20.9</v>
          </cell>
          <cell r="E10">
            <v>63.470588235294116</v>
          </cell>
          <cell r="F10">
            <v>97</v>
          </cell>
          <cell r="G10">
            <v>38</v>
          </cell>
          <cell r="H10">
            <v>0</v>
          </cell>
          <cell r="I10" t="str">
            <v>O</v>
          </cell>
          <cell r="J10">
            <v>27.36</v>
          </cell>
          <cell r="K10">
            <v>1.5999999999999999</v>
          </cell>
        </row>
        <row r="11">
          <cell r="B11">
            <v>27.008333333333329</v>
          </cell>
          <cell r="C11">
            <v>34.4</v>
          </cell>
          <cell r="D11">
            <v>21.9</v>
          </cell>
          <cell r="E11">
            <v>67.5</v>
          </cell>
          <cell r="F11">
            <v>100</v>
          </cell>
          <cell r="G11">
            <v>48</v>
          </cell>
          <cell r="H11">
            <v>13.32</v>
          </cell>
          <cell r="I11" t="str">
            <v>L</v>
          </cell>
          <cell r="J11">
            <v>37.080000000000005</v>
          </cell>
          <cell r="K11">
            <v>0</v>
          </cell>
        </row>
        <row r="12">
          <cell r="B12">
            <v>25.533333333333331</v>
          </cell>
          <cell r="C12">
            <v>33</v>
          </cell>
          <cell r="D12">
            <v>21.4</v>
          </cell>
          <cell r="E12">
            <v>72.933333333333337</v>
          </cell>
          <cell r="F12">
            <v>100</v>
          </cell>
          <cell r="G12">
            <v>53</v>
          </cell>
          <cell r="H12">
            <v>5.4</v>
          </cell>
          <cell r="I12" t="str">
            <v>L</v>
          </cell>
          <cell r="J12">
            <v>47.519999999999996</v>
          </cell>
          <cell r="K12">
            <v>1.8</v>
          </cell>
        </row>
        <row r="13">
          <cell r="B13">
            <v>25.745833333333326</v>
          </cell>
          <cell r="C13">
            <v>32</v>
          </cell>
          <cell r="D13">
            <v>21.7</v>
          </cell>
          <cell r="E13">
            <v>71.615384615384613</v>
          </cell>
          <cell r="F13">
            <v>94</v>
          </cell>
          <cell r="G13">
            <v>55</v>
          </cell>
          <cell r="H13">
            <v>0.36000000000000004</v>
          </cell>
          <cell r="I13" t="str">
            <v>L</v>
          </cell>
          <cell r="J13">
            <v>23.400000000000002</v>
          </cell>
          <cell r="K13">
            <v>0.8</v>
          </cell>
        </row>
        <row r="14">
          <cell r="B14">
            <v>25.224999999999998</v>
          </cell>
          <cell r="C14">
            <v>30.5</v>
          </cell>
          <cell r="D14">
            <v>21.2</v>
          </cell>
          <cell r="E14">
            <v>75.375</v>
          </cell>
          <cell r="F14">
            <v>100</v>
          </cell>
          <cell r="G14">
            <v>60</v>
          </cell>
          <cell r="H14">
            <v>8.64</v>
          </cell>
          <cell r="I14" t="str">
            <v>NE</v>
          </cell>
          <cell r="J14">
            <v>29.16</v>
          </cell>
          <cell r="K14">
            <v>0.2</v>
          </cell>
        </row>
        <row r="15">
          <cell r="B15">
            <v>24.125</v>
          </cell>
          <cell r="C15">
            <v>29.2</v>
          </cell>
          <cell r="D15">
            <v>21.9</v>
          </cell>
          <cell r="E15">
            <v>79.375</v>
          </cell>
          <cell r="F15">
            <v>100</v>
          </cell>
          <cell r="G15">
            <v>66</v>
          </cell>
          <cell r="H15">
            <v>8.64</v>
          </cell>
          <cell r="I15" t="str">
            <v>NE</v>
          </cell>
          <cell r="J15">
            <v>38.519999999999996</v>
          </cell>
          <cell r="K15">
            <v>12.4</v>
          </cell>
        </row>
        <row r="16">
          <cell r="B16">
            <v>22.799999999999997</v>
          </cell>
          <cell r="C16">
            <v>24.6</v>
          </cell>
          <cell r="D16">
            <v>21.7</v>
          </cell>
          <cell r="E16">
            <v>94.333333333333329</v>
          </cell>
          <cell r="F16">
            <v>96</v>
          </cell>
          <cell r="G16">
            <v>88</v>
          </cell>
          <cell r="H16">
            <v>5.04</v>
          </cell>
          <cell r="I16" t="str">
            <v>NE</v>
          </cell>
          <cell r="J16">
            <v>21.96</v>
          </cell>
          <cell r="K16">
            <v>25.4</v>
          </cell>
        </row>
        <row r="17">
          <cell r="B17">
            <v>24.466666666666669</v>
          </cell>
          <cell r="C17">
            <v>30.4</v>
          </cell>
          <cell r="D17">
            <v>22.1</v>
          </cell>
          <cell r="E17">
            <v>76.555555555555557</v>
          </cell>
          <cell r="F17">
            <v>86</v>
          </cell>
          <cell r="G17">
            <v>64</v>
          </cell>
          <cell r="H17">
            <v>12.6</v>
          </cell>
          <cell r="I17" t="str">
            <v>NO</v>
          </cell>
          <cell r="J17">
            <v>35.28</v>
          </cell>
          <cell r="K17">
            <v>13.399999999999999</v>
          </cell>
        </row>
        <row r="18">
          <cell r="B18">
            <v>25.162499999999994</v>
          </cell>
          <cell r="C18">
            <v>29.5</v>
          </cell>
          <cell r="D18">
            <v>22.7</v>
          </cell>
          <cell r="E18">
            <v>73.900000000000006</v>
          </cell>
          <cell r="F18">
            <v>100</v>
          </cell>
          <cell r="G18">
            <v>65</v>
          </cell>
          <cell r="H18">
            <v>13.68</v>
          </cell>
          <cell r="I18" t="str">
            <v>NO</v>
          </cell>
          <cell r="J18">
            <v>37.440000000000005</v>
          </cell>
          <cell r="K18">
            <v>8.4</v>
          </cell>
        </row>
        <row r="19">
          <cell r="B19">
            <v>26.19583333333334</v>
          </cell>
          <cell r="C19">
            <v>32.799999999999997</v>
          </cell>
          <cell r="D19">
            <v>21.6</v>
          </cell>
          <cell r="E19">
            <v>69.384615384615387</v>
          </cell>
          <cell r="F19">
            <v>99</v>
          </cell>
          <cell r="G19">
            <v>54</v>
          </cell>
          <cell r="H19">
            <v>8.64</v>
          </cell>
          <cell r="I19" t="str">
            <v>O</v>
          </cell>
          <cell r="J19">
            <v>23.759999999999998</v>
          </cell>
          <cell r="K19">
            <v>5.2000000000000011</v>
          </cell>
        </row>
        <row r="20">
          <cell r="B20">
            <v>25.88333333333334</v>
          </cell>
          <cell r="C20">
            <v>32.299999999999997</v>
          </cell>
          <cell r="D20">
            <v>21</v>
          </cell>
          <cell r="E20">
            <v>70.9375</v>
          </cell>
          <cell r="F20">
            <v>86</v>
          </cell>
          <cell r="G20">
            <v>53</v>
          </cell>
          <cell r="H20">
            <v>9.7200000000000006</v>
          </cell>
          <cell r="I20" t="str">
            <v>L</v>
          </cell>
          <cell r="J20">
            <v>25.92</v>
          </cell>
          <cell r="K20">
            <v>0.4</v>
          </cell>
        </row>
        <row r="21">
          <cell r="B21">
            <v>24.816666666666663</v>
          </cell>
          <cell r="C21">
            <v>32.200000000000003</v>
          </cell>
          <cell r="D21">
            <v>20.8</v>
          </cell>
          <cell r="E21">
            <v>75.4375</v>
          </cell>
          <cell r="F21">
            <v>100</v>
          </cell>
          <cell r="G21">
            <v>52</v>
          </cell>
          <cell r="H21">
            <v>20.88</v>
          </cell>
          <cell r="I21" t="str">
            <v>NE</v>
          </cell>
          <cell r="J21">
            <v>50.04</v>
          </cell>
          <cell r="K21">
            <v>1.4</v>
          </cell>
        </row>
        <row r="22">
          <cell r="B22">
            <v>25.583333333333332</v>
          </cell>
          <cell r="C22">
            <v>32.799999999999997</v>
          </cell>
          <cell r="D22">
            <v>20.3</v>
          </cell>
          <cell r="E22">
            <v>60.833333333333336</v>
          </cell>
          <cell r="F22">
            <v>97</v>
          </cell>
          <cell r="G22">
            <v>44</v>
          </cell>
          <cell r="H22">
            <v>10.44</v>
          </cell>
          <cell r="I22" t="str">
            <v>O</v>
          </cell>
          <cell r="J22">
            <v>28.44</v>
          </cell>
          <cell r="K22">
            <v>0</v>
          </cell>
        </row>
        <row r="23">
          <cell r="B23">
            <v>25.620833333333337</v>
          </cell>
          <cell r="C23">
            <v>31.6</v>
          </cell>
          <cell r="D23">
            <v>20.6</v>
          </cell>
          <cell r="E23">
            <v>70.764705882352942</v>
          </cell>
          <cell r="F23">
            <v>100</v>
          </cell>
          <cell r="G23">
            <v>54</v>
          </cell>
          <cell r="H23">
            <v>17.28</v>
          </cell>
          <cell r="I23" t="str">
            <v>NE</v>
          </cell>
          <cell r="J23">
            <v>40.680000000000007</v>
          </cell>
          <cell r="K23">
            <v>3.2</v>
          </cell>
        </row>
        <row r="24">
          <cell r="B24">
            <v>25.316666666666663</v>
          </cell>
          <cell r="C24">
            <v>30.7</v>
          </cell>
          <cell r="D24">
            <v>21.8</v>
          </cell>
          <cell r="E24">
            <v>73.533333333333331</v>
          </cell>
          <cell r="F24">
            <v>100</v>
          </cell>
          <cell r="G24">
            <v>60</v>
          </cell>
          <cell r="H24">
            <v>8.2799999999999994</v>
          </cell>
          <cell r="I24" t="str">
            <v>NE</v>
          </cell>
          <cell r="J24">
            <v>38.519999999999996</v>
          </cell>
          <cell r="K24">
            <v>1.7999999999999998</v>
          </cell>
        </row>
        <row r="25">
          <cell r="B25">
            <v>25.358333333333338</v>
          </cell>
          <cell r="C25">
            <v>31.7</v>
          </cell>
          <cell r="D25">
            <v>21.3</v>
          </cell>
          <cell r="E25">
            <v>75.307692307692307</v>
          </cell>
          <cell r="F25">
            <v>100</v>
          </cell>
          <cell r="G25">
            <v>58</v>
          </cell>
          <cell r="H25">
            <v>5.04</v>
          </cell>
          <cell r="I25" t="str">
            <v>L</v>
          </cell>
          <cell r="J25">
            <v>42.480000000000004</v>
          </cell>
          <cell r="K25">
            <v>21</v>
          </cell>
        </row>
        <row r="26">
          <cell r="B26">
            <v>23.995833333333334</v>
          </cell>
          <cell r="C26">
            <v>29.8</v>
          </cell>
          <cell r="D26">
            <v>21.9</v>
          </cell>
          <cell r="E26">
            <v>86</v>
          </cell>
          <cell r="F26">
            <v>100</v>
          </cell>
          <cell r="G26">
            <v>70</v>
          </cell>
          <cell r="H26">
            <v>1.4400000000000002</v>
          </cell>
          <cell r="I26" t="str">
            <v>NE</v>
          </cell>
          <cell r="J26">
            <v>38.159999999999997</v>
          </cell>
          <cell r="K26">
            <v>19.400000000000002</v>
          </cell>
        </row>
        <row r="27">
          <cell r="B27">
            <v>25.441666666666674</v>
          </cell>
          <cell r="C27">
            <v>32.799999999999997</v>
          </cell>
          <cell r="D27">
            <v>22</v>
          </cell>
          <cell r="E27">
            <v>71.5</v>
          </cell>
          <cell r="F27">
            <v>85</v>
          </cell>
          <cell r="G27">
            <v>52</v>
          </cell>
          <cell r="H27">
            <v>22.32</v>
          </cell>
          <cell r="I27" t="str">
            <v>L</v>
          </cell>
          <cell r="J27">
            <v>44.28</v>
          </cell>
          <cell r="K27">
            <v>22.2</v>
          </cell>
        </row>
        <row r="28">
          <cell r="B28">
            <v>25.108333333333334</v>
          </cell>
          <cell r="C28">
            <v>31</v>
          </cell>
          <cell r="D28">
            <v>21.7</v>
          </cell>
          <cell r="E28">
            <v>75.5</v>
          </cell>
          <cell r="F28">
            <v>100</v>
          </cell>
          <cell r="G28">
            <v>61</v>
          </cell>
          <cell r="H28">
            <v>12.96</v>
          </cell>
          <cell r="I28" t="str">
            <v>NO</v>
          </cell>
          <cell r="J28">
            <v>33.119999999999997</v>
          </cell>
          <cell r="K28">
            <v>6.8000000000000025</v>
          </cell>
        </row>
        <row r="29">
          <cell r="B29">
            <v>25.354166666666668</v>
          </cell>
          <cell r="C29">
            <v>30.5</v>
          </cell>
          <cell r="D29">
            <v>22.4</v>
          </cell>
          <cell r="E29">
            <v>74.454545454545453</v>
          </cell>
          <cell r="F29">
            <v>100</v>
          </cell>
          <cell r="G29">
            <v>63</v>
          </cell>
          <cell r="H29">
            <v>14.4</v>
          </cell>
          <cell r="I29" t="str">
            <v>NE</v>
          </cell>
          <cell r="J29">
            <v>38.519999999999996</v>
          </cell>
          <cell r="K29">
            <v>4.8000000000000016</v>
          </cell>
        </row>
        <row r="30">
          <cell r="B30">
            <v>24.858333333333334</v>
          </cell>
          <cell r="C30">
            <v>31</v>
          </cell>
          <cell r="D30">
            <v>21.8</v>
          </cell>
          <cell r="E30">
            <v>80.454545454545453</v>
          </cell>
          <cell r="F30">
            <v>100</v>
          </cell>
          <cell r="G30">
            <v>64</v>
          </cell>
          <cell r="H30">
            <v>0</v>
          </cell>
          <cell r="I30" t="str">
            <v>L</v>
          </cell>
          <cell r="J30">
            <v>15.48</v>
          </cell>
          <cell r="K30">
            <v>2.6</v>
          </cell>
        </row>
        <row r="31">
          <cell r="B31">
            <v>24.229166666666661</v>
          </cell>
          <cell r="C31">
            <v>29.9</v>
          </cell>
          <cell r="D31">
            <v>22.6</v>
          </cell>
          <cell r="E31">
            <v>78.8</v>
          </cell>
          <cell r="F31">
            <v>100</v>
          </cell>
          <cell r="G31">
            <v>68</v>
          </cell>
          <cell r="H31">
            <v>0.72000000000000008</v>
          </cell>
          <cell r="I31" t="str">
            <v>L</v>
          </cell>
          <cell r="J31">
            <v>42.84</v>
          </cell>
          <cell r="K31">
            <v>1.2</v>
          </cell>
        </row>
        <row r="32">
          <cell r="B32">
            <v>26.187499999999996</v>
          </cell>
          <cell r="C32">
            <v>33.5</v>
          </cell>
          <cell r="D32">
            <v>22.1</v>
          </cell>
          <cell r="E32">
            <v>62</v>
          </cell>
          <cell r="F32">
            <v>100</v>
          </cell>
          <cell r="G32">
            <v>47</v>
          </cell>
          <cell r="H32">
            <v>7.2</v>
          </cell>
          <cell r="I32" t="str">
            <v>L</v>
          </cell>
          <cell r="J32">
            <v>25.2</v>
          </cell>
          <cell r="K32">
            <v>1</v>
          </cell>
        </row>
        <row r="33">
          <cell r="B33">
            <v>25.866666666666664</v>
          </cell>
          <cell r="C33">
            <v>33.4</v>
          </cell>
          <cell r="D33">
            <v>22.2</v>
          </cell>
          <cell r="E33">
            <v>73.5</v>
          </cell>
          <cell r="F33">
            <v>100</v>
          </cell>
          <cell r="G33">
            <v>52</v>
          </cell>
          <cell r="H33">
            <v>11.16</v>
          </cell>
          <cell r="I33" t="str">
            <v>SE</v>
          </cell>
          <cell r="J33">
            <v>36.72</v>
          </cell>
          <cell r="K33">
            <v>1</v>
          </cell>
        </row>
        <row r="34">
          <cell r="B34">
            <v>25.929166666666671</v>
          </cell>
          <cell r="C34">
            <v>32.200000000000003</v>
          </cell>
          <cell r="D34">
            <v>22.7</v>
          </cell>
          <cell r="E34">
            <v>75.272727272727266</v>
          </cell>
          <cell r="F34">
            <v>100</v>
          </cell>
          <cell r="G34">
            <v>60</v>
          </cell>
          <cell r="H34">
            <v>3.6</v>
          </cell>
          <cell r="I34" t="str">
            <v>S</v>
          </cell>
          <cell r="J34">
            <v>37.800000000000004</v>
          </cell>
          <cell r="K34">
            <v>0.8</v>
          </cell>
        </row>
        <row r="35">
          <cell r="B35">
            <v>26.058333333333337</v>
          </cell>
          <cell r="C35">
            <v>31.7</v>
          </cell>
          <cell r="D35">
            <v>21.8</v>
          </cell>
          <cell r="E35">
            <v>66.5</v>
          </cell>
          <cell r="F35">
            <v>100</v>
          </cell>
          <cell r="G35">
            <v>55</v>
          </cell>
          <cell r="H35">
            <v>10.44</v>
          </cell>
          <cell r="I35" t="str">
            <v>O</v>
          </cell>
          <cell r="J35">
            <v>29.52</v>
          </cell>
          <cell r="K35">
            <v>0.8</v>
          </cell>
        </row>
        <row r="36">
          <cell r="I36" t="str">
            <v>L</v>
          </cell>
        </row>
      </sheetData>
      <sheetData sheetId="1">
        <row r="5">
          <cell r="B5">
            <v>25.724999999999994</v>
          </cell>
        </row>
      </sheetData>
      <sheetData sheetId="2">
        <row r="5">
          <cell r="B5">
            <v>26.404166666666669</v>
          </cell>
        </row>
      </sheetData>
      <sheetData sheetId="3">
        <row r="5">
          <cell r="B5">
            <v>25.795833333333331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0"/>
  <sheetViews>
    <sheetView topLeftCell="A10" workbookViewId="0">
      <selection activeCell="M42" sqref="M42"/>
    </sheetView>
  </sheetViews>
  <sheetFormatPr defaultRowHeight="12.75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4" s="4" customFormat="1" ht="20.100000000000001" customHeight="1">
      <c r="A2" s="19" t="s">
        <v>21</v>
      </c>
      <c r="B2" s="20" t="s">
        <v>55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7"/>
    </row>
    <row r="3" spans="1:34" s="5" customFormat="1" ht="20.100000000000001" customHeight="1">
      <c r="A3" s="19"/>
      <c r="B3" s="21">
        <v>1</v>
      </c>
      <c r="C3" s="21">
        <f>SUM(B3+1)</f>
        <v>2</v>
      </c>
      <c r="D3" s="21">
        <f t="shared" ref="D3:AD3" si="0">SUM(C3+1)</f>
        <v>3</v>
      </c>
      <c r="E3" s="21">
        <f t="shared" si="0"/>
        <v>4</v>
      </c>
      <c r="F3" s="21">
        <f t="shared" si="0"/>
        <v>5</v>
      </c>
      <c r="G3" s="21">
        <f t="shared" si="0"/>
        <v>6</v>
      </c>
      <c r="H3" s="21">
        <f t="shared" si="0"/>
        <v>7</v>
      </c>
      <c r="I3" s="21">
        <f t="shared" si="0"/>
        <v>8</v>
      </c>
      <c r="J3" s="21">
        <f t="shared" si="0"/>
        <v>9</v>
      </c>
      <c r="K3" s="21">
        <f t="shared" si="0"/>
        <v>10</v>
      </c>
      <c r="L3" s="21">
        <f t="shared" si="0"/>
        <v>11</v>
      </c>
      <c r="M3" s="21">
        <f t="shared" si="0"/>
        <v>12</v>
      </c>
      <c r="N3" s="21">
        <f t="shared" si="0"/>
        <v>13</v>
      </c>
      <c r="O3" s="21">
        <f t="shared" si="0"/>
        <v>14</v>
      </c>
      <c r="P3" s="21">
        <f t="shared" si="0"/>
        <v>15</v>
      </c>
      <c r="Q3" s="21">
        <f t="shared" si="0"/>
        <v>16</v>
      </c>
      <c r="R3" s="21">
        <f t="shared" si="0"/>
        <v>17</v>
      </c>
      <c r="S3" s="21">
        <f t="shared" si="0"/>
        <v>18</v>
      </c>
      <c r="T3" s="21">
        <f t="shared" si="0"/>
        <v>19</v>
      </c>
      <c r="U3" s="21">
        <f t="shared" si="0"/>
        <v>20</v>
      </c>
      <c r="V3" s="21">
        <f t="shared" si="0"/>
        <v>21</v>
      </c>
      <c r="W3" s="21">
        <f t="shared" si="0"/>
        <v>22</v>
      </c>
      <c r="X3" s="21">
        <f t="shared" si="0"/>
        <v>23</v>
      </c>
      <c r="Y3" s="21">
        <f t="shared" si="0"/>
        <v>24</v>
      </c>
      <c r="Z3" s="21">
        <f t="shared" si="0"/>
        <v>25</v>
      </c>
      <c r="AA3" s="21">
        <f t="shared" si="0"/>
        <v>26</v>
      </c>
      <c r="AB3" s="21">
        <f t="shared" si="0"/>
        <v>27</v>
      </c>
      <c r="AC3" s="21">
        <f t="shared" si="0"/>
        <v>28</v>
      </c>
      <c r="AD3" s="21">
        <f t="shared" si="0"/>
        <v>29</v>
      </c>
      <c r="AE3" s="21">
        <v>30</v>
      </c>
      <c r="AF3" s="21">
        <v>31</v>
      </c>
      <c r="AG3" s="22" t="s">
        <v>40</v>
      </c>
      <c r="AH3" s="8"/>
    </row>
    <row r="4" spans="1:34" s="5" customFormat="1" ht="20.100000000000001" customHeight="1">
      <c r="A4" s="19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 t="s">
        <v>39</v>
      </c>
      <c r="AH4" s="8"/>
    </row>
    <row r="5" spans="1:34" s="5" customFormat="1" ht="20.100000000000001" customHeight="1">
      <c r="A5" s="23" t="s">
        <v>48</v>
      </c>
      <c r="B5" s="24">
        <f>[1]Janeiro!$B$5</f>
        <v>26.008333333333329</v>
      </c>
      <c r="C5" s="24">
        <f>[1]Janeiro!$B$6</f>
        <v>26.683333333333337</v>
      </c>
      <c r="D5" s="24">
        <f>[1]Janeiro!$B$7</f>
        <v>27.387499999999992</v>
      </c>
      <c r="E5" s="24">
        <f>[1]Janeiro!$B$8</f>
        <v>27.829166666666669</v>
      </c>
      <c r="F5" s="24">
        <f>[1]Janeiro!$B$9</f>
        <v>27.341666666666665</v>
      </c>
      <c r="G5" s="24">
        <f>[1]Janeiro!$B$10</f>
        <v>27.012499999999992</v>
      </c>
      <c r="H5" s="24">
        <f>[1]Janeiro!$B$11</f>
        <v>27.254166666666663</v>
      </c>
      <c r="I5" s="24">
        <f>[1]Janeiro!$B$12</f>
        <v>26.212500000000002</v>
      </c>
      <c r="J5" s="24">
        <f>[1]Janeiro!$B$13</f>
        <v>26.708333333333332</v>
      </c>
      <c r="K5" s="24">
        <f>[1]Janeiro!$B$14</f>
        <v>26.662499999999998</v>
      </c>
      <c r="L5" s="24">
        <f>[1]Janeiro!$B$15</f>
        <v>24.066666666666674</v>
      </c>
      <c r="M5" s="24">
        <f>[1]Janeiro!$B$16</f>
        <v>22.316666666666666</v>
      </c>
      <c r="N5" s="24">
        <f>[1]Janeiro!$B$17</f>
        <v>23.829166666666669</v>
      </c>
      <c r="O5" s="24">
        <f>[1]Janeiro!$B$18</f>
        <v>24.550000000000008</v>
      </c>
      <c r="P5" s="24">
        <f>[1]Janeiro!$B$19</f>
        <v>24.512499999999999</v>
      </c>
      <c r="Q5" s="24">
        <f>[1]Janeiro!$B$20</f>
        <v>25.875</v>
      </c>
      <c r="R5" s="24">
        <f>[1]Janeiro!$B$21</f>
        <v>25.516666666666669</v>
      </c>
      <c r="S5" s="24">
        <f>[1]Janeiro!$B$22</f>
        <v>23.562500000000004</v>
      </c>
      <c r="T5" s="24">
        <f>[1]Janeiro!$B$23</f>
        <v>25.658333333333335</v>
      </c>
      <c r="U5" s="24">
        <f>[1]Janeiro!$B$24</f>
        <v>25.324999999999999</v>
      </c>
      <c r="V5" s="24">
        <f>[1]Janeiro!$B$25</f>
        <v>25.316666666666666</v>
      </c>
      <c r="W5" s="24">
        <f>[1]Janeiro!$B$26</f>
        <v>26.399999999999995</v>
      </c>
      <c r="X5" s="24">
        <f>[1]Janeiro!$B$27</f>
        <v>25.316666666666663</v>
      </c>
      <c r="Y5" s="24">
        <f>[1]Janeiro!$B$28</f>
        <v>26.112500000000001</v>
      </c>
      <c r="Z5" s="24">
        <f>[1]Janeiro!$B$29</f>
        <v>24.779166666666658</v>
      </c>
      <c r="AA5" s="24">
        <f>[1]Janeiro!$B$30</f>
        <v>24.749999999999996</v>
      </c>
      <c r="AB5" s="24">
        <f>[1]Janeiro!$B$31</f>
        <v>24.05416666666666</v>
      </c>
      <c r="AC5" s="24">
        <f>[1]Janeiro!$B$32</f>
        <v>24.208333333333332</v>
      </c>
      <c r="AD5" s="24">
        <f>[1]Janeiro!$B$33</f>
        <v>25.999999999999996</v>
      </c>
      <c r="AE5" s="24">
        <f>[1]Janeiro!$B$34</f>
        <v>26.9375</v>
      </c>
      <c r="AF5" s="24">
        <f>[1]Janeiro!$B$35</f>
        <v>26.479166666666661</v>
      </c>
      <c r="AG5" s="16">
        <f>AVERAGE(B5:AF5)</f>
        <v>25.634408602150536</v>
      </c>
      <c r="AH5" s="8"/>
    </row>
    <row r="6" spans="1:34" ht="17.100000000000001" customHeight="1">
      <c r="A6" s="23" t="s">
        <v>0</v>
      </c>
      <c r="B6" s="25">
        <f>[2]Janeiro!$B$5</f>
        <v>24.516666666666669</v>
      </c>
      <c r="C6" s="25">
        <f>[2]Janeiro!$B$6</f>
        <v>23.283333333333335</v>
      </c>
      <c r="D6" s="25">
        <f>[2]Janeiro!$B$7</f>
        <v>25.387499999999999</v>
      </c>
      <c r="E6" s="25">
        <f>[2]Janeiro!$B$8</f>
        <v>26.491666666666664</v>
      </c>
      <c r="F6" s="25">
        <f>[2]Janeiro!$B$9</f>
        <v>25.904166666666665</v>
      </c>
      <c r="G6" s="25">
        <f>[2]Janeiro!$B$10</f>
        <v>26.80416666666666</v>
      </c>
      <c r="H6" s="25">
        <f>[2]Janeiro!$B$11</f>
        <v>25.420833333333334</v>
      </c>
      <c r="I6" s="25">
        <f>[2]Janeiro!$B$12</f>
        <v>25.220833333333335</v>
      </c>
      <c r="J6" s="25">
        <f>[2]Janeiro!$B$13</f>
        <v>25.445833333333329</v>
      </c>
      <c r="K6" s="25">
        <f>[2]Janeiro!$B$14</f>
        <v>25.412500000000005</v>
      </c>
      <c r="L6" s="25">
        <f>[2]Janeiro!$B$15</f>
        <v>25.583333333333329</v>
      </c>
      <c r="M6" s="25">
        <f>[2]Janeiro!$B$16</f>
        <v>23.270833333333332</v>
      </c>
      <c r="N6" s="25">
        <f>[2]Janeiro!$B$17</f>
        <v>22.212500000000002</v>
      </c>
      <c r="O6" s="25">
        <f>[2]Janeiro!$B$18</f>
        <v>24.500000000000004</v>
      </c>
      <c r="P6" s="25">
        <f>[2]Janeiro!$B$19</f>
        <v>24.591666666666665</v>
      </c>
      <c r="Q6" s="25">
        <f>[2]Janeiro!$B$20</f>
        <v>25.670833333333334</v>
      </c>
      <c r="R6" s="25">
        <f>[2]Janeiro!$B$21</f>
        <v>26.245833333333326</v>
      </c>
      <c r="S6" s="25">
        <f>[2]Janeiro!$B$22</f>
        <v>24.083333333333332</v>
      </c>
      <c r="T6" s="25">
        <f>[2]Janeiro!$B$23</f>
        <v>24.929166666666674</v>
      </c>
      <c r="U6" s="25">
        <f>[2]Janeiro!$B$24</f>
        <v>24.858333333333334</v>
      </c>
      <c r="V6" s="25">
        <f>[2]Janeiro!$B$25</f>
        <v>25.420833333333338</v>
      </c>
      <c r="W6" s="25">
        <f>[2]Janeiro!$B$26</f>
        <v>23.670833333333334</v>
      </c>
      <c r="X6" s="25">
        <f>[2]Janeiro!$B$27</f>
        <v>24.916666666666671</v>
      </c>
      <c r="Y6" s="25">
        <f>[2]Janeiro!$B$28</f>
        <v>24.058333333333334</v>
      </c>
      <c r="Z6" s="25">
        <f>[2]Janeiro!$B$29</f>
        <v>23.204166666666666</v>
      </c>
      <c r="AA6" s="25">
        <f>[2]Janeiro!$B$30</f>
        <v>24.954166666666666</v>
      </c>
      <c r="AB6" s="25">
        <f>[2]Janeiro!$B$31</f>
        <v>23.908333333333331</v>
      </c>
      <c r="AC6" s="25">
        <f>[2]Janeiro!$B$32</f>
        <v>23.174999999999997</v>
      </c>
      <c r="AD6" s="25">
        <f>[2]Janeiro!$B$33</f>
        <v>23.720833333333331</v>
      </c>
      <c r="AE6" s="25">
        <f>[2]Janeiro!$B$34</f>
        <v>25.270833333333332</v>
      </c>
      <c r="AF6" s="25">
        <f>[2]Janeiro!$B$35</f>
        <v>26.150000000000002</v>
      </c>
      <c r="AG6" s="26">
        <f t="shared" ref="AG6:AG18" si="1">AVERAGE(B6:AF6)</f>
        <v>24.783333333333324</v>
      </c>
    </row>
    <row r="7" spans="1:34" ht="17.100000000000001" customHeight="1">
      <c r="A7" s="23" t="s">
        <v>1</v>
      </c>
      <c r="B7" s="25">
        <f>[3]Janeiro!$B$5</f>
        <v>27.545833333333338</v>
      </c>
      <c r="C7" s="25">
        <f>[3]Janeiro!$B$6</f>
        <v>26.983333333333338</v>
      </c>
      <c r="D7" s="25">
        <f>[3]Janeiro!$B$7</f>
        <v>28.212500000000006</v>
      </c>
      <c r="E7" s="25">
        <f>[3]Janeiro!$B$8</f>
        <v>29.445833333333329</v>
      </c>
      <c r="F7" s="25">
        <f>[3]Janeiro!$B$9</f>
        <v>29.108333333333331</v>
      </c>
      <c r="G7" s="25">
        <f>[3]Janeiro!$B$10</f>
        <v>29.062500000000004</v>
      </c>
      <c r="H7" s="25">
        <f>[3]Janeiro!$B$11</f>
        <v>27.448437500000008</v>
      </c>
      <c r="I7" s="25">
        <f>[3]Janeiro!$B$12</f>
        <v>27.524999999999995</v>
      </c>
      <c r="J7" s="25">
        <f>[3]Janeiro!$B$13</f>
        <v>27.100000000000005</v>
      </c>
      <c r="K7" s="25">
        <f>[3]Janeiro!$B$14</f>
        <v>26.737499999999997</v>
      </c>
      <c r="L7" s="25">
        <f>[3]Janeiro!$B$15</f>
        <v>25.945833333333336</v>
      </c>
      <c r="M7" s="25">
        <f>[3]Janeiro!$B$16</f>
        <v>23.858333333333338</v>
      </c>
      <c r="N7" s="25">
        <f>[3]Janeiro!$B$17</f>
        <v>24.5</v>
      </c>
      <c r="O7" s="25">
        <f>[3]Janeiro!$B$18</f>
        <v>26.570833333333329</v>
      </c>
      <c r="P7" s="25">
        <f>[3]Janeiro!$B$19</f>
        <v>27.180952380952384</v>
      </c>
      <c r="Q7" s="25">
        <f>[3]Janeiro!$B$20</f>
        <v>27.408695652173911</v>
      </c>
      <c r="R7" s="25">
        <f>[3]Janeiro!$B$21</f>
        <v>28.950000000000006</v>
      </c>
      <c r="S7" s="25">
        <f>[3]Janeiro!$B$22</f>
        <v>27.895833333333339</v>
      </c>
      <c r="T7" s="25">
        <f>[3]Janeiro!$B$23</f>
        <v>27.699999999999996</v>
      </c>
      <c r="U7" s="25">
        <f>[3]Janeiro!$B$24</f>
        <v>29.199999999999996</v>
      </c>
      <c r="V7" s="25">
        <f>[3]Janeiro!$B$25</f>
        <v>27.68095238095238</v>
      </c>
      <c r="W7" s="25">
        <f>[3]Janeiro!$B$26</f>
        <v>26.845454545454547</v>
      </c>
      <c r="X7" s="25">
        <f>[3]Janeiro!$B$27</f>
        <v>25.993333333333339</v>
      </c>
      <c r="Y7" s="25">
        <f>[3]Janeiro!$B$28</f>
        <v>27.763636363636365</v>
      </c>
      <c r="Z7" s="25">
        <f>[3]Janeiro!$B$29</f>
        <v>25.5</v>
      </c>
      <c r="AA7" s="25">
        <f>[3]Janeiro!$B$30</f>
        <v>26.150000000000002</v>
      </c>
      <c r="AB7" s="25">
        <f>[3]Janeiro!$B$31</f>
        <v>26.247826086956525</v>
      </c>
      <c r="AC7" s="25">
        <f>[3]Janeiro!$B$32</f>
        <v>26.345833333333331</v>
      </c>
      <c r="AD7" s="25">
        <f>[3]Janeiro!$B$33</f>
        <v>27.041666666666668</v>
      </c>
      <c r="AE7" s="25">
        <f>[3]Janeiro!$B$34</f>
        <v>27.3</v>
      </c>
      <c r="AF7" s="25">
        <f>[3]Janeiro!$B$35</f>
        <v>28.5625</v>
      </c>
      <c r="AG7" s="26">
        <f t="shared" si="1"/>
        <v>27.21970822290729</v>
      </c>
    </row>
    <row r="8" spans="1:34" ht="17.100000000000001" customHeight="1">
      <c r="A8" s="23" t="s">
        <v>56</v>
      </c>
      <c r="B8" s="25">
        <f>[4]Janeiro!$B$5</f>
        <v>26.525000000000002</v>
      </c>
      <c r="C8" s="25">
        <f>[4]Janeiro!$B$6</f>
        <v>24.137500000000003</v>
      </c>
      <c r="D8" s="25">
        <f>[4]Janeiro!$B$7</f>
        <v>26.345833333333331</v>
      </c>
      <c r="E8" s="25">
        <f>[4]Janeiro!$B$8</f>
        <v>28.583333333333332</v>
      </c>
      <c r="F8" s="25">
        <f>[4]Janeiro!$B$9</f>
        <v>28.133333333333336</v>
      </c>
      <c r="G8" s="25">
        <f>[4]Janeiro!$B$10</f>
        <v>28.820833333333336</v>
      </c>
      <c r="H8" s="25">
        <f>[4]Janeiro!$B$11</f>
        <v>27.883333333333329</v>
      </c>
      <c r="I8" s="25">
        <f>[4]Janeiro!$B$12</f>
        <v>27.208333333333339</v>
      </c>
      <c r="J8" s="25">
        <f>[4]Janeiro!$B$13</f>
        <v>26.225000000000005</v>
      </c>
      <c r="K8" s="25">
        <f>[4]Janeiro!$B$14</f>
        <v>26.462500000000002</v>
      </c>
      <c r="L8" s="25">
        <f>[4]Janeiro!$B$15</f>
        <v>27.995833333333341</v>
      </c>
      <c r="M8" s="25">
        <f>[4]Janeiro!$B$16</f>
        <v>25.274999999999991</v>
      </c>
      <c r="N8" s="25">
        <f>[4]Janeiro!$B$17</f>
        <v>24.291666666666668</v>
      </c>
      <c r="O8" s="25">
        <f>[4]Janeiro!$B$18</f>
        <v>26.362499999999997</v>
      </c>
      <c r="P8" s="25">
        <f>[4]Janeiro!$B$19</f>
        <v>26.466666666666658</v>
      </c>
      <c r="Q8" s="25">
        <f>[4]Janeiro!$B$20</f>
        <v>27.399999999999995</v>
      </c>
      <c r="R8" s="25">
        <f>[4]Janeiro!$B$21</f>
        <v>27.079166666666669</v>
      </c>
      <c r="S8" s="25">
        <f>[4]Janeiro!$B$22</f>
        <v>27.958333333333332</v>
      </c>
      <c r="T8" s="25">
        <f>[4]Janeiro!$B$23</f>
        <v>28.191666666666666</v>
      </c>
      <c r="U8" s="25">
        <f>[4]Janeiro!$B$24</f>
        <v>28.100000000000005</v>
      </c>
      <c r="V8" s="25">
        <f>[4]Janeiro!$B$25</f>
        <v>26.762500000000003</v>
      </c>
      <c r="W8" s="25">
        <f>[4]Janeiro!$B$26</f>
        <v>27.770833333333339</v>
      </c>
      <c r="X8" s="25">
        <f>[4]Janeiro!$B$27</f>
        <v>28.175000000000001</v>
      </c>
      <c r="Y8" s="25">
        <f>[4]Janeiro!$B$28</f>
        <v>26.374999999999996</v>
      </c>
      <c r="Z8" s="25">
        <f>[4]Janeiro!$B$29</f>
        <v>24.254166666666666</v>
      </c>
      <c r="AA8" s="25">
        <f>[4]Janeiro!$B$30</f>
        <v>26.166666666666671</v>
      </c>
      <c r="AB8" s="25">
        <f>[4]Janeiro!$B$31</f>
        <v>26.587500000000002</v>
      </c>
      <c r="AC8" s="25">
        <f>[4]Janeiro!$B$32</f>
        <v>26.691666666666663</v>
      </c>
      <c r="AD8" s="25">
        <f>[4]Janeiro!$B$33</f>
        <v>27.204166666666666</v>
      </c>
      <c r="AE8" s="25">
        <f>[4]Janeiro!$B$34</f>
        <v>28.012500000000003</v>
      </c>
      <c r="AF8" s="25">
        <f>[4]Janeiro!$B$35</f>
        <v>27.929166666666664</v>
      </c>
      <c r="AG8" s="26">
        <f t="shared" si="1"/>
        <v>26.947580645161288</v>
      </c>
    </row>
    <row r="9" spans="1:34" ht="17.100000000000001" customHeight="1">
      <c r="A9" s="23" t="s">
        <v>2</v>
      </c>
      <c r="B9" s="25">
        <f>[5]Janeiro!$B$5</f>
        <v>24.645833333333332</v>
      </c>
      <c r="C9" s="25">
        <f>[5]Janeiro!$B$6</f>
        <v>25.037499999999998</v>
      </c>
      <c r="D9" s="25">
        <f>[5]Janeiro!$B$7</f>
        <v>26.987500000000001</v>
      </c>
      <c r="E9" s="25">
        <f>[5]Janeiro!$B$8</f>
        <v>27.054166666666674</v>
      </c>
      <c r="F9" s="25">
        <f>[5]Janeiro!$B$9</f>
        <v>26.866666666666671</v>
      </c>
      <c r="G9" s="25">
        <f>[5]Janeiro!$B$10</f>
        <v>26.875000000000004</v>
      </c>
      <c r="H9" s="25">
        <f>[5]Janeiro!$B$11</f>
        <v>26.791666666666668</v>
      </c>
      <c r="I9" s="25">
        <f>[5]Janeiro!$B$12</f>
        <v>25.258333333333336</v>
      </c>
      <c r="J9" s="25">
        <f>[5]Janeiro!$B$13</f>
        <v>24.887499999999992</v>
      </c>
      <c r="K9" s="25">
        <f>[5]Janeiro!$B$14</f>
        <v>24.604166666666668</v>
      </c>
      <c r="L9" s="25">
        <f>[5]Janeiro!$B$15</f>
        <v>23.083333333333332</v>
      </c>
      <c r="M9" s="25">
        <f>[5]Janeiro!$B$16</f>
        <v>21.612500000000008</v>
      </c>
      <c r="N9" s="25">
        <f>[5]Janeiro!$B$17</f>
        <v>21.95</v>
      </c>
      <c r="O9" s="25">
        <f>[5]Janeiro!$B$18</f>
        <v>22.987500000000001</v>
      </c>
      <c r="P9" s="25">
        <f>[5]Janeiro!$B$19</f>
        <v>24.212500000000006</v>
      </c>
      <c r="Q9" s="25">
        <f>[5]Janeiro!$B$20</f>
        <v>25.791666666666668</v>
      </c>
      <c r="R9" s="25">
        <f>[5]Janeiro!$B$21</f>
        <v>24.454166666666669</v>
      </c>
      <c r="S9" s="25">
        <f>[5]Janeiro!$B$22</f>
        <v>24.3125</v>
      </c>
      <c r="T9" s="25">
        <f>[5]Janeiro!$B$23</f>
        <v>25.029166666666672</v>
      </c>
      <c r="U9" s="25">
        <f>[5]Janeiro!$B$24</f>
        <v>25.454166666666669</v>
      </c>
      <c r="V9" s="25">
        <f>[5]Janeiro!$B$25</f>
        <v>25.541666666666668</v>
      </c>
      <c r="W9" s="25">
        <f>[5]Janeiro!$B$26</f>
        <v>24.716666666666665</v>
      </c>
      <c r="X9" s="25">
        <f>[5]Janeiro!$B$27</f>
        <v>25.45</v>
      </c>
      <c r="Y9" s="25">
        <f>[5]Janeiro!$B$28</f>
        <v>24.708333333333339</v>
      </c>
      <c r="Z9" s="25">
        <f>[5]Janeiro!$B$29</f>
        <v>23.966666666666669</v>
      </c>
      <c r="AA9" s="25">
        <f>[5]Janeiro!$B$30</f>
        <v>24.020833333333339</v>
      </c>
      <c r="AB9" s="25">
        <f>[5]Janeiro!$B$31</f>
        <v>23.508333333333336</v>
      </c>
      <c r="AC9" s="25">
        <f>[5]Janeiro!$B$32</f>
        <v>24.262499999999999</v>
      </c>
      <c r="AD9" s="25">
        <f>[5]Janeiro!$B$33</f>
        <v>24.804166666666664</v>
      </c>
      <c r="AE9" s="25">
        <f>[5]Janeiro!$B$34</f>
        <v>25.587500000000002</v>
      </c>
      <c r="AF9" s="25">
        <f>[5]Janeiro!$B$35</f>
        <v>26.887500000000003</v>
      </c>
      <c r="AG9" s="26">
        <f t="shared" si="1"/>
        <v>24.882258064516137</v>
      </c>
    </row>
    <row r="10" spans="1:34" ht="17.100000000000001" customHeight="1">
      <c r="A10" s="23" t="s">
        <v>3</v>
      </c>
      <c r="B10" s="25">
        <f>[6]Janeiro!$B$5</f>
        <v>23.279166666666665</v>
      </c>
      <c r="C10" s="25">
        <f>[6]Janeiro!$B$6</f>
        <v>25.941666666666663</v>
      </c>
      <c r="D10" s="25">
        <f>[6]Janeiro!$B$7</f>
        <v>26.216666666666669</v>
      </c>
      <c r="E10" s="25">
        <f>[6]Janeiro!$B$8</f>
        <v>26.549999999999994</v>
      </c>
      <c r="F10" s="25">
        <f>[6]Janeiro!$B$9</f>
        <v>25.483333333333334</v>
      </c>
      <c r="G10" s="25">
        <f>[6]Janeiro!$B$10</f>
        <v>25.066666666666663</v>
      </c>
      <c r="H10" s="25">
        <f>[6]Janeiro!$B$11</f>
        <v>26.291666666666668</v>
      </c>
      <c r="I10" s="25">
        <f>[6]Janeiro!$B$12</f>
        <v>25.087499999999991</v>
      </c>
      <c r="J10" s="25">
        <f>[6]Janeiro!$B$13</f>
        <v>23.862500000000001</v>
      </c>
      <c r="K10" s="25">
        <f>[6]Janeiro!$B$14</f>
        <v>22.883333333333336</v>
      </c>
      <c r="L10" s="25">
        <f>[6]Janeiro!$B$15</f>
        <v>22.604166666666668</v>
      </c>
      <c r="M10" s="25">
        <f>[6]Janeiro!$B$16</f>
        <v>21.808333333333334</v>
      </c>
      <c r="N10" s="25">
        <f>[6]Janeiro!$B$17</f>
        <v>22.379166666666663</v>
      </c>
      <c r="O10" s="25">
        <f>[6]Janeiro!$B$18</f>
        <v>24.6875</v>
      </c>
      <c r="P10" s="25">
        <f>[6]Janeiro!$B$19</f>
        <v>25.095833333333335</v>
      </c>
      <c r="Q10" s="25">
        <f>[6]Janeiro!$B$20</f>
        <v>24.062500000000004</v>
      </c>
      <c r="R10" s="25">
        <f>[6]Janeiro!$B$21</f>
        <v>23.387499999999992</v>
      </c>
      <c r="S10" s="25">
        <f>[6]Janeiro!$B$22</f>
        <v>21.695833333333336</v>
      </c>
      <c r="T10" s="25">
        <f>[6]Janeiro!$B$23</f>
        <v>23.070833333333336</v>
      </c>
      <c r="U10" s="25">
        <f>[6]Janeiro!$B$24</f>
        <v>24.095833333333335</v>
      </c>
      <c r="V10" s="25">
        <f>[6]Janeiro!$B$25</f>
        <v>23.737500000000001</v>
      </c>
      <c r="W10" s="25">
        <f>[6]Janeiro!$B$26</f>
        <v>23.974999999999994</v>
      </c>
      <c r="X10" s="25">
        <f>[6]Janeiro!$B$27</f>
        <v>25.758333333333326</v>
      </c>
      <c r="Y10" s="25">
        <f>[6]Janeiro!$B$28</f>
        <v>24.158333333333328</v>
      </c>
      <c r="Z10" s="25">
        <f>[6]Janeiro!$B$29</f>
        <v>23.941666666666666</v>
      </c>
      <c r="AA10" s="25">
        <f>[6]Janeiro!$B$30</f>
        <v>23.508333333333336</v>
      </c>
      <c r="AB10" s="25">
        <f>[6]Janeiro!$B$31</f>
        <v>23.441666666666666</v>
      </c>
      <c r="AC10" s="25">
        <f>[6]Janeiro!$B$32</f>
        <v>24.883333333333336</v>
      </c>
      <c r="AD10" s="25">
        <f>[6]Janeiro!$B$33</f>
        <v>25.545833333333331</v>
      </c>
      <c r="AE10" s="25">
        <f>[6]Janeiro!$B$34</f>
        <v>27.149999999999995</v>
      </c>
      <c r="AF10" s="25">
        <f>[6]Janeiro!$B$35</f>
        <v>26.137499999999999</v>
      </c>
      <c r="AG10" s="26">
        <f t="shared" si="1"/>
        <v>24.380241935483877</v>
      </c>
    </row>
    <row r="11" spans="1:34" ht="17.100000000000001" customHeight="1">
      <c r="A11" s="23" t="s">
        <v>4</v>
      </c>
      <c r="B11" s="25">
        <f>[7]Janeiro!$B$5</f>
        <v>20.820833333333333</v>
      </c>
      <c r="C11" s="25">
        <f>[7]Janeiro!$B$6</f>
        <v>22.891666666666662</v>
      </c>
      <c r="D11" s="25">
        <f>[7]Janeiro!$B$7</f>
        <v>24.250000000000004</v>
      </c>
      <c r="E11" s="25">
        <f>[7]Janeiro!$B$8</f>
        <v>25.341666666666665</v>
      </c>
      <c r="F11" s="25">
        <f>[7]Janeiro!$B$9</f>
        <v>23.441666666666666</v>
      </c>
      <c r="G11" s="25">
        <f>[7]Janeiro!$B$10</f>
        <v>23.787499999999998</v>
      </c>
      <c r="H11" s="25">
        <f>[7]Janeiro!$B$11</f>
        <v>23.483333333333331</v>
      </c>
      <c r="I11" s="25">
        <f>[7]Janeiro!$B$12</f>
        <v>23.383333333333336</v>
      </c>
      <c r="J11" s="25">
        <f>[7]Janeiro!$B$13</f>
        <v>21.533333333333335</v>
      </c>
      <c r="K11" s="25">
        <f>[7]Janeiro!$B$14</f>
        <v>20.400000000000002</v>
      </c>
      <c r="L11" s="25">
        <f>[7]Janeiro!$B$15</f>
        <v>20.595833333333335</v>
      </c>
      <c r="M11" s="25">
        <f>[7]Janeiro!$B$16</f>
        <v>19.820833333333333</v>
      </c>
      <c r="N11" s="25">
        <f>[7]Janeiro!$B$17</f>
        <v>20.737499999999997</v>
      </c>
      <c r="O11" s="25">
        <f>[7]Janeiro!$B$18</f>
        <v>21.904166666666669</v>
      </c>
      <c r="P11" s="25">
        <f>[7]Janeiro!$B$19</f>
        <v>22.912499999999994</v>
      </c>
      <c r="Q11" s="25">
        <f>[7]Janeiro!$B$20</f>
        <v>21.870833333333334</v>
      </c>
      <c r="R11" s="25">
        <f>[7]Janeiro!$B$21</f>
        <v>21.916666666666668</v>
      </c>
      <c r="S11" s="25">
        <f>[7]Janeiro!$B$22</f>
        <v>21.254166666666666</v>
      </c>
      <c r="T11" s="25">
        <f>[7]Janeiro!$B$23</f>
        <v>21.55</v>
      </c>
      <c r="U11" s="25">
        <f>[7]Janeiro!$B$24</f>
        <v>22.004166666666666</v>
      </c>
      <c r="V11" s="25">
        <f>[7]Janeiro!$B$25</f>
        <v>22.170833333333338</v>
      </c>
      <c r="W11" s="25">
        <f>[7]Janeiro!$B$26</f>
        <v>22.162500000000005</v>
      </c>
      <c r="X11" s="25">
        <f>[7]Janeiro!$B$27</f>
        <v>22.666666666666661</v>
      </c>
      <c r="Y11" s="25">
        <f>[7]Janeiro!$B$28</f>
        <v>22.537499999999994</v>
      </c>
      <c r="Z11" s="25">
        <f>[7]Janeiro!$B$29</f>
        <v>23.329166666666669</v>
      </c>
      <c r="AA11" s="25">
        <f>[7]Janeiro!$B$30</f>
        <v>24.008333333333336</v>
      </c>
      <c r="AB11" s="25">
        <f>[7]Janeiro!$B$31</f>
        <v>21.3</v>
      </c>
      <c r="AC11" s="25">
        <f>[7]Janeiro!$B$32</f>
        <v>22.450000000000003</v>
      </c>
      <c r="AD11" s="25">
        <f>[7]Janeiro!$B$33</f>
        <v>23.391666666666666</v>
      </c>
      <c r="AE11" s="25">
        <f>[7]Janeiro!$B$34</f>
        <v>24.145833333333332</v>
      </c>
      <c r="AF11" s="25">
        <f>[7]Janeiro!$B$35</f>
        <v>23.208333333333332</v>
      </c>
      <c r="AG11" s="26">
        <f t="shared" si="1"/>
        <v>22.428091397849467</v>
      </c>
    </row>
    <row r="12" spans="1:34" ht="17.100000000000001" customHeight="1">
      <c r="A12" s="23" t="s">
        <v>5</v>
      </c>
      <c r="B12" s="25">
        <f>[8]Janeiro!$B$5</f>
        <v>27.008333333333336</v>
      </c>
      <c r="C12" s="25">
        <f>[8]Janeiro!$B$6</f>
        <v>28.604166666666668</v>
      </c>
      <c r="D12" s="25">
        <f>[8]Janeiro!$B$7</f>
        <v>28.095833333333342</v>
      </c>
      <c r="E12" s="25">
        <f>[8]Janeiro!$B$8</f>
        <v>29.324999999999992</v>
      </c>
      <c r="F12" s="25">
        <f>[8]Janeiro!$B$9</f>
        <v>31.133333333333336</v>
      </c>
      <c r="G12" s="25">
        <f>[8]Janeiro!$B$10</f>
        <v>29.7</v>
      </c>
      <c r="H12" s="25">
        <f>[8]Janeiro!$B$11</f>
        <v>28.837499999999995</v>
      </c>
      <c r="I12" s="25">
        <f>[8]Janeiro!$B$12</f>
        <v>27.120833333333334</v>
      </c>
      <c r="J12" s="25">
        <f>[8]Janeiro!$B$13</f>
        <v>27.737500000000001</v>
      </c>
      <c r="K12" s="25">
        <f>[8]Janeiro!$B$14</f>
        <v>29.037500000000005</v>
      </c>
      <c r="L12" s="25">
        <f>[8]Janeiro!$B$15</f>
        <v>25.420833333333334</v>
      </c>
      <c r="M12" s="25">
        <f>[8]Janeiro!$B$16</f>
        <v>23.883333333333336</v>
      </c>
      <c r="N12" s="25">
        <f>[8]Janeiro!$B$17</f>
        <v>25.116666666666671</v>
      </c>
      <c r="O12" s="25">
        <f>[8]Janeiro!$B$18</f>
        <v>27.833333333333332</v>
      </c>
      <c r="P12" s="25">
        <f>[8]Janeiro!$B$19</f>
        <v>29.825000000000003</v>
      </c>
      <c r="Q12" s="25">
        <f>[8]Janeiro!$B$20</f>
        <v>29.354166666666668</v>
      </c>
      <c r="R12" s="25">
        <f>[8]Janeiro!$B$21</f>
        <v>29.079166666666662</v>
      </c>
      <c r="S12" s="25">
        <f>[8]Janeiro!$B$22</f>
        <v>28.179166666666671</v>
      </c>
      <c r="T12" s="25">
        <f>[8]Janeiro!$B$23</f>
        <v>29.554166666666671</v>
      </c>
      <c r="U12" s="25">
        <f>[8]Janeiro!$B$24</f>
        <v>28.6875</v>
      </c>
      <c r="V12" s="25">
        <f>[8]Janeiro!$B$25</f>
        <v>27.237499999999997</v>
      </c>
      <c r="W12" s="25">
        <f>[8]Janeiro!$B$26</f>
        <v>26.012500000000003</v>
      </c>
      <c r="X12" s="25">
        <f>[8]Janeiro!$B$27</f>
        <v>25.474999999999998</v>
      </c>
      <c r="Y12" s="25">
        <f>[8]Janeiro!$B$28</f>
        <v>27.541666666666675</v>
      </c>
      <c r="Z12" s="25">
        <f>[8]Janeiro!$B$29</f>
        <v>26.279166666666665</v>
      </c>
      <c r="AA12" s="25">
        <f>[8]Janeiro!$B$30</f>
        <v>26.333333333333332</v>
      </c>
      <c r="AB12" s="25">
        <f>[8]Janeiro!$B$31</f>
        <v>25.841666666666665</v>
      </c>
      <c r="AC12" s="25">
        <f>[8]Janeiro!$B$32</f>
        <v>26.504166666666674</v>
      </c>
      <c r="AD12" s="25">
        <f>[8]Janeiro!$B$33</f>
        <v>28.279166666666669</v>
      </c>
      <c r="AE12" s="25">
        <f>[8]Janeiro!$B$34</f>
        <v>28.816666666666663</v>
      </c>
      <c r="AF12" s="25">
        <f>[8]Janeiro!$B$35</f>
        <v>29.229166666666668</v>
      </c>
      <c r="AG12" s="26">
        <f t="shared" si="1"/>
        <v>27.776881720430108</v>
      </c>
    </row>
    <row r="13" spans="1:34" ht="17.100000000000001" customHeight="1">
      <c r="A13" s="23" t="s">
        <v>6</v>
      </c>
      <c r="B13" s="25">
        <f>[9]Janeiro!$B$5</f>
        <v>24.487500000000001</v>
      </c>
      <c r="C13" s="25">
        <f>[9]Janeiro!$B$6</f>
        <v>26.137499999999999</v>
      </c>
      <c r="D13" s="25">
        <f>[9]Janeiro!$B$7</f>
        <v>26.125</v>
      </c>
      <c r="E13" s="25">
        <f>[9]Janeiro!$B$8</f>
        <v>26.079166666666669</v>
      </c>
      <c r="F13" s="25">
        <f>[9]Janeiro!$B$9</f>
        <v>25.591666666666665</v>
      </c>
      <c r="G13" s="25">
        <f>[9]Janeiro!$B$10</f>
        <v>27.104166666666657</v>
      </c>
      <c r="H13" s="25">
        <f>[9]Janeiro!$B$11</f>
        <v>27.008333333333329</v>
      </c>
      <c r="I13" s="25">
        <f>[9]Janeiro!$B$12</f>
        <v>25.533333333333331</v>
      </c>
      <c r="J13" s="25">
        <f>[9]Janeiro!$B$13</f>
        <v>25.745833333333326</v>
      </c>
      <c r="K13" s="25">
        <f>[9]Janeiro!$B$14</f>
        <v>25.224999999999998</v>
      </c>
      <c r="L13" s="25">
        <f>[9]Janeiro!$B$15</f>
        <v>24.125</v>
      </c>
      <c r="M13" s="25">
        <f>[9]Janeiro!$B$16</f>
        <v>22.799999999999997</v>
      </c>
      <c r="N13" s="25">
        <f>[9]Janeiro!$B$17</f>
        <v>24.466666666666669</v>
      </c>
      <c r="O13" s="25">
        <f>[9]Janeiro!$B$18</f>
        <v>25.162499999999994</v>
      </c>
      <c r="P13" s="25">
        <f>[9]Janeiro!$B$19</f>
        <v>26.19583333333334</v>
      </c>
      <c r="Q13" s="25">
        <f>[9]Janeiro!$B$20</f>
        <v>25.88333333333334</v>
      </c>
      <c r="R13" s="25">
        <f>[9]Janeiro!$B$21</f>
        <v>24.816666666666663</v>
      </c>
      <c r="S13" s="25">
        <f>[9]Janeiro!$B$22</f>
        <v>25.583333333333332</v>
      </c>
      <c r="T13" s="25">
        <f>[9]Janeiro!$B$23</f>
        <v>25.620833333333337</v>
      </c>
      <c r="U13" s="25">
        <f>[9]Janeiro!$B$24</f>
        <v>25.316666666666663</v>
      </c>
      <c r="V13" s="25">
        <f>[9]Janeiro!$B$25</f>
        <v>25.358333333333338</v>
      </c>
      <c r="W13" s="25">
        <f>[9]Janeiro!$B$26</f>
        <v>23.995833333333334</v>
      </c>
      <c r="X13" s="25">
        <f>[9]Janeiro!$B$27</f>
        <v>25.441666666666674</v>
      </c>
      <c r="Y13" s="25">
        <f>[9]Janeiro!$B$28</f>
        <v>25.108333333333334</v>
      </c>
      <c r="Z13" s="25">
        <f>[9]Janeiro!$B$29</f>
        <v>25.354166666666668</v>
      </c>
      <c r="AA13" s="25">
        <f>[9]Janeiro!$B$30</f>
        <v>24.858333333333334</v>
      </c>
      <c r="AB13" s="25">
        <f>[9]Janeiro!$B$31</f>
        <v>24.229166666666661</v>
      </c>
      <c r="AC13" s="25">
        <f>[9]Janeiro!$B$32</f>
        <v>26.187499999999996</v>
      </c>
      <c r="AD13" s="25">
        <f>[9]Janeiro!$B$33</f>
        <v>25.866666666666664</v>
      </c>
      <c r="AE13" s="25">
        <f>[9]Janeiro!$B$34</f>
        <v>25.929166666666671</v>
      </c>
      <c r="AF13" s="25">
        <f>[9]Janeiro!$B$35</f>
        <v>26.058333333333337</v>
      </c>
      <c r="AG13" s="26">
        <f t="shared" si="1"/>
        <v>25.399865591397848</v>
      </c>
    </row>
    <row r="14" spans="1:34" ht="17.100000000000001" customHeight="1">
      <c r="A14" s="23" t="s">
        <v>7</v>
      </c>
      <c r="B14" s="25">
        <f>[10]Janeiro!$B$5</f>
        <v>24.708333333333332</v>
      </c>
      <c r="C14" s="25">
        <f>[10]Janeiro!$B$6</f>
        <v>24.362500000000001</v>
      </c>
      <c r="D14" s="25">
        <f>[10]Janeiro!$B$7</f>
        <v>26.420833333333334</v>
      </c>
      <c r="E14" s="25">
        <f>[10]Janeiro!$B$8</f>
        <v>28.295833333333338</v>
      </c>
      <c r="F14" s="25">
        <f>[10]Janeiro!$B$9</f>
        <v>27.912500000000005</v>
      </c>
      <c r="G14" s="25">
        <f>[10]Janeiro!$B$10</f>
        <v>26.075000000000003</v>
      </c>
      <c r="H14" s="25">
        <f>[10]Janeiro!$B$11</f>
        <v>26.562499999999996</v>
      </c>
      <c r="I14" s="25">
        <f>[10]Janeiro!$B$12</f>
        <v>26.404166666666669</v>
      </c>
      <c r="J14" s="25">
        <f>[10]Janeiro!$B$13</f>
        <v>26.691666666666674</v>
      </c>
      <c r="K14" s="25">
        <f>[10]Janeiro!$B$14</f>
        <v>26.937499999999996</v>
      </c>
      <c r="L14" s="25">
        <f>[10]Janeiro!$B$15</f>
        <v>24.933333333333334</v>
      </c>
      <c r="M14" s="25">
        <f>[10]Janeiro!$B$16</f>
        <v>22.666666666666671</v>
      </c>
      <c r="N14" s="25">
        <f>[10]Janeiro!$B$17</f>
        <v>22.074999999999999</v>
      </c>
      <c r="O14" s="25">
        <f>[10]Janeiro!$B$18</f>
        <v>24.566666666666666</v>
      </c>
      <c r="P14" s="25">
        <f>[10]Janeiro!$B$19</f>
        <v>25.504166666666666</v>
      </c>
      <c r="Q14" s="25">
        <f>[10]Janeiro!$B$20</f>
        <v>26.741666666666671</v>
      </c>
      <c r="R14" s="25">
        <f>[10]Janeiro!$B$21</f>
        <v>26.370833333333326</v>
      </c>
      <c r="S14" s="25">
        <f>[10]Janeiro!$B$22</f>
        <v>24.566666666666663</v>
      </c>
      <c r="T14" s="25">
        <f>[10]Janeiro!$B$23</f>
        <v>25.429166666666671</v>
      </c>
      <c r="U14" s="25">
        <f>[10]Janeiro!$B$24</f>
        <v>26.316666666666666</v>
      </c>
      <c r="V14" s="25">
        <f>[10]Janeiro!$B$25</f>
        <v>25.083333333333332</v>
      </c>
      <c r="W14" s="25">
        <f>[10]Janeiro!$B$26</f>
        <v>23.462500000000002</v>
      </c>
      <c r="X14" s="25">
        <f>[10]Janeiro!$B$27</f>
        <v>25.354166666666668</v>
      </c>
      <c r="Y14" s="25">
        <f>[10]Janeiro!$B$28</f>
        <v>24.162499999999998</v>
      </c>
      <c r="Z14" s="25">
        <f>[10]Janeiro!$B$29</f>
        <v>23.329166666666669</v>
      </c>
      <c r="AA14" s="25">
        <f>[10]Janeiro!$B$30</f>
        <v>24.008333333333336</v>
      </c>
      <c r="AB14" s="25">
        <f>[10]Janeiro!$B$31</f>
        <v>23.916666666666668</v>
      </c>
      <c r="AC14" s="25">
        <f>[10]Janeiro!$B$32</f>
        <v>23.112500000000001</v>
      </c>
      <c r="AD14" s="25">
        <f>[10]Janeiro!$B$33</f>
        <v>24.437500000000004</v>
      </c>
      <c r="AE14" s="25">
        <f>[10]Janeiro!$B$34</f>
        <v>26.4375</v>
      </c>
      <c r="AF14" s="25">
        <f>[10]Janeiro!$B$35</f>
        <v>26.791666666666668</v>
      </c>
      <c r="AG14" s="26">
        <f t="shared" si="1"/>
        <v>25.278629032258063</v>
      </c>
    </row>
    <row r="15" spans="1:34" ht="17.100000000000001" customHeight="1">
      <c r="A15" s="23" t="s">
        <v>8</v>
      </c>
      <c r="B15" s="25">
        <f>[11]Janeiro!$B$5</f>
        <v>25.745833333333334</v>
      </c>
      <c r="C15" s="25">
        <f>[11]Janeiro!$B$6</f>
        <v>24.970833333333331</v>
      </c>
      <c r="D15" s="25">
        <f>[11]Janeiro!$B$7</f>
        <v>26.5625</v>
      </c>
      <c r="E15" s="25">
        <f>[11]Janeiro!$B$8</f>
        <v>27.658333333333328</v>
      </c>
      <c r="F15" s="25">
        <f>[11]Janeiro!$B$9</f>
        <v>28.125</v>
      </c>
      <c r="G15" s="25">
        <f>[11]Janeiro!$B$10</f>
        <v>27.829166666666666</v>
      </c>
      <c r="H15" s="25">
        <f>[11]Janeiro!$B$11</f>
        <v>26.641666666666666</v>
      </c>
      <c r="I15" s="25">
        <f>[11]Janeiro!$B$12</f>
        <v>27.145833333333339</v>
      </c>
      <c r="J15" s="25">
        <f>[11]Janeiro!$B$13</f>
        <v>27.458333333333329</v>
      </c>
      <c r="K15" s="25">
        <f>[11]Janeiro!$B$14</f>
        <v>27.220833333333328</v>
      </c>
      <c r="L15" s="25">
        <f>[11]Janeiro!$B$15</f>
        <v>26.441666666666666</v>
      </c>
      <c r="M15" s="25">
        <f>[11]Janeiro!$B$16</f>
        <v>22.858333333333334</v>
      </c>
      <c r="N15" s="25">
        <f>[11]Janeiro!$B$17</f>
        <v>22.354166666666661</v>
      </c>
      <c r="O15" s="25">
        <f>[11]Janeiro!$B$18</f>
        <v>23.900000000000002</v>
      </c>
      <c r="P15" s="25">
        <f>[11]Janeiro!$B$19</f>
        <v>25.829166666666666</v>
      </c>
      <c r="Q15" s="25">
        <f>[11]Janeiro!$B$20</f>
        <v>25.920833333333324</v>
      </c>
      <c r="R15" s="25">
        <f>[11]Janeiro!$B$21</f>
        <v>26.475000000000005</v>
      </c>
      <c r="S15" s="25">
        <f>[11]Janeiro!$B$22</f>
        <v>25.612499999999997</v>
      </c>
      <c r="T15" s="25">
        <f>[11]Janeiro!$B$23</f>
        <v>25.637499999999992</v>
      </c>
      <c r="U15" s="25">
        <f>[11]Janeiro!$B$24</f>
        <v>26.408333333333331</v>
      </c>
      <c r="V15" s="25">
        <f>[11]Janeiro!$B$25</f>
        <v>26.554166666666664</v>
      </c>
      <c r="W15" s="25">
        <f>[11]Janeiro!$B$26</f>
        <v>24.858333333333331</v>
      </c>
      <c r="X15" s="25">
        <f>[11]Janeiro!$B$27</f>
        <v>25.258333333333336</v>
      </c>
      <c r="Y15" s="25">
        <f>[11]Janeiro!$B$28</f>
        <v>25.220833333333328</v>
      </c>
      <c r="Z15" s="25">
        <f>[11]Janeiro!$B$29</f>
        <v>23.262499999999999</v>
      </c>
      <c r="AA15" s="25">
        <f>[11]Janeiro!$B$30</f>
        <v>25.254166666666666</v>
      </c>
      <c r="AB15" s="25">
        <f>[11]Janeiro!$B$31</f>
        <v>23.858333333333334</v>
      </c>
      <c r="AC15" s="25">
        <f>[11]Janeiro!$B$32</f>
        <v>23.791666666666668</v>
      </c>
      <c r="AD15" s="25">
        <f>[11]Janeiro!$B$33</f>
        <v>24.954166666666666</v>
      </c>
      <c r="AE15" s="25">
        <f>[11]Janeiro!$B$34</f>
        <v>26.120833333333326</v>
      </c>
      <c r="AF15" s="25">
        <f>[11]Janeiro!$B$35</f>
        <v>26.825000000000003</v>
      </c>
      <c r="AG15" s="26">
        <f t="shared" si="1"/>
        <v>25.701747311827958</v>
      </c>
    </row>
    <row r="16" spans="1:34" ht="17.100000000000001" customHeight="1">
      <c r="A16" s="23" t="s">
        <v>9</v>
      </c>
      <c r="B16" s="25">
        <f>[12]Janeiro!$B$5</f>
        <v>25.858333333333334</v>
      </c>
      <c r="C16" s="25">
        <f>[12]Janeiro!$B$6</f>
        <v>26.441666666666674</v>
      </c>
      <c r="D16" s="25">
        <f>[12]Janeiro!$B$7</f>
        <v>27.579166666666666</v>
      </c>
      <c r="E16" s="25">
        <f>[12]Janeiro!$B$8</f>
        <v>29.425000000000001</v>
      </c>
      <c r="F16" s="25">
        <f>[12]Janeiro!$B$9</f>
        <v>29.062500000000004</v>
      </c>
      <c r="G16" s="25">
        <f>[12]Janeiro!$B$10</f>
        <v>27.13333333333334</v>
      </c>
      <c r="H16" s="25">
        <f>[12]Janeiro!$B$11</f>
        <v>27.541666666666668</v>
      </c>
      <c r="I16" s="25">
        <f>[12]Janeiro!$B$12</f>
        <v>26.808333333333334</v>
      </c>
      <c r="J16" s="25">
        <f>[12]Janeiro!$B$13</f>
        <v>27.787499999999998</v>
      </c>
      <c r="K16" s="25">
        <f>[12]Janeiro!$B$14</f>
        <v>27.287499999999998</v>
      </c>
      <c r="L16" s="25">
        <f>[12]Janeiro!$B$15</f>
        <v>25.612500000000001</v>
      </c>
      <c r="M16" s="25">
        <f>[12]Janeiro!$B$16</f>
        <v>22.837500000000006</v>
      </c>
      <c r="N16" s="25">
        <f>[12]Janeiro!$B$17</f>
        <v>22.683333333333334</v>
      </c>
      <c r="O16" s="25">
        <f>[12]Janeiro!$B$18</f>
        <v>25.087500000000006</v>
      </c>
      <c r="P16" s="25">
        <f>[12]Janeiro!$B$19</f>
        <v>25.654166666666672</v>
      </c>
      <c r="Q16" s="25">
        <f>[12]Janeiro!$B$20</f>
        <v>27.162499999999998</v>
      </c>
      <c r="R16" s="25">
        <f>[12]Janeiro!$B$21</f>
        <v>26.333333333333339</v>
      </c>
      <c r="S16" s="25">
        <f>[12]Janeiro!$B$22</f>
        <v>25.104166666666671</v>
      </c>
      <c r="T16" s="25">
        <f>[12]Janeiro!$B$23</f>
        <v>26.224999999999998</v>
      </c>
      <c r="U16" s="25">
        <f>[12]Janeiro!$B$24</f>
        <v>26.733333333333334</v>
      </c>
      <c r="V16" s="25">
        <f>[12]Janeiro!$B$25</f>
        <v>24.891666666666666</v>
      </c>
      <c r="W16" s="25">
        <f>[12]Janeiro!$B$26</f>
        <v>25.375000000000011</v>
      </c>
      <c r="X16" s="25">
        <f>[12]Janeiro!$B$27</f>
        <v>24.758333333333336</v>
      </c>
      <c r="Y16" s="25">
        <f>[12]Janeiro!$B$28</f>
        <v>25.625000000000004</v>
      </c>
      <c r="Z16" s="25">
        <f>[12]Janeiro!$B$29</f>
        <v>23.262499999999999</v>
      </c>
      <c r="AA16" s="25">
        <f>[12]Janeiro!$B$30</f>
        <v>25.254166666666666</v>
      </c>
      <c r="AB16" s="25">
        <f>[12]Janeiro!$B$31</f>
        <v>23.979166666666671</v>
      </c>
      <c r="AC16" s="25">
        <f>[12]Janeiro!$B$32</f>
        <v>23.495833333333334</v>
      </c>
      <c r="AD16" s="25">
        <f>[12]Janeiro!$B$33</f>
        <v>25.491666666666671</v>
      </c>
      <c r="AE16" s="25">
        <f>[12]Janeiro!$B$34</f>
        <v>27.095833333333331</v>
      </c>
      <c r="AF16" s="25">
        <f>[12]Janeiro!$B$35</f>
        <v>27.316666666666663</v>
      </c>
      <c r="AG16" s="26">
        <f t="shared" si="1"/>
        <v>25.964650537634409</v>
      </c>
    </row>
    <row r="17" spans="1:34" ht="17.100000000000001" customHeight="1">
      <c r="A17" s="23" t="s">
        <v>57</v>
      </c>
      <c r="B17" s="25">
        <f>[13]Janeiro!$B$5</f>
        <v>26.604166666666661</v>
      </c>
      <c r="C17" s="25">
        <f>[13]Janeiro!$B$6</f>
        <v>25.574999999999999</v>
      </c>
      <c r="D17" s="25">
        <f>[13]Janeiro!$B$7</f>
        <v>27.445833333333329</v>
      </c>
      <c r="E17" s="25">
        <f>[13]Janeiro!$B$8</f>
        <v>29.500000000000004</v>
      </c>
      <c r="F17" s="25">
        <f>[13]Janeiro!$B$9</f>
        <v>29.375000000000004</v>
      </c>
      <c r="G17" s="25">
        <f>[13]Janeiro!$B$10</f>
        <v>28.433333333333334</v>
      </c>
      <c r="H17" s="25">
        <f>[13]Janeiro!$B$11</f>
        <v>28.066666666666666</v>
      </c>
      <c r="I17" s="25">
        <f>[13]Janeiro!$B$12</f>
        <v>27.6875</v>
      </c>
      <c r="J17" s="25">
        <f>[13]Janeiro!$B$13</f>
        <v>26.216666666666669</v>
      </c>
      <c r="K17" s="25">
        <f>[13]Janeiro!$B$14</f>
        <v>26.720833333333342</v>
      </c>
      <c r="L17" s="25">
        <f>[13]Janeiro!$B$15</f>
        <v>26.979166666666675</v>
      </c>
      <c r="M17" s="25">
        <f>[13]Janeiro!$B$16</f>
        <v>23.849999999999998</v>
      </c>
      <c r="N17" s="25">
        <f>[13]Janeiro!$B$17</f>
        <v>23.55</v>
      </c>
      <c r="O17" s="25">
        <f>[13]Janeiro!$B$18</f>
        <v>26.341666666666669</v>
      </c>
      <c r="P17" s="25">
        <f>[13]Janeiro!$B$19</f>
        <v>26.774999999999995</v>
      </c>
      <c r="Q17" s="25">
        <f>[13]Janeiro!$B$20</f>
        <v>28.183333333333337</v>
      </c>
      <c r="R17" s="25">
        <f>[13]Janeiro!$B$21</f>
        <v>28.408333333333342</v>
      </c>
      <c r="S17" s="25">
        <f>[13]Janeiro!$B$22</f>
        <v>27.233333333333331</v>
      </c>
      <c r="T17" s="25">
        <f>[13]Janeiro!$B$23</f>
        <v>27.516666666666669</v>
      </c>
      <c r="U17" s="25">
        <f>[13]Janeiro!$B$24</f>
        <v>27.741666666666671</v>
      </c>
      <c r="V17" s="25">
        <f>[13]Janeiro!$B$25</f>
        <v>27.929166666666674</v>
      </c>
      <c r="W17" s="25">
        <f>[13]Janeiro!$B$26</f>
        <v>27.304166666666671</v>
      </c>
      <c r="X17" s="25">
        <f>[13]Janeiro!$B$27</f>
        <v>27.312500000000004</v>
      </c>
      <c r="Y17" s="25">
        <f>[13]Janeiro!$B$28</f>
        <v>27.633333333333326</v>
      </c>
      <c r="Z17" s="25">
        <f>[13]Janeiro!$B$29</f>
        <v>24.987499999999997</v>
      </c>
      <c r="AA17" s="25">
        <f>[13]Janeiro!$B$30</f>
        <v>25.295833333333334</v>
      </c>
      <c r="AB17" s="25">
        <f>[13]Janeiro!$B$31</f>
        <v>27.129166666666663</v>
      </c>
      <c r="AC17" s="25">
        <f>[13]Janeiro!$B$32</f>
        <v>26.25</v>
      </c>
      <c r="AD17" s="25">
        <f>[13]Janeiro!$B$33</f>
        <v>27.183333333333337</v>
      </c>
      <c r="AE17" s="25">
        <f>[13]Janeiro!$B$34</f>
        <v>27.454166666666669</v>
      </c>
      <c r="AF17" s="25">
        <f>[13]Janeiro!$B$35</f>
        <v>28.645833333333329</v>
      </c>
      <c r="AG17" s="26">
        <f t="shared" si="1"/>
        <v>27.075134408602153</v>
      </c>
    </row>
    <row r="18" spans="1:34" ht="17.100000000000001" customHeight="1">
      <c r="A18" s="23" t="s">
        <v>10</v>
      </c>
      <c r="B18" s="25">
        <f>[14]Janeiro!$B$5</f>
        <v>25.562499999999996</v>
      </c>
      <c r="C18" s="25">
        <f>[14]Janeiro!$B$6</f>
        <v>25.058333333333334</v>
      </c>
      <c r="D18" s="25">
        <f>[14]Janeiro!$B$7</f>
        <v>26.875000000000004</v>
      </c>
      <c r="E18" s="25">
        <f>[14]Janeiro!$B$8</f>
        <v>28.154166666666665</v>
      </c>
      <c r="F18" s="25">
        <f>[14]Janeiro!$B$9</f>
        <v>27.745833333333341</v>
      </c>
      <c r="G18" s="25">
        <f>[14]Janeiro!$B$10</f>
        <v>27.49166666666666</v>
      </c>
      <c r="H18" s="25">
        <f>[14]Janeiro!$B$11</f>
        <v>27.274999999999995</v>
      </c>
      <c r="I18" s="25">
        <f>[14]Janeiro!$B$12</f>
        <v>26.833333333333332</v>
      </c>
      <c r="J18" s="25">
        <f>[14]Janeiro!$B$13</f>
        <v>28.020833333333339</v>
      </c>
      <c r="K18" s="25">
        <f>[14]Janeiro!$B$14</f>
        <v>27.749999999999996</v>
      </c>
      <c r="L18" s="25">
        <f>[14]Janeiro!$B$15</f>
        <v>26.883333333333336</v>
      </c>
      <c r="M18" s="25">
        <f>[14]Janeiro!$B$16</f>
        <v>23.916666666666668</v>
      </c>
      <c r="N18" s="25">
        <f>[14]Janeiro!$B$17</f>
        <v>22.641666666666669</v>
      </c>
      <c r="O18" s="25">
        <f>[14]Janeiro!$B$18</f>
        <v>24.391666666666669</v>
      </c>
      <c r="P18" s="25">
        <f>[14]Janeiro!$B$19</f>
        <v>25.124999999999996</v>
      </c>
      <c r="Q18" s="25">
        <f>[14]Janeiro!$B$20</f>
        <v>26.75</v>
      </c>
      <c r="R18" s="25">
        <f>[14]Janeiro!$B$21</f>
        <v>26.716666666666669</v>
      </c>
      <c r="S18" s="25">
        <f>[14]Janeiro!$B$22</f>
        <v>25.266666666666666</v>
      </c>
      <c r="T18" s="25">
        <f>[14]Janeiro!$B$23</f>
        <v>25.287499999999998</v>
      </c>
      <c r="U18" s="25">
        <f>[14]Janeiro!$B$24</f>
        <v>26.516666666666655</v>
      </c>
      <c r="V18" s="25">
        <f>[14]Janeiro!$B$25</f>
        <v>26.841666666666669</v>
      </c>
      <c r="W18" s="25">
        <f>[14]Janeiro!$B$26</f>
        <v>25.3</v>
      </c>
      <c r="X18" s="25">
        <f>[14]Janeiro!$B$27</f>
        <v>24.762500000000006</v>
      </c>
      <c r="Y18" s="25">
        <f>[14]Janeiro!$B$28</f>
        <v>25.675000000000001</v>
      </c>
      <c r="Z18" s="25">
        <f>[14]Janeiro!$B$29</f>
        <v>23.854166666666668</v>
      </c>
      <c r="AA18" s="25">
        <f>[14]Janeiro!$B$30</f>
        <v>25.533333333333335</v>
      </c>
      <c r="AB18" s="25">
        <f>[14]Janeiro!$B$31</f>
        <v>24.220833333333335</v>
      </c>
      <c r="AC18" s="25">
        <f>[14]Janeiro!$B$32</f>
        <v>24.066666666666666</v>
      </c>
      <c r="AD18" s="25">
        <f>[14]Janeiro!$B$33</f>
        <v>25.3</v>
      </c>
      <c r="AE18" s="25">
        <f>[14]Janeiro!$B$34</f>
        <v>27.458333333333332</v>
      </c>
      <c r="AF18" s="25">
        <f>[14]Janeiro!$B$35</f>
        <v>28.025000000000009</v>
      </c>
      <c r="AG18" s="26">
        <f t="shared" si="1"/>
        <v>25.977419354838705</v>
      </c>
    </row>
    <row r="19" spans="1:34" ht="17.100000000000001" customHeight="1">
      <c r="A19" s="23" t="s">
        <v>11</v>
      </c>
      <c r="B19" s="25">
        <f>[15]Janeiro!$B$5</f>
        <v>28.95</v>
      </c>
      <c r="C19" s="25">
        <f>[15]Janeiro!$B$6</f>
        <v>29.29</v>
      </c>
      <c r="D19" s="25">
        <f>[15]Janeiro!$B$7</f>
        <v>30.9</v>
      </c>
      <c r="E19" s="25">
        <f>[15]Janeiro!$B$8</f>
        <v>32.910000000000004</v>
      </c>
      <c r="F19" s="25">
        <f>[15]Janeiro!$B$9</f>
        <v>32.68571428571429</v>
      </c>
      <c r="G19" s="25">
        <f>[15]Janeiro!$B$10</f>
        <v>31.987499999999997</v>
      </c>
      <c r="H19" s="25">
        <f>[15]Janeiro!$B$11</f>
        <v>28.880000000000003</v>
      </c>
      <c r="I19" s="25">
        <f>[15]Janeiro!$B$12</f>
        <v>31.871428571428567</v>
      </c>
      <c r="J19" s="25">
        <f>[15]Janeiro!$B$13</f>
        <v>28.28</v>
      </c>
      <c r="K19" s="25">
        <f>[15]Janeiro!$B$14</f>
        <v>29.400000000000002</v>
      </c>
      <c r="L19" s="25">
        <f>[15]Janeiro!$B$15</f>
        <v>29.133333333333329</v>
      </c>
      <c r="M19" s="25" t="str">
        <f>[15]Janeiro!$B$16</f>
        <v>**</v>
      </c>
      <c r="N19" s="25">
        <f>[15]Janeiro!$B$17</f>
        <v>24.119999999999997</v>
      </c>
      <c r="O19" s="25">
        <f>[15]Janeiro!$B$18</f>
        <v>27.5</v>
      </c>
      <c r="P19" s="25" t="str">
        <f>[15]Janeiro!$B$19</f>
        <v>**</v>
      </c>
      <c r="Q19" s="25" t="str">
        <f>[15]Janeiro!$B$20</f>
        <v>**</v>
      </c>
      <c r="R19" s="25" t="str">
        <f>[15]Janeiro!$B$21</f>
        <v>**</v>
      </c>
      <c r="S19" s="25" t="str">
        <f>[15]Janeiro!$B$22</f>
        <v>**</v>
      </c>
      <c r="T19" s="25" t="str">
        <f>[15]Janeiro!$B$23</f>
        <v>**</v>
      </c>
      <c r="U19" s="25" t="str">
        <f>[15]Janeiro!$B$24</f>
        <v>**</v>
      </c>
      <c r="V19" s="25" t="str">
        <f>[15]Janeiro!$B$25</f>
        <v>**</v>
      </c>
      <c r="W19" s="25" t="str">
        <f>[15]Janeiro!$B$26</f>
        <v>**</v>
      </c>
      <c r="X19" s="25" t="str">
        <f>[15]Janeiro!$B$27</f>
        <v>**</v>
      </c>
      <c r="Y19" s="25" t="str">
        <f>[15]Janeiro!$B$28</f>
        <v>**</v>
      </c>
      <c r="Z19" s="25" t="str">
        <f>[15]Janeiro!$B$29</f>
        <v>**</v>
      </c>
      <c r="AA19" s="25" t="str">
        <f>[15]Janeiro!$B$30</f>
        <v>**</v>
      </c>
      <c r="AB19" s="25" t="str">
        <f>[15]Janeiro!$B$31</f>
        <v>**</v>
      </c>
      <c r="AC19" s="25" t="str">
        <f>[15]Janeiro!$B$32</f>
        <v>**</v>
      </c>
      <c r="AD19" s="25" t="str">
        <f>[15]Janeiro!$B$33</f>
        <v>**</v>
      </c>
      <c r="AE19" s="25" t="str">
        <f>[15]Janeiro!$B$34</f>
        <v>**</v>
      </c>
      <c r="AF19" s="25" t="str">
        <f>[15]Janeiro!$B$35</f>
        <v>**</v>
      </c>
      <c r="AG19" s="26">
        <f t="shared" ref="AG19:AG29" si="2">AVERAGE(B19:AF19)</f>
        <v>29.685228937728933</v>
      </c>
    </row>
    <row r="20" spans="1:34" ht="17.100000000000001" customHeight="1">
      <c r="A20" s="23" t="s">
        <v>12</v>
      </c>
      <c r="B20" s="25">
        <f>[16]Janeiro!$B$5</f>
        <v>27.149999999999995</v>
      </c>
      <c r="C20" s="25">
        <f>[16]Janeiro!$B$6</f>
        <v>26.650000000000002</v>
      </c>
      <c r="D20" s="25">
        <f>[16]Janeiro!$B$7</f>
        <v>27.195833333333336</v>
      </c>
      <c r="E20" s="25">
        <f>[16]Janeiro!$B$8</f>
        <v>28.345833333333328</v>
      </c>
      <c r="F20" s="25">
        <f>[16]Janeiro!$B$9</f>
        <v>27.645833333333329</v>
      </c>
      <c r="G20" s="25">
        <f>[16]Janeiro!$B$10</f>
        <v>26.995833333333337</v>
      </c>
      <c r="H20" s="25">
        <f>[16]Janeiro!$B$11</f>
        <v>27.925000000000001</v>
      </c>
      <c r="I20" s="25">
        <f>[16]Janeiro!$B$12</f>
        <v>27.912499999999994</v>
      </c>
      <c r="J20" s="25">
        <f>[16]Janeiro!$B$13</f>
        <v>26.900000000000002</v>
      </c>
      <c r="K20" s="25">
        <f>[16]Janeiro!$B$14</f>
        <v>26.958333333333332</v>
      </c>
      <c r="L20" s="25">
        <f>[16]Janeiro!$B$15</f>
        <v>25.824999999999999</v>
      </c>
      <c r="M20" s="25">
        <f>[16]Janeiro!$B$16</f>
        <v>24.1875</v>
      </c>
      <c r="N20" s="25">
        <f>[16]Janeiro!$B$17</f>
        <v>24.125</v>
      </c>
      <c r="O20" s="25">
        <f>[16]Janeiro!$B$18</f>
        <v>26.941666666666659</v>
      </c>
      <c r="P20" s="25">
        <f>[16]Janeiro!$B$19</f>
        <v>27.470833333333335</v>
      </c>
      <c r="Q20" s="25">
        <f>[16]Janeiro!$B$20</f>
        <v>27.991666666666664</v>
      </c>
      <c r="R20" s="25">
        <f>[16]Janeiro!$B$21</f>
        <v>28.083333333333329</v>
      </c>
      <c r="S20" s="25">
        <f>[16]Janeiro!$B$22</f>
        <v>26.829166666666669</v>
      </c>
      <c r="T20" s="25">
        <f>[16]Janeiro!$B$23</f>
        <v>27.191666666666666</v>
      </c>
      <c r="U20" s="25">
        <f>[16]Janeiro!$B$24</f>
        <v>28.033333333333331</v>
      </c>
      <c r="V20" s="25">
        <f>[16]Janeiro!$B$25</f>
        <v>27.141666666666662</v>
      </c>
      <c r="W20" s="25">
        <f>[16]Janeiro!$B$26</f>
        <v>26.141666666666662</v>
      </c>
      <c r="X20" s="25">
        <f>[16]Janeiro!$B$27</f>
        <v>26.42916666666666</v>
      </c>
      <c r="Y20" s="25">
        <f>[16]Janeiro!$B$28</f>
        <v>27.416666666666671</v>
      </c>
      <c r="Z20" s="25">
        <f>[16]Janeiro!$B$29</f>
        <v>24.525000000000002</v>
      </c>
      <c r="AA20" s="25">
        <f>[16]Janeiro!$B$30</f>
        <v>26.029166666666665</v>
      </c>
      <c r="AB20" s="25">
        <f>[16]Janeiro!$B$31</f>
        <v>26.458333333333332</v>
      </c>
      <c r="AC20" s="25">
        <f>[16]Janeiro!$B$32</f>
        <v>26.404166666666665</v>
      </c>
      <c r="AD20" s="25">
        <f>[16]Janeiro!$B$33</f>
        <v>26.624999999999996</v>
      </c>
      <c r="AE20" s="25">
        <f>[16]Janeiro!$B$34</f>
        <v>26.266666666666666</v>
      </c>
      <c r="AF20" s="25">
        <f>[16]Janeiro!$B$35</f>
        <v>27.333333333333329</v>
      </c>
      <c r="AG20" s="26">
        <f t="shared" si="2"/>
        <v>26.810618279569894</v>
      </c>
    </row>
    <row r="21" spans="1:34" ht="17.100000000000001" customHeight="1">
      <c r="A21" s="23" t="s">
        <v>13</v>
      </c>
      <c r="B21" s="25">
        <f>[17]Janeiro!$B$5</f>
        <v>27.258333333333329</v>
      </c>
      <c r="C21" s="25">
        <f>[17]Janeiro!$B$6</f>
        <v>27.929166666666671</v>
      </c>
      <c r="D21" s="25">
        <f>[17]Janeiro!$B$7</f>
        <v>26.733333333333334</v>
      </c>
      <c r="E21" s="25">
        <f>[17]Janeiro!$B$8</f>
        <v>27.858333333333334</v>
      </c>
      <c r="F21" s="25">
        <f>[17]Janeiro!$B$9</f>
        <v>27.833333333333332</v>
      </c>
      <c r="G21" s="25">
        <f>[17]Janeiro!$B$10</f>
        <v>28.245833333333334</v>
      </c>
      <c r="H21" s="25">
        <f>[17]Janeiro!$B$11</f>
        <v>27.666666666666671</v>
      </c>
      <c r="I21" s="25">
        <f>[17]Janeiro!$B$12</f>
        <v>26.308333333333337</v>
      </c>
      <c r="J21" s="25">
        <f>[17]Janeiro!$B$13</f>
        <v>27.091666666666669</v>
      </c>
      <c r="K21" s="25">
        <f>[17]Janeiro!$B$14</f>
        <v>27.00833333333334</v>
      </c>
      <c r="L21" s="25">
        <f>[17]Janeiro!$B$15</f>
        <v>25.441666666666666</v>
      </c>
      <c r="M21" s="25">
        <f>[17]Janeiro!$B$16</f>
        <v>23.837500000000002</v>
      </c>
      <c r="N21" s="25">
        <f>[17]Janeiro!$B$17</f>
        <v>24.683333333333337</v>
      </c>
      <c r="O21" s="25">
        <f>[17]Janeiro!$B$18</f>
        <v>27.45</v>
      </c>
      <c r="P21" s="25">
        <f>[17]Janeiro!$B$19</f>
        <v>28.5625</v>
      </c>
      <c r="Q21" s="25">
        <f>[17]Janeiro!$B$20</f>
        <v>27.391666666666662</v>
      </c>
      <c r="R21" s="25">
        <f>[17]Janeiro!$B$21</f>
        <v>27.475000000000005</v>
      </c>
      <c r="S21" s="25">
        <f>[17]Janeiro!$B$22</f>
        <v>27.404166666666669</v>
      </c>
      <c r="T21" s="25">
        <f>[17]Janeiro!$B$23</f>
        <v>28.054166666666671</v>
      </c>
      <c r="U21" s="25">
        <f>[17]Janeiro!$B$24</f>
        <v>27.045833333333334</v>
      </c>
      <c r="V21" s="25">
        <f>[17]Janeiro!$B$25</f>
        <v>26.375</v>
      </c>
      <c r="W21" s="25">
        <f>[17]Janeiro!$B$26</f>
        <v>25.570833333333329</v>
      </c>
      <c r="X21" s="25">
        <f>[17]Janeiro!$B$27</f>
        <v>26.237500000000008</v>
      </c>
      <c r="Y21" s="25">
        <f>[17]Janeiro!$B$28</f>
        <v>27.645833333333332</v>
      </c>
      <c r="Z21" s="25">
        <f>[17]Janeiro!$B$29</f>
        <v>25.662500000000005</v>
      </c>
      <c r="AA21" s="25">
        <f>[17]Janeiro!$B$30</f>
        <v>26.241666666666671</v>
      </c>
      <c r="AB21" s="25">
        <f>[17]Janeiro!$B$31</f>
        <v>24.866666666666664</v>
      </c>
      <c r="AC21" s="25">
        <f>[17]Janeiro!$B$32</f>
        <v>26.450000000000006</v>
      </c>
      <c r="AD21" s="25">
        <f>[17]Janeiro!$B$33</f>
        <v>27.820833333333329</v>
      </c>
      <c r="AE21" s="25">
        <f>[17]Janeiro!$B$34</f>
        <v>27.245833333333334</v>
      </c>
      <c r="AF21" s="25">
        <f>[17]Janeiro!$B$35</f>
        <v>27.737499999999997</v>
      </c>
      <c r="AG21" s="26">
        <f t="shared" si="2"/>
        <v>26.875268817204301</v>
      </c>
    </row>
    <row r="22" spans="1:34" ht="17.100000000000001" customHeight="1">
      <c r="A22" s="23" t="s">
        <v>14</v>
      </c>
      <c r="B22" s="25">
        <f>[18]Janeiro!$B$5</f>
        <v>23.338888888888889</v>
      </c>
      <c r="C22" s="25">
        <f>[18]Janeiro!$B$6</f>
        <v>22.781818181818181</v>
      </c>
      <c r="D22" s="25">
        <f>[18]Janeiro!$B$7</f>
        <v>22.645454545454541</v>
      </c>
      <c r="E22" s="25">
        <f>[18]Janeiro!$B$8</f>
        <v>24.707142857142856</v>
      </c>
      <c r="F22" s="25">
        <f>[18]Janeiro!$B$9</f>
        <v>24.388235294117646</v>
      </c>
      <c r="G22" s="25">
        <f>[18]Janeiro!$B$10</f>
        <v>23.041666666666668</v>
      </c>
      <c r="H22" s="25">
        <f>[18]Janeiro!$B$11</f>
        <v>24.5</v>
      </c>
      <c r="I22" s="25">
        <f>[18]Janeiro!$B$12</f>
        <v>24.487499999999997</v>
      </c>
      <c r="J22" s="25">
        <f>[18]Janeiro!$B$13</f>
        <v>22.528571428571428</v>
      </c>
      <c r="K22" s="25">
        <f>[18]Janeiro!$B$14</f>
        <v>21.346153846153843</v>
      </c>
      <c r="L22" s="25">
        <f>[18]Janeiro!$B$15</f>
        <v>21.850000000000005</v>
      </c>
      <c r="M22" s="25">
        <f>[18]Janeiro!$B$16</f>
        <v>21.405882352941177</v>
      </c>
      <c r="N22" s="25">
        <f>[18]Janeiro!$B$17</f>
        <v>21.591666666666669</v>
      </c>
      <c r="O22" s="25" t="str">
        <f>[18]Janeiro!$B$18</f>
        <v>**</v>
      </c>
      <c r="P22" s="25" t="str">
        <f>[18]Janeiro!$B$19</f>
        <v>**</v>
      </c>
      <c r="Q22" s="25">
        <f>[18]Janeiro!$B$20</f>
        <v>21.190972222222225</v>
      </c>
      <c r="R22" s="25">
        <f>[18]Janeiro!$B$21</f>
        <v>22.16</v>
      </c>
      <c r="S22" s="25">
        <f>[18]Janeiro!$B$22</f>
        <v>21.361538461538462</v>
      </c>
      <c r="T22" s="25" t="str">
        <f>[18]Janeiro!$B$23</f>
        <v>**</v>
      </c>
      <c r="U22" s="25" t="str">
        <f>[18]Janeiro!$B$24</f>
        <v>**</v>
      </c>
      <c r="V22" s="25" t="str">
        <f>[18]Janeiro!$B$25</f>
        <v>**</v>
      </c>
      <c r="W22" s="25" t="str">
        <f>[18]Janeiro!$B$26</f>
        <v>**</v>
      </c>
      <c r="X22" s="25">
        <f>[18]Janeiro!$B$27</f>
        <v>22.15</v>
      </c>
      <c r="Y22" s="25">
        <f>[18]Janeiro!$B$28</f>
        <v>22.025000000000002</v>
      </c>
      <c r="Z22" s="25">
        <f>[18]Janeiro!$B$29</f>
        <v>22.784615384615389</v>
      </c>
      <c r="AA22" s="25">
        <f>[18]Janeiro!$B$30</f>
        <v>22.564285714285717</v>
      </c>
      <c r="AB22" s="25">
        <f>[18]Janeiro!$B$31</f>
        <v>22.458333333333332</v>
      </c>
      <c r="AC22" s="25">
        <f>[18]Janeiro!$B$32</f>
        <v>21.962499999999999</v>
      </c>
      <c r="AD22" s="25">
        <f>[18]Janeiro!$B$33</f>
        <v>22.18</v>
      </c>
      <c r="AE22" s="25">
        <f>[18]Janeiro!$B$34</f>
        <v>22.874999999999996</v>
      </c>
      <c r="AF22" s="25">
        <f>[18]Janeiro!$B$35</f>
        <v>23.900000000000002</v>
      </c>
      <c r="AG22" s="26">
        <f t="shared" si="2"/>
        <v>22.649009033776679</v>
      </c>
    </row>
    <row r="23" spans="1:34" ht="17.100000000000001" customHeight="1">
      <c r="A23" s="23" t="s">
        <v>15</v>
      </c>
      <c r="B23" s="25">
        <f>[19]Janeiro!$B$5</f>
        <v>24.354166666666661</v>
      </c>
      <c r="C23" s="25">
        <f>[19]Janeiro!$B$6</f>
        <v>23.474999999999998</v>
      </c>
      <c r="D23" s="25">
        <f>[19]Janeiro!$B$7</f>
        <v>26.416666666666671</v>
      </c>
      <c r="E23" s="25">
        <f>[19]Janeiro!$B$8</f>
        <v>27.733333333333331</v>
      </c>
      <c r="F23" s="25">
        <f>[19]Janeiro!$B$9</f>
        <v>28.379166666666674</v>
      </c>
      <c r="G23" s="25">
        <f>[19]Janeiro!$B$10</f>
        <v>28.537500000000005</v>
      </c>
      <c r="H23" s="25">
        <f>[19]Janeiro!$B$11</f>
        <v>28.166666666666661</v>
      </c>
      <c r="I23" s="25">
        <f>[19]Janeiro!$B$12</f>
        <v>25.783333333333342</v>
      </c>
      <c r="J23" s="25">
        <f>[19]Janeiro!$B$13</f>
        <v>25.645833333333332</v>
      </c>
      <c r="K23" s="25">
        <f>[19]Janeiro!$B$14</f>
        <v>25.8125</v>
      </c>
      <c r="L23" s="25">
        <f>[19]Janeiro!$B$15</f>
        <v>24.383333333333336</v>
      </c>
      <c r="M23" s="25">
        <f>[19]Janeiro!$B$16</f>
        <v>21.758333333333329</v>
      </c>
      <c r="N23" s="25">
        <f>[19]Janeiro!$B$17</f>
        <v>22.392857142857142</v>
      </c>
      <c r="O23" s="25">
        <f>[19]Janeiro!$B$18</f>
        <v>23.208333333333329</v>
      </c>
      <c r="P23" s="25">
        <f>[19]Janeiro!$B$19</f>
        <v>24.966666666666669</v>
      </c>
      <c r="Q23" s="25">
        <f>[19]Janeiro!$B$20</f>
        <v>25.512499999999999</v>
      </c>
      <c r="R23" s="25">
        <f>[19]Janeiro!$B$21</f>
        <v>25.649999999999995</v>
      </c>
      <c r="S23" s="25">
        <f>[19]Janeiro!$B$22</f>
        <v>24.620833333333337</v>
      </c>
      <c r="T23" s="25">
        <f>[19]Janeiro!$B$23</f>
        <v>24.587500000000002</v>
      </c>
      <c r="U23" s="25">
        <f>[19]Janeiro!$B$24</f>
        <v>23.45</v>
      </c>
      <c r="V23" s="25">
        <f>[19]Janeiro!$B$25</f>
        <v>24.316666666666666</v>
      </c>
      <c r="W23" s="25">
        <f>[19]Janeiro!$B$26</f>
        <v>22.304166666666664</v>
      </c>
      <c r="X23" s="25">
        <f>[19]Janeiro!$B$27</f>
        <v>25.019047619047619</v>
      </c>
      <c r="Y23" s="25">
        <f>[19]Janeiro!$B$28</f>
        <v>24.854166666666668</v>
      </c>
      <c r="Z23" s="25">
        <f>[19]Janeiro!$B$29</f>
        <v>22.016666666666666</v>
      </c>
      <c r="AA23" s="25">
        <f>[19]Janeiro!$B$30</f>
        <v>25.666666666666668</v>
      </c>
      <c r="AB23" s="25">
        <f>[19]Janeiro!$B$31</f>
        <v>23.587500000000002</v>
      </c>
      <c r="AC23" s="25">
        <f>[19]Janeiro!$B$32</f>
        <v>22.474999999999994</v>
      </c>
      <c r="AD23" s="25">
        <f>[19]Janeiro!$B$33</f>
        <v>23.224999999999998</v>
      </c>
      <c r="AE23" s="25">
        <f>[19]Janeiro!$B$34</f>
        <v>25.262500000000006</v>
      </c>
      <c r="AF23" s="25">
        <f>[19]Janeiro!$B$35</f>
        <v>25.708333333333332</v>
      </c>
      <c r="AG23" s="26">
        <f t="shared" si="2"/>
        <v>24.815168970814131</v>
      </c>
    </row>
    <row r="24" spans="1:34" ht="17.100000000000001" customHeight="1">
      <c r="A24" s="23" t="s">
        <v>16</v>
      </c>
      <c r="B24" s="25">
        <f>[20]Janeiro!$B$5</f>
        <v>28.166666666666661</v>
      </c>
      <c r="C24" s="25">
        <f>[20]Janeiro!$B$6</f>
        <v>26.637500000000006</v>
      </c>
      <c r="D24" s="25">
        <f>[20]Janeiro!$B$7</f>
        <v>29.120833333333326</v>
      </c>
      <c r="E24" s="25">
        <f>[20]Janeiro!$B$8</f>
        <v>31.045833333333334</v>
      </c>
      <c r="F24" s="25">
        <f>[20]Janeiro!$B$9</f>
        <v>31.416666666666661</v>
      </c>
      <c r="G24" s="25">
        <f>[20]Janeiro!$B$10</f>
        <v>30.462499999999995</v>
      </c>
      <c r="H24" s="25">
        <f>[20]Janeiro!$B$11</f>
        <v>29.541666666666661</v>
      </c>
      <c r="I24" s="25">
        <f>[20]Janeiro!$B$12</f>
        <v>30.045833333333334</v>
      </c>
      <c r="J24" s="25">
        <f>[20]Janeiro!$B$13</f>
        <v>30.095833333333342</v>
      </c>
      <c r="K24" s="25">
        <f>[20]Janeiro!$B$14</f>
        <v>29.4375</v>
      </c>
      <c r="L24" s="25">
        <f>[20]Janeiro!$B$15</f>
        <v>29.012499999999992</v>
      </c>
      <c r="M24" s="25">
        <f>[20]Janeiro!$B$16</f>
        <v>25.229166666666668</v>
      </c>
      <c r="N24" s="25">
        <f>[20]Janeiro!$B$17</f>
        <v>25.512499999999999</v>
      </c>
      <c r="O24" s="25">
        <f>[20]Janeiro!$B$18</f>
        <v>26.974999999999998</v>
      </c>
      <c r="P24" s="25">
        <f>[20]Janeiro!$B$19</f>
        <v>27.8125</v>
      </c>
      <c r="Q24" s="25">
        <f>[20]Janeiro!$B$20</f>
        <v>28.812499999999996</v>
      </c>
      <c r="R24" s="25">
        <f>[20]Janeiro!$B$21</f>
        <v>28.658333333333342</v>
      </c>
      <c r="S24" s="25">
        <f>[20]Janeiro!$B$22</f>
        <v>29.841666666666669</v>
      </c>
      <c r="T24" s="25">
        <f>[20]Janeiro!$B$23</f>
        <v>30.233333333333345</v>
      </c>
      <c r="U24" s="25">
        <f>[20]Janeiro!$B$24</f>
        <v>29.874999999999996</v>
      </c>
      <c r="V24" s="25">
        <f>[20]Janeiro!$B$25</f>
        <v>30.166666666666661</v>
      </c>
      <c r="W24" s="25">
        <f>[20]Janeiro!$B$26</f>
        <v>29.333333333333339</v>
      </c>
      <c r="X24" s="25">
        <f>[20]Janeiro!$B$27</f>
        <v>28.554166666666664</v>
      </c>
      <c r="Y24" s="25">
        <f>[20]Janeiro!$B$28</f>
        <v>29.824999999999999</v>
      </c>
      <c r="Z24" s="25">
        <f>[20]Janeiro!$B$29</f>
        <v>25.712500000000002</v>
      </c>
      <c r="AA24" s="25">
        <f>[20]Janeiro!$B$30</f>
        <v>25.712500000000002</v>
      </c>
      <c r="AB24" s="25">
        <f>[20]Janeiro!$B$31</f>
        <v>27.216666666666672</v>
      </c>
      <c r="AC24" s="25">
        <f>[20]Janeiro!$B$32</f>
        <v>27.895833333333332</v>
      </c>
      <c r="AD24" s="25">
        <f>[20]Janeiro!$B$33</f>
        <v>29.304166666666671</v>
      </c>
      <c r="AE24" s="25">
        <f>[20]Janeiro!$B$34</f>
        <v>29.700000000000003</v>
      </c>
      <c r="AF24" s="25">
        <f>[20]Janeiro!$B$35</f>
        <v>28.645833333333329</v>
      </c>
      <c r="AG24" s="26">
        <f t="shared" si="2"/>
        <v>28.709677419354847</v>
      </c>
    </row>
    <row r="25" spans="1:34" ht="17.100000000000001" customHeight="1">
      <c r="A25" s="23" t="s">
        <v>17</v>
      </c>
      <c r="B25" s="25">
        <f>[21]Janeiro!$B$5</f>
        <v>25.241666666666671</v>
      </c>
      <c r="C25" s="25">
        <f>[21]Janeiro!$B$6</f>
        <v>24.850000000000005</v>
      </c>
      <c r="D25" s="25">
        <f>[21]Janeiro!$B$7</f>
        <v>25.737499999999997</v>
      </c>
      <c r="E25" s="25">
        <f>[21]Janeiro!$B$8</f>
        <v>27.149999999999991</v>
      </c>
      <c r="F25" s="25">
        <f>[21]Janeiro!$B$9</f>
        <v>26.608333333333334</v>
      </c>
      <c r="G25" s="25">
        <f>[21]Janeiro!$B$10</f>
        <v>26.079166666666666</v>
      </c>
      <c r="H25" s="25">
        <f>[21]Janeiro!$B$11</f>
        <v>26.633333333333329</v>
      </c>
      <c r="I25" s="25">
        <f>[21]Janeiro!$B$12</f>
        <v>27.058333333333334</v>
      </c>
      <c r="J25" s="25">
        <f>[21]Janeiro!$B$13</f>
        <v>26.556597222222223</v>
      </c>
      <c r="K25" s="25">
        <f>[21]Janeiro!$B$14</f>
        <v>26.266666666666666</v>
      </c>
      <c r="L25" s="25">
        <f>[21]Janeiro!$B$15</f>
        <v>24.545833333333334</v>
      </c>
      <c r="M25" s="25">
        <f>[21]Janeiro!$B$16</f>
        <v>23.754166666666666</v>
      </c>
      <c r="N25" s="25">
        <f>[21]Janeiro!$B$17</f>
        <v>23.641666666666662</v>
      </c>
      <c r="O25" s="25">
        <f>[21]Janeiro!$B$18</f>
        <v>25.891666666666669</v>
      </c>
      <c r="P25" s="25">
        <f>[21]Janeiro!$B$19</f>
        <v>25.633333333333336</v>
      </c>
      <c r="Q25" s="25">
        <f>[21]Janeiro!$B$20</f>
        <v>26.704166666666666</v>
      </c>
      <c r="R25" s="25">
        <f>[21]Janeiro!$B$21</f>
        <v>25.874999999999989</v>
      </c>
      <c r="S25" s="25">
        <f>[21]Janeiro!$B$22</f>
        <v>24.954166666666666</v>
      </c>
      <c r="T25" s="25">
        <f>[21]Janeiro!$B$23</f>
        <v>25.845833333333335</v>
      </c>
      <c r="U25" s="25">
        <f>[21]Janeiro!$B$24</f>
        <v>26.912499999999998</v>
      </c>
      <c r="V25" s="25">
        <f>[21]Janeiro!$B$25</f>
        <v>25.941666666666674</v>
      </c>
      <c r="W25" s="25">
        <f>[21]Janeiro!$B$26</f>
        <v>26.05</v>
      </c>
      <c r="X25" s="25">
        <f>[21]Janeiro!$B$27</f>
        <v>26.729166666666668</v>
      </c>
      <c r="Y25" s="25">
        <f>[21]Janeiro!$B$28</f>
        <v>26.358333333333334</v>
      </c>
      <c r="Z25" s="25">
        <f>[21]Janeiro!$B$29</f>
        <v>24.016666666666669</v>
      </c>
      <c r="AA25" s="25">
        <f>[21]Janeiro!$B$30</f>
        <v>24.691666666666666</v>
      </c>
      <c r="AB25" s="25">
        <f>[21]Janeiro!$B$31</f>
        <v>24.966666666666665</v>
      </c>
      <c r="AC25" s="25">
        <f>[21]Janeiro!$B$32</f>
        <v>24.325000000000003</v>
      </c>
      <c r="AD25" s="25">
        <f>[21]Janeiro!$B$33</f>
        <v>24.658333333333331</v>
      </c>
      <c r="AE25" s="25">
        <f>[21]Janeiro!$B$34</f>
        <v>27.212499999999995</v>
      </c>
      <c r="AF25" s="25">
        <f>[21]Janeiro!$B$35</f>
        <v>27.333333333333339</v>
      </c>
      <c r="AG25" s="26">
        <f t="shared" si="2"/>
        <v>25.749137544802871</v>
      </c>
    </row>
    <row r="26" spans="1:34" ht="17.100000000000001" customHeight="1">
      <c r="A26" s="23" t="s">
        <v>18</v>
      </c>
      <c r="B26" s="25">
        <f>[22]Janeiro!$B$5</f>
        <v>22.899999999999995</v>
      </c>
      <c r="C26" s="25">
        <f>[22]Janeiro!$B$6</f>
        <v>22.933333333333334</v>
      </c>
      <c r="D26" s="25">
        <f>[22]Janeiro!$B$7</f>
        <v>23.933333333333337</v>
      </c>
      <c r="E26" s="25">
        <f>[22]Janeiro!$B$8</f>
        <v>24.812499999999996</v>
      </c>
      <c r="F26" s="25">
        <f>[22]Janeiro!$B$9</f>
        <v>22.783333333333331</v>
      </c>
      <c r="G26" s="25">
        <f>[22]Janeiro!$B$10</f>
        <v>24.44583333333334</v>
      </c>
      <c r="H26" s="25">
        <f>[22]Janeiro!$B$11</f>
        <v>24.720833333333335</v>
      </c>
      <c r="I26" s="25">
        <f>[22]Janeiro!$B$12</f>
        <v>23.666666666666668</v>
      </c>
      <c r="J26" s="25">
        <f>[22]Janeiro!$B$13</f>
        <v>23.487500000000001</v>
      </c>
      <c r="K26" s="25">
        <f>[22]Janeiro!$B$14</f>
        <v>23.654166666666669</v>
      </c>
      <c r="L26" s="25">
        <f>[22]Janeiro!$B$15</f>
        <v>21.516666666666662</v>
      </c>
      <c r="M26" s="25">
        <f>[22]Janeiro!$B$16</f>
        <v>20.75</v>
      </c>
      <c r="N26" s="25">
        <f>[22]Janeiro!$B$17</f>
        <v>21.666666666666668</v>
      </c>
      <c r="O26" s="25">
        <f>[22]Janeiro!$B$18</f>
        <v>22.962500000000002</v>
      </c>
      <c r="P26" s="25">
        <f>[22]Janeiro!$B$19</f>
        <v>23.566666666666666</v>
      </c>
      <c r="Q26" s="25">
        <f>[22]Janeiro!$B$20</f>
        <v>23.362500000000001</v>
      </c>
      <c r="R26" s="25">
        <f>[22]Janeiro!$B$21</f>
        <v>22.637499999999999</v>
      </c>
      <c r="S26" s="25">
        <f>[22]Janeiro!$B$22</f>
        <v>22.766666666666669</v>
      </c>
      <c r="T26" s="25">
        <f>[22]Janeiro!$B$23</f>
        <v>22.524999999999995</v>
      </c>
      <c r="U26" s="25">
        <f>[22]Janeiro!$B$24</f>
        <v>22.875</v>
      </c>
      <c r="V26" s="25">
        <f>[22]Janeiro!$B$25</f>
        <v>23.758333333333336</v>
      </c>
      <c r="W26" s="25">
        <f>[22]Janeiro!$B$26</f>
        <v>23.362499999999997</v>
      </c>
      <c r="X26" s="25">
        <f>[22]Janeiro!$B$27</f>
        <v>24.224999999999998</v>
      </c>
      <c r="Y26" s="25">
        <f>[22]Janeiro!$B$28</f>
        <v>24.258333333333336</v>
      </c>
      <c r="Z26" s="25">
        <f>[22]Janeiro!$B$29</f>
        <v>23.166666666666661</v>
      </c>
      <c r="AA26" s="25">
        <f>[22]Janeiro!$B$30</f>
        <v>22.604166666666661</v>
      </c>
      <c r="AB26" s="25">
        <f>[22]Janeiro!$B$31</f>
        <v>22.058333333333334</v>
      </c>
      <c r="AC26" s="25">
        <f>[22]Janeiro!$B$32</f>
        <v>23.279166666666669</v>
      </c>
      <c r="AD26" s="25">
        <f>[22]Janeiro!$B$33</f>
        <v>23.8</v>
      </c>
      <c r="AE26" s="25">
        <f>[22]Janeiro!$B$34</f>
        <v>24.137499999999999</v>
      </c>
      <c r="AF26" s="25">
        <f>[22]Janeiro!$B$35</f>
        <v>24.820833333333329</v>
      </c>
      <c r="AG26" s="26">
        <f t="shared" si="2"/>
        <v>23.272177419354836</v>
      </c>
    </row>
    <row r="27" spans="1:34" ht="17.100000000000001" customHeight="1">
      <c r="A27" s="23" t="s">
        <v>19</v>
      </c>
      <c r="B27" s="25">
        <f>[23]Janeiro!$B$5</f>
        <v>26.708333333333332</v>
      </c>
      <c r="C27" s="25">
        <f>[23]Janeiro!$B$6</f>
        <v>25.904166666666669</v>
      </c>
      <c r="D27" s="25">
        <f>[23]Janeiro!$B$7</f>
        <v>27.30416666666666</v>
      </c>
      <c r="E27" s="25">
        <f>[23]Janeiro!$B$8</f>
        <v>27.112499999999997</v>
      </c>
      <c r="F27" s="25">
        <f>[23]Janeiro!$B$9</f>
        <v>27.870833333333337</v>
      </c>
      <c r="G27" s="25">
        <f>[23]Janeiro!$B$10</f>
        <v>27.112500000000001</v>
      </c>
      <c r="H27" s="25">
        <f>[23]Janeiro!$B$11</f>
        <v>27.137499999999999</v>
      </c>
      <c r="I27" s="25">
        <f>[23]Janeiro!$B$12</f>
        <v>27.724999999999998</v>
      </c>
      <c r="J27" s="25">
        <f>[23]Janeiro!$B$13</f>
        <v>27.720833333333331</v>
      </c>
      <c r="K27" s="25">
        <f>[23]Janeiro!$B$14</f>
        <v>27.516666666666669</v>
      </c>
      <c r="L27" s="25">
        <f>[23]Janeiro!$B$15</f>
        <v>27.433333333333337</v>
      </c>
      <c r="M27" s="25">
        <f>[23]Janeiro!$B$16</f>
        <v>25.816666666666674</v>
      </c>
      <c r="N27" s="25">
        <f>[23]Janeiro!$B$17</f>
        <v>25.683333333333337</v>
      </c>
      <c r="O27" s="25">
        <f>[23]Janeiro!$B$18</f>
        <v>26.858333333333334</v>
      </c>
      <c r="P27" s="25">
        <f>[23]Janeiro!$B$19</f>
        <v>26.833333333333332</v>
      </c>
      <c r="Q27" s="25">
        <f>[23]Janeiro!$B$20</f>
        <v>27.662499999999998</v>
      </c>
      <c r="R27" s="25">
        <f>[23]Janeiro!$B$21</f>
        <v>27.695833333333336</v>
      </c>
      <c r="S27" s="25">
        <f>[23]Janeiro!$B$22</f>
        <v>27.112500000000001</v>
      </c>
      <c r="T27" s="25">
        <f>[23]Janeiro!$B$23</f>
        <v>26.966666666666669</v>
      </c>
      <c r="U27" s="25">
        <f>[23]Janeiro!$B$24</f>
        <v>27.399999999999995</v>
      </c>
      <c r="V27" s="25">
        <f>[23]Janeiro!$B$25</f>
        <v>28.299999999999997</v>
      </c>
      <c r="W27" s="25">
        <f>[23]Janeiro!$B$26</f>
        <v>26.312499999999996</v>
      </c>
      <c r="X27" s="25">
        <f>[23]Janeiro!$B$27</f>
        <v>26.612500000000001</v>
      </c>
      <c r="Y27" s="25">
        <f>[23]Janeiro!$B$28</f>
        <v>26.404166666666672</v>
      </c>
      <c r="Z27" s="25">
        <f>[23]Janeiro!$B$29</f>
        <v>26.341666666666669</v>
      </c>
      <c r="AA27" s="25">
        <f>[23]Janeiro!$B$30</f>
        <v>27.287500000000005</v>
      </c>
      <c r="AB27" s="25">
        <f>[23]Janeiro!$B$31</f>
        <v>25.883333333333336</v>
      </c>
      <c r="AC27" s="25">
        <f>[23]Janeiro!$B$32</f>
        <v>25.529166666666669</v>
      </c>
      <c r="AD27" s="25">
        <f>[23]Janeiro!$B$33</f>
        <v>26.495833333333337</v>
      </c>
      <c r="AE27" s="25">
        <f>[23]Janeiro!$B$34</f>
        <v>27.162499999999994</v>
      </c>
      <c r="AF27" s="25">
        <f>[23]Janeiro!$B$35</f>
        <v>27.674999999999997</v>
      </c>
      <c r="AG27" s="26">
        <f t="shared" si="2"/>
        <v>26.954166666666662</v>
      </c>
    </row>
    <row r="28" spans="1:34" ht="17.100000000000001" customHeight="1">
      <c r="A28" s="23" t="s">
        <v>31</v>
      </c>
      <c r="B28" s="25">
        <f>[24]Janeiro!$B$5</f>
        <v>25.262499999999999</v>
      </c>
      <c r="C28" s="25">
        <f>[24]Janeiro!$B$6</f>
        <v>24.958333333333332</v>
      </c>
      <c r="D28" s="25">
        <f>[24]Janeiro!$B$7</f>
        <v>26.458333333333332</v>
      </c>
      <c r="E28" s="25">
        <f>[24]Janeiro!$B$8</f>
        <v>28.012499999999999</v>
      </c>
      <c r="F28" s="25">
        <f>[24]Janeiro!$B$9</f>
        <v>26.891666666666666</v>
      </c>
      <c r="G28" s="25">
        <f>[24]Janeiro!$B$10</f>
        <v>27.354166666666668</v>
      </c>
      <c r="H28" s="25">
        <f>[24]Janeiro!$B$11</f>
        <v>26.400000000000009</v>
      </c>
      <c r="I28" s="25">
        <f>[24]Janeiro!$B$12</f>
        <v>26.462499999999995</v>
      </c>
      <c r="J28" s="25">
        <f>[24]Janeiro!$B$13</f>
        <v>25.033333333333328</v>
      </c>
      <c r="K28" s="25">
        <f>[24]Janeiro!$B$14</f>
        <v>25.737499999999997</v>
      </c>
      <c r="L28" s="25">
        <f>[24]Janeiro!$B$15</f>
        <v>24.424999999999997</v>
      </c>
      <c r="M28" s="25">
        <f>[24]Janeiro!$B$16</f>
        <v>22.112500000000001</v>
      </c>
      <c r="N28" s="25">
        <f>[24]Janeiro!$B$17</f>
        <v>22.262500000000003</v>
      </c>
      <c r="O28" s="25">
        <f>[24]Janeiro!$B$18</f>
        <v>24.995833333333337</v>
      </c>
      <c r="P28" s="25">
        <f>[24]Janeiro!$B$19</f>
        <v>25.850000000000005</v>
      </c>
      <c r="Q28" s="25">
        <f>[24]Janeiro!$B$20</f>
        <v>26.245833333333326</v>
      </c>
      <c r="R28" s="25">
        <f>[24]Janeiro!$B$21</f>
        <v>25.812500000000004</v>
      </c>
      <c r="S28" s="25">
        <f>[24]Janeiro!$B$22</f>
        <v>24.645833333333329</v>
      </c>
      <c r="T28" s="25">
        <f>[24]Janeiro!$B$23</f>
        <v>25.545833333333331</v>
      </c>
      <c r="U28" s="25">
        <f>[24]Janeiro!$B$24</f>
        <v>26.195833333333336</v>
      </c>
      <c r="V28" s="25">
        <f>[24]Janeiro!$B$25</f>
        <v>25.895833333333339</v>
      </c>
      <c r="W28" s="25">
        <f>[24]Janeiro!$B$26</f>
        <v>25.629166666666666</v>
      </c>
      <c r="X28" s="25">
        <f>[24]Janeiro!$B$27</f>
        <v>25.291666666666675</v>
      </c>
      <c r="Y28" s="25">
        <f>[24]Janeiro!$B$28</f>
        <v>24.525000000000002</v>
      </c>
      <c r="Z28" s="25">
        <f>[24]Janeiro!$B$29</f>
        <v>23.945833333333336</v>
      </c>
      <c r="AA28" s="25">
        <f>[24]Janeiro!$B$30</f>
        <v>23.466666666666665</v>
      </c>
      <c r="AB28" s="25">
        <f>[24]Janeiro!$B$31</f>
        <v>24.262500000000003</v>
      </c>
      <c r="AC28" s="25">
        <f>[24]Janeiro!$B$32</f>
        <v>24.291666666666668</v>
      </c>
      <c r="AD28" s="25">
        <f>[24]Janeiro!$B$33</f>
        <v>24.683333333333337</v>
      </c>
      <c r="AE28" s="25">
        <f>[24]Janeiro!$B$34</f>
        <v>25.5625</v>
      </c>
      <c r="AF28" s="25">
        <f>[24]Janeiro!$B$35</f>
        <v>27.587500000000006</v>
      </c>
      <c r="AG28" s="26">
        <f t="shared" si="2"/>
        <v>25.348521505376343</v>
      </c>
    </row>
    <row r="29" spans="1:34" ht="17.100000000000001" customHeight="1">
      <c r="A29" s="23" t="s">
        <v>20</v>
      </c>
      <c r="B29" s="25">
        <f>[25]Janeiro!$B$5</f>
        <v>25.112500000000001</v>
      </c>
      <c r="C29" s="25">
        <f>[25]Janeiro!$B$6</f>
        <v>25.24166666666666</v>
      </c>
      <c r="D29" s="25">
        <f>[25]Janeiro!$B$7</f>
        <v>27.270833333333325</v>
      </c>
      <c r="E29" s="25">
        <f>[25]Janeiro!$B$8</f>
        <v>29.137500000000003</v>
      </c>
      <c r="F29" s="25">
        <f>[25]Janeiro!$B$9</f>
        <v>28.61666666666666</v>
      </c>
      <c r="G29" s="25">
        <f>[25]Janeiro!$B$10</f>
        <v>28.312499999999996</v>
      </c>
      <c r="H29" s="25">
        <f>[25]Janeiro!$B$11</f>
        <v>28.595833333333331</v>
      </c>
      <c r="I29" s="25">
        <f>[25]Janeiro!$B$12</f>
        <v>27.508333333333329</v>
      </c>
      <c r="J29" s="25">
        <f>[25]Janeiro!$B$13</f>
        <v>26.637500000000003</v>
      </c>
      <c r="K29" s="25">
        <f>[25]Janeiro!$B$14</f>
        <v>26.358333333333331</v>
      </c>
      <c r="L29" s="25">
        <f>[25]Janeiro!$B$15</f>
        <v>24.7</v>
      </c>
      <c r="M29" s="25">
        <f>[25]Janeiro!$B$16</f>
        <v>22.574999999999999</v>
      </c>
      <c r="N29" s="25">
        <f>[25]Janeiro!$B$17</f>
        <v>23.079166666666666</v>
      </c>
      <c r="O29" s="25">
        <f>[25]Janeiro!$B$18</f>
        <v>24.691666666666666</v>
      </c>
      <c r="P29" s="25">
        <f>[25]Janeiro!$B$19</f>
        <v>25.341666666666665</v>
      </c>
      <c r="Q29" s="25">
        <f>[25]Janeiro!$B$20</f>
        <v>25.637499999999999</v>
      </c>
      <c r="R29" s="25">
        <f>[25]Janeiro!$B$21</f>
        <v>25.8125</v>
      </c>
      <c r="S29" s="25">
        <f>[25]Janeiro!$B$22</f>
        <v>23.695833333333329</v>
      </c>
      <c r="T29" s="25">
        <f>[25]Janeiro!$B$23</f>
        <v>25.345833333333335</v>
      </c>
      <c r="U29" s="25">
        <f>[25]Janeiro!$B$24</f>
        <v>25.712499999999995</v>
      </c>
      <c r="V29" s="25">
        <f>[25]Janeiro!$B$25</f>
        <v>26.916666666666668</v>
      </c>
      <c r="W29" s="25">
        <f>[25]Janeiro!$B$26</f>
        <v>26.424999999999997</v>
      </c>
      <c r="X29" s="25">
        <f>[25]Janeiro!$B$27</f>
        <v>27.191666666666666</v>
      </c>
      <c r="Y29" s="25">
        <f>[25]Janeiro!$B$28</f>
        <v>27.195833333333329</v>
      </c>
      <c r="Z29" s="25">
        <f>[25]Janeiro!$B$29</f>
        <v>26.024999999999995</v>
      </c>
      <c r="AA29" s="25">
        <f>[25]Janeiro!$B$30</f>
        <v>24.36666666666666</v>
      </c>
      <c r="AB29" s="25">
        <f>[25]Janeiro!$B$31</f>
        <v>23.541666666666668</v>
      </c>
      <c r="AC29" s="25">
        <f>[25]Janeiro!$B$32</f>
        <v>23.029166666666669</v>
      </c>
      <c r="AD29" s="25">
        <f>[25]Janeiro!$B$33</f>
        <v>25.533333333333331</v>
      </c>
      <c r="AE29" s="25">
        <f>[25]Janeiro!$B$34</f>
        <v>27.366666666666664</v>
      </c>
      <c r="AF29" s="25">
        <f>[25]Janeiro!$B$35</f>
        <v>27.587500000000006</v>
      </c>
      <c r="AG29" s="26">
        <f t="shared" si="2"/>
        <v>25.953629032258061</v>
      </c>
    </row>
    <row r="30" spans="1:34" s="5" customFormat="1" ht="17.100000000000001" customHeight="1">
      <c r="A30" s="23" t="s">
        <v>34</v>
      </c>
      <c r="B30" s="16">
        <f>AVERAGE(B5:B29)</f>
        <v>25.510388888888894</v>
      </c>
      <c r="C30" s="16">
        <f t="shared" ref="C30:AG30" si="3">AVERAGE(C5:C29)</f>
        <v>25.470372727272728</v>
      </c>
      <c r="D30" s="16">
        <f t="shared" si="3"/>
        <v>26.704318181818184</v>
      </c>
      <c r="E30" s="16">
        <f t="shared" si="3"/>
        <v>27.942352380952379</v>
      </c>
      <c r="F30" s="16">
        <f t="shared" si="3"/>
        <v>27.613791316526608</v>
      </c>
      <c r="G30" s="16">
        <f t="shared" si="3"/>
        <v>27.350833333333327</v>
      </c>
      <c r="H30" s="16">
        <f t="shared" si="3"/>
        <v>27.066970833333329</v>
      </c>
      <c r="I30" s="16">
        <f t="shared" si="3"/>
        <v>26.650357142857139</v>
      </c>
      <c r="J30" s="16">
        <f t="shared" si="3"/>
        <v>26.215940079365076</v>
      </c>
      <c r="K30" s="16">
        <f t="shared" si="3"/>
        <v>26.11351282051282</v>
      </c>
      <c r="L30" s="16">
        <f t="shared" si="3"/>
        <v>25.141499999999997</v>
      </c>
      <c r="M30" s="16">
        <f t="shared" si="3"/>
        <v>23.008404820261443</v>
      </c>
      <c r="N30" s="16">
        <f t="shared" si="3"/>
        <v>23.261847619047622</v>
      </c>
      <c r="O30" s="16">
        <f t="shared" si="3"/>
        <v>25.263368055555556</v>
      </c>
      <c r="P30" s="16">
        <f t="shared" si="3"/>
        <v>25.909497929606633</v>
      </c>
      <c r="Q30" s="16">
        <f t="shared" si="3"/>
        <v>26.191131994766508</v>
      </c>
      <c r="R30" s="16">
        <f t="shared" si="3"/>
        <v>26.067083333333333</v>
      </c>
      <c r="S30" s="16">
        <f t="shared" si="3"/>
        <v>25.230862713675211</v>
      </c>
      <c r="T30" s="16">
        <f t="shared" si="3"/>
        <v>25.986775362318845</v>
      </c>
      <c r="U30" s="16">
        <f t="shared" si="3"/>
        <v>26.272101449275361</v>
      </c>
      <c r="V30" s="16">
        <f t="shared" si="3"/>
        <v>26.0582298136646</v>
      </c>
      <c r="W30" s="16">
        <f t="shared" si="3"/>
        <v>25.346903820816866</v>
      </c>
      <c r="X30" s="16">
        <f t="shared" si="3"/>
        <v>25.628293650793648</v>
      </c>
      <c r="Y30" s="16">
        <f t="shared" si="3"/>
        <v>25.716193181818181</v>
      </c>
      <c r="Z30" s="16">
        <f t="shared" si="3"/>
        <v>24.312553418803418</v>
      </c>
      <c r="AA30" s="16">
        <f t="shared" si="3"/>
        <v>24.946949404761906</v>
      </c>
      <c r="AB30" s="16">
        <f t="shared" si="3"/>
        <v>24.480117753623187</v>
      </c>
      <c r="AC30" s="16">
        <f t="shared" si="3"/>
        <v>24.627777777777776</v>
      </c>
      <c r="AD30" s="16">
        <f t="shared" si="3"/>
        <v>25.564444444444444</v>
      </c>
      <c r="AE30" s="16">
        <f t="shared" si="3"/>
        <v>26.521180555555556</v>
      </c>
      <c r="AF30" s="16">
        <f t="shared" si="3"/>
        <v>26.940624999999994</v>
      </c>
      <c r="AG30" s="16">
        <f t="shared" si="3"/>
        <v>25.850902151411951</v>
      </c>
      <c r="AH30" s="8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AI31"/>
  <sheetViews>
    <sheetView zoomScale="90" zoomScaleNormal="90" workbookViewId="0">
      <selection activeCell="AH30" sqref="AH30"/>
    </sheetView>
  </sheetViews>
  <sheetFormatPr defaultRowHeight="12.75"/>
  <cols>
    <col min="1" max="1" width="19.140625" style="2" bestFit="1" customWidth="1"/>
    <col min="2" max="2" width="7.5703125" style="2" customWidth="1"/>
    <col min="3" max="3" width="6" style="2" customWidth="1"/>
    <col min="4" max="4" width="5.85546875" style="2" customWidth="1"/>
    <col min="5" max="5" width="5.140625" style="2" customWidth="1"/>
    <col min="6" max="7" width="5.42578125" style="2" customWidth="1"/>
    <col min="8" max="8" width="6.140625" style="2" customWidth="1"/>
    <col min="9" max="9" width="7" style="2" customWidth="1"/>
    <col min="10" max="10" width="5.5703125" style="2" customWidth="1"/>
    <col min="11" max="11" width="6.5703125" style="2" customWidth="1"/>
    <col min="12" max="12" width="6.42578125" style="2" customWidth="1"/>
    <col min="13" max="13" width="6.28515625" style="2" customWidth="1"/>
    <col min="14" max="15" width="6.42578125" style="2" customWidth="1"/>
    <col min="16" max="16" width="6" style="2" customWidth="1"/>
    <col min="17" max="17" width="6.5703125" style="2" customWidth="1"/>
    <col min="18" max="20" width="6.42578125" style="2" customWidth="1"/>
    <col min="21" max="21" width="5.5703125" style="2" customWidth="1"/>
    <col min="22" max="28" width="6.42578125" style="2" customWidth="1"/>
    <col min="29" max="30" width="5.42578125" style="2" customWidth="1"/>
    <col min="31" max="32" width="5.5703125" style="2" customWidth="1"/>
    <col min="33" max="33" width="7.28515625" style="9" customWidth="1"/>
    <col min="34" max="34" width="8.28515625" style="1" bestFit="1" customWidth="1"/>
    <col min="35" max="35" width="14.28515625" style="15" customWidth="1"/>
  </cols>
  <sheetData>
    <row r="1" spans="1:35" ht="20.100000000000001" customHeight="1">
      <c r="A1" s="18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5" s="4" customFormat="1" ht="20.100000000000001" customHeight="1">
      <c r="A2" s="19" t="s">
        <v>21</v>
      </c>
      <c r="B2" s="20" t="s">
        <v>55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43" t="s">
        <v>46</v>
      </c>
    </row>
    <row r="3" spans="1:35" s="5" customFormat="1" ht="20.100000000000001" customHeight="1">
      <c r="A3" s="19"/>
      <c r="B3" s="21">
        <v>1</v>
      </c>
      <c r="C3" s="21">
        <f>SUM(B3+1)</f>
        <v>2</v>
      </c>
      <c r="D3" s="21">
        <f t="shared" ref="D3:AD3" si="0">SUM(C3+1)</f>
        <v>3</v>
      </c>
      <c r="E3" s="21">
        <f t="shared" si="0"/>
        <v>4</v>
      </c>
      <c r="F3" s="21">
        <f t="shared" si="0"/>
        <v>5</v>
      </c>
      <c r="G3" s="21">
        <f t="shared" si="0"/>
        <v>6</v>
      </c>
      <c r="H3" s="21">
        <f t="shared" si="0"/>
        <v>7</v>
      </c>
      <c r="I3" s="21">
        <f t="shared" si="0"/>
        <v>8</v>
      </c>
      <c r="J3" s="21">
        <f t="shared" si="0"/>
        <v>9</v>
      </c>
      <c r="K3" s="21">
        <f t="shared" si="0"/>
        <v>10</v>
      </c>
      <c r="L3" s="21">
        <f t="shared" si="0"/>
        <v>11</v>
      </c>
      <c r="M3" s="21">
        <f t="shared" si="0"/>
        <v>12</v>
      </c>
      <c r="N3" s="21">
        <f t="shared" si="0"/>
        <v>13</v>
      </c>
      <c r="O3" s="21">
        <f t="shared" si="0"/>
        <v>14</v>
      </c>
      <c r="P3" s="21">
        <f t="shared" si="0"/>
        <v>15</v>
      </c>
      <c r="Q3" s="21">
        <f t="shared" si="0"/>
        <v>16</v>
      </c>
      <c r="R3" s="21">
        <f t="shared" si="0"/>
        <v>17</v>
      </c>
      <c r="S3" s="21">
        <f t="shared" si="0"/>
        <v>18</v>
      </c>
      <c r="T3" s="21">
        <f t="shared" si="0"/>
        <v>19</v>
      </c>
      <c r="U3" s="21">
        <f t="shared" si="0"/>
        <v>20</v>
      </c>
      <c r="V3" s="21">
        <f t="shared" si="0"/>
        <v>21</v>
      </c>
      <c r="W3" s="21">
        <f t="shared" si="0"/>
        <v>22</v>
      </c>
      <c r="X3" s="21">
        <f t="shared" si="0"/>
        <v>23</v>
      </c>
      <c r="Y3" s="21">
        <f t="shared" si="0"/>
        <v>24</v>
      </c>
      <c r="Z3" s="21">
        <f t="shared" si="0"/>
        <v>25</v>
      </c>
      <c r="AA3" s="21">
        <f t="shared" si="0"/>
        <v>26</v>
      </c>
      <c r="AB3" s="21">
        <f t="shared" si="0"/>
        <v>27</v>
      </c>
      <c r="AC3" s="21">
        <f t="shared" si="0"/>
        <v>28</v>
      </c>
      <c r="AD3" s="21">
        <f t="shared" si="0"/>
        <v>29</v>
      </c>
      <c r="AE3" s="21">
        <v>30</v>
      </c>
      <c r="AF3" s="21">
        <v>31</v>
      </c>
      <c r="AG3" s="22" t="s">
        <v>45</v>
      </c>
      <c r="AH3" s="27" t="s">
        <v>41</v>
      </c>
      <c r="AI3" s="43" t="s">
        <v>47</v>
      </c>
    </row>
    <row r="4" spans="1:35" s="5" customFormat="1" ht="20.100000000000001" customHeight="1">
      <c r="A4" s="19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 t="s">
        <v>39</v>
      </c>
      <c r="AH4" s="27" t="s">
        <v>39</v>
      </c>
      <c r="AI4" s="44">
        <v>40939</v>
      </c>
    </row>
    <row r="5" spans="1:35" s="5" customFormat="1" ht="20.100000000000001" customHeight="1">
      <c r="A5" s="23" t="s">
        <v>48</v>
      </c>
      <c r="B5" s="24">
        <f>[1]Janeiro!$K$5</f>
        <v>34.000000000000007</v>
      </c>
      <c r="C5" s="24">
        <f>[1]Janeiro!$K$6</f>
        <v>0</v>
      </c>
      <c r="D5" s="24">
        <f>[1]Janeiro!$K$7</f>
        <v>0</v>
      </c>
      <c r="E5" s="24">
        <f>[1]Janeiro!$K$8</f>
        <v>0</v>
      </c>
      <c r="F5" s="24">
        <f>[1]Janeiro!$K$9</f>
        <v>17.799999999999997</v>
      </c>
      <c r="G5" s="24">
        <f>[1]Janeiro!$K$10</f>
        <v>0.2</v>
      </c>
      <c r="H5" s="24">
        <f>[1]Janeiro!$K$11</f>
        <v>0</v>
      </c>
      <c r="I5" s="24">
        <f>[1]Janeiro!$K$12</f>
        <v>17.399999999999999</v>
      </c>
      <c r="J5" s="24">
        <f>[1]Janeiro!$K$13</f>
        <v>0</v>
      </c>
      <c r="K5" s="24">
        <f>[1]Janeiro!$K$14</f>
        <v>1.6</v>
      </c>
      <c r="L5" s="24">
        <f>[1]Janeiro!$K$15</f>
        <v>38.799999999999997</v>
      </c>
      <c r="M5" s="24">
        <f>[1]Janeiro!$K$16</f>
        <v>53.2</v>
      </c>
      <c r="N5" s="24">
        <f>[1]Janeiro!$K$17</f>
        <v>8.3999999999999986</v>
      </c>
      <c r="O5" s="24">
        <f>[1]Janeiro!$K$18</f>
        <v>24.4</v>
      </c>
      <c r="P5" s="24">
        <f>[1]Janeiro!$K$19</f>
        <v>19.999999999999996</v>
      </c>
      <c r="Q5" s="24">
        <f>[1]Janeiro!$K$20</f>
        <v>0.2</v>
      </c>
      <c r="R5" s="24">
        <f>[1]Janeiro!$K$21</f>
        <v>0.4</v>
      </c>
      <c r="S5" s="24">
        <f>[1]Janeiro!$K$22</f>
        <v>26</v>
      </c>
      <c r="T5" s="24">
        <f>[1]Janeiro!$K$23</f>
        <v>0</v>
      </c>
      <c r="U5" s="24">
        <f>[1]Janeiro!$K$24</f>
        <v>48.000000000000007</v>
      </c>
      <c r="V5" s="24">
        <f>[1]Janeiro!$K$25</f>
        <v>6.4</v>
      </c>
      <c r="W5" s="24">
        <f>[1]Janeiro!$K$26</f>
        <v>1.4</v>
      </c>
      <c r="X5" s="24">
        <f>[1]Janeiro!$K$27</f>
        <v>11.399999999999999</v>
      </c>
      <c r="Y5" s="24">
        <f>[1]Janeiro!$K$28</f>
        <v>5.8</v>
      </c>
      <c r="Z5" s="24">
        <f>[1]Janeiro!$K$29</f>
        <v>11.2</v>
      </c>
      <c r="AA5" s="24">
        <f>[1]Janeiro!$K$30</f>
        <v>31.4</v>
      </c>
      <c r="AB5" s="24">
        <f>[1]Janeiro!$K$31</f>
        <v>11.2</v>
      </c>
      <c r="AC5" s="24">
        <f>[1]Janeiro!$K$32</f>
        <v>0.60000000000000009</v>
      </c>
      <c r="AD5" s="24">
        <f>[1]Janeiro!$K$33</f>
        <v>0</v>
      </c>
      <c r="AE5" s="24">
        <f>[1]Janeiro!$K$34</f>
        <v>0</v>
      </c>
      <c r="AF5" s="24">
        <f>[1]Janeiro!$K$35</f>
        <v>0</v>
      </c>
      <c r="AG5" s="16">
        <f>SUM(B5:AF5)</f>
        <v>369.79999999999995</v>
      </c>
      <c r="AH5" s="16">
        <f>MAX(B5:AF5)</f>
        <v>53.2</v>
      </c>
      <c r="AI5" s="45">
        <v>3</v>
      </c>
    </row>
    <row r="6" spans="1:35" ht="17.100000000000001" customHeight="1">
      <c r="A6" s="23" t="s">
        <v>0</v>
      </c>
      <c r="B6" s="25">
        <f>[2]Janeiro!$K$5</f>
        <v>0.2</v>
      </c>
      <c r="C6" s="25">
        <f>[2]Janeiro!$K$6</f>
        <v>0</v>
      </c>
      <c r="D6" s="25">
        <f>[2]Janeiro!$K$7</f>
        <v>0</v>
      </c>
      <c r="E6" s="25">
        <f>[2]Janeiro!$K$8</f>
        <v>0</v>
      </c>
      <c r="F6" s="25">
        <f>[2]Janeiro!$K$9</f>
        <v>0</v>
      </c>
      <c r="G6" s="25">
        <f>[2]Janeiro!$K$10</f>
        <v>0</v>
      </c>
      <c r="H6" s="25">
        <f>[2]Janeiro!$K$11</f>
        <v>0</v>
      </c>
      <c r="I6" s="25">
        <f>[2]Janeiro!$K$12</f>
        <v>0</v>
      </c>
      <c r="J6" s="25">
        <f>[2]Janeiro!$K$13</f>
        <v>0.2</v>
      </c>
      <c r="K6" s="25">
        <f>[2]Janeiro!$K$14</f>
        <v>0</v>
      </c>
      <c r="L6" s="25">
        <f>[2]Janeiro!$K$15</f>
        <v>0</v>
      </c>
      <c r="M6" s="25">
        <f>[2]Janeiro!$K$16</f>
        <v>7.8</v>
      </c>
      <c r="N6" s="25">
        <f>[2]Janeiro!$K$17</f>
        <v>32.6</v>
      </c>
      <c r="O6" s="25">
        <f>[2]Janeiro!$K$18</f>
        <v>0.60000000000000009</v>
      </c>
      <c r="P6" s="25">
        <f>[2]Janeiro!$K$19</f>
        <v>0</v>
      </c>
      <c r="Q6" s="25">
        <f>[2]Janeiro!$K$20</f>
        <v>0</v>
      </c>
      <c r="R6" s="25">
        <f>[2]Janeiro!$K$21</f>
        <v>0</v>
      </c>
      <c r="S6" s="25">
        <f>[2]Janeiro!$K$22</f>
        <v>14.6</v>
      </c>
      <c r="T6" s="25">
        <f>[2]Janeiro!$K$23</f>
        <v>0</v>
      </c>
      <c r="U6" s="25">
        <f>[2]Janeiro!$K$24</f>
        <v>0</v>
      </c>
      <c r="V6" s="25">
        <f>[2]Janeiro!$K$25</f>
        <v>0</v>
      </c>
      <c r="W6" s="25">
        <f>[2]Janeiro!$K$26</f>
        <v>6.2</v>
      </c>
      <c r="X6" s="25">
        <f>[2]Janeiro!$K$27</f>
        <v>0.2</v>
      </c>
      <c r="Y6" s="25">
        <f>[2]Janeiro!$K$28</f>
        <v>7.4</v>
      </c>
      <c r="Z6" s="25">
        <f>[2]Janeiro!$K$29</f>
        <v>13.8</v>
      </c>
      <c r="AA6" s="25">
        <f>[2]Janeiro!$K$30</f>
        <v>0</v>
      </c>
      <c r="AB6" s="25">
        <f>[2]Janeiro!$K$31</f>
        <v>0</v>
      </c>
      <c r="AC6" s="25">
        <f>[2]Janeiro!$K$32</f>
        <v>0</v>
      </c>
      <c r="AD6" s="25">
        <f>[2]Janeiro!$K$33</f>
        <v>0</v>
      </c>
      <c r="AE6" s="25">
        <f>[2]Janeiro!$K$34</f>
        <v>0</v>
      </c>
      <c r="AF6" s="25">
        <f>[2]Janeiro!$K$35</f>
        <v>0</v>
      </c>
      <c r="AG6" s="26">
        <f t="shared" ref="AG6:AG15" si="1">SUM(B6:AF6)</f>
        <v>83.600000000000009</v>
      </c>
      <c r="AH6" s="26">
        <f>MAX(B6:AF6)</f>
        <v>32.6</v>
      </c>
      <c r="AI6" s="45">
        <v>6</v>
      </c>
    </row>
    <row r="7" spans="1:35" ht="17.100000000000001" customHeight="1">
      <c r="A7" s="23" t="s">
        <v>1</v>
      </c>
      <c r="B7" s="25">
        <f>[3]Janeiro!$K$5</f>
        <v>0</v>
      </c>
      <c r="C7" s="25">
        <f>[3]Janeiro!$K$6</f>
        <v>0</v>
      </c>
      <c r="D7" s="25">
        <f>[3]Janeiro!$K$7</f>
        <v>0</v>
      </c>
      <c r="E7" s="25">
        <f>[3]Janeiro!$K$8</f>
        <v>0</v>
      </c>
      <c r="F7" s="25">
        <f>[3]Janeiro!$K$9</f>
        <v>1.8</v>
      </c>
      <c r="G7" s="25">
        <f>[3]Janeiro!$K$10</f>
        <v>0</v>
      </c>
      <c r="H7" s="25">
        <f>[3]Janeiro!$K$11</f>
        <v>9.1999999999999993</v>
      </c>
      <c r="I7" s="25">
        <f>[3]Janeiro!$K$12</f>
        <v>0</v>
      </c>
      <c r="J7" s="25">
        <f>[3]Janeiro!$K$13</f>
        <v>1.6</v>
      </c>
      <c r="K7" s="25">
        <f>[3]Janeiro!$K$14</f>
        <v>20.399999999999999</v>
      </c>
      <c r="L7" s="25">
        <f>[3]Janeiro!$K$15</f>
        <v>1.8</v>
      </c>
      <c r="M7" s="25">
        <f>[3]Janeiro!$K$16</f>
        <v>5.6</v>
      </c>
      <c r="N7" s="25">
        <f>[3]Janeiro!$K$17</f>
        <v>4.8000000000000007</v>
      </c>
      <c r="O7" s="25">
        <f>[3]Janeiro!$K$18</f>
        <v>3.2</v>
      </c>
      <c r="P7" s="25">
        <f>[3]Janeiro!$K$19</f>
        <v>19.600000000000001</v>
      </c>
      <c r="Q7" s="25">
        <f>[3]Janeiro!$K$20</f>
        <v>6</v>
      </c>
      <c r="R7" s="25">
        <f>[3]Janeiro!$K$21</f>
        <v>0</v>
      </c>
      <c r="S7" s="25">
        <f>[3]Janeiro!$K$22</f>
        <v>0</v>
      </c>
      <c r="T7" s="25">
        <f>[3]Janeiro!$K$23</f>
        <v>0</v>
      </c>
      <c r="U7" s="25">
        <f>[3]Janeiro!$K$24</f>
        <v>0</v>
      </c>
      <c r="V7" s="25">
        <f>[3]Janeiro!$K$25</f>
        <v>0</v>
      </c>
      <c r="W7" s="25">
        <f>[3]Janeiro!$K$26</f>
        <v>1</v>
      </c>
      <c r="X7" s="25">
        <f>[3]Janeiro!$K$27</f>
        <v>0</v>
      </c>
      <c r="Y7" s="25">
        <f>[3]Janeiro!$K$28</f>
        <v>24.6</v>
      </c>
      <c r="Z7" s="25">
        <f>[3]Janeiro!$K$29</f>
        <v>13.6</v>
      </c>
      <c r="AA7" s="25">
        <f>[3]Janeiro!$K$30</f>
        <v>1.2</v>
      </c>
      <c r="AB7" s="25">
        <f>[3]Janeiro!$K$31</f>
        <v>3.4</v>
      </c>
      <c r="AC7" s="25">
        <f>[3]Janeiro!$K$32</f>
        <v>1.4</v>
      </c>
      <c r="AD7" s="25">
        <f>[3]Janeiro!$K$33</f>
        <v>3</v>
      </c>
      <c r="AE7" s="25">
        <f>[3]Janeiro!$K$34</f>
        <v>0</v>
      </c>
      <c r="AF7" s="25">
        <f>[3]Janeiro!$K$35</f>
        <v>0.4</v>
      </c>
      <c r="AG7" s="26">
        <f t="shared" ref="AG7" si="2">SUM(B7:AF7)</f>
        <v>122.60000000000001</v>
      </c>
      <c r="AH7" s="26">
        <f>MAX(B7:AF7)</f>
        <v>24.6</v>
      </c>
      <c r="AI7" s="45" t="s">
        <v>63</v>
      </c>
    </row>
    <row r="8" spans="1:35" ht="17.100000000000001" customHeight="1">
      <c r="A8" s="23" t="s">
        <v>56</v>
      </c>
      <c r="B8" s="25">
        <f>[4]Janeiro!$K$5</f>
        <v>0</v>
      </c>
      <c r="C8" s="25">
        <f>[4]Janeiro!$K$6</f>
        <v>0</v>
      </c>
      <c r="D8" s="25">
        <f>[4]Janeiro!$K$7</f>
        <v>0</v>
      </c>
      <c r="E8" s="25">
        <f>[4]Janeiro!$K$8</f>
        <v>0</v>
      </c>
      <c r="F8" s="25">
        <f>[4]Janeiro!$K$9</f>
        <v>0</v>
      </c>
      <c r="G8" s="25">
        <f>[4]Janeiro!$K$10</f>
        <v>0</v>
      </c>
      <c r="H8" s="25">
        <f>[4]Janeiro!$K$11</f>
        <v>0</v>
      </c>
      <c r="I8" s="25">
        <f>[4]Janeiro!$K$12</f>
        <v>0</v>
      </c>
      <c r="J8" s="25">
        <f>[4]Janeiro!$K$13</f>
        <v>1.4</v>
      </c>
      <c r="K8" s="25">
        <f>[4]Janeiro!$K$14</f>
        <v>0.4</v>
      </c>
      <c r="L8" s="25">
        <f>[4]Janeiro!$K$15</f>
        <v>0</v>
      </c>
      <c r="M8" s="25">
        <f>[4]Janeiro!$K$16</f>
        <v>6.6</v>
      </c>
      <c r="N8" s="25">
        <f>[4]Janeiro!$K$17</f>
        <v>23.6</v>
      </c>
      <c r="O8" s="25">
        <f>[4]Janeiro!$K$18</f>
        <v>0.4</v>
      </c>
      <c r="P8" s="25">
        <f>[4]Janeiro!$K$19</f>
        <v>0</v>
      </c>
      <c r="Q8" s="25">
        <f>[4]Janeiro!$K$20</f>
        <v>0</v>
      </c>
      <c r="R8" s="25">
        <f>[4]Janeiro!$K$21</f>
        <v>0.2</v>
      </c>
      <c r="S8" s="25">
        <f>[4]Janeiro!$K$22</f>
        <v>0</v>
      </c>
      <c r="T8" s="25">
        <f>[4]Janeiro!$K$23</f>
        <v>1.6</v>
      </c>
      <c r="U8" s="25">
        <f>[4]Janeiro!$K$24</f>
        <v>0</v>
      </c>
      <c r="V8" s="25">
        <f>[4]Janeiro!$K$25</f>
        <v>0</v>
      </c>
      <c r="W8" s="25">
        <f>[4]Janeiro!$K$26</f>
        <v>0</v>
      </c>
      <c r="X8" s="25">
        <f>[4]Janeiro!$K$27</f>
        <v>0</v>
      </c>
      <c r="Y8" s="25">
        <f>[4]Janeiro!$K$28</f>
        <v>3.2</v>
      </c>
      <c r="Z8" s="25">
        <f>[4]Janeiro!$K$29</f>
        <v>83.800000000000011</v>
      </c>
      <c r="AA8" s="25">
        <f>[4]Janeiro!$K$30</f>
        <v>4.2</v>
      </c>
      <c r="AB8" s="25">
        <f>[4]Janeiro!$K$31</f>
        <v>0</v>
      </c>
      <c r="AC8" s="25">
        <f>[4]Janeiro!$K$32</f>
        <v>0</v>
      </c>
      <c r="AD8" s="25">
        <f>[4]Janeiro!$K$33</f>
        <v>0</v>
      </c>
      <c r="AE8" s="25">
        <f>[4]Janeiro!$K$34</f>
        <v>0</v>
      </c>
      <c r="AF8" s="25">
        <f>[4]Janeiro!$K$35</f>
        <v>0</v>
      </c>
      <c r="AG8" s="26">
        <f t="shared" ref="AG8" si="3">SUM(B8:AF8)</f>
        <v>125.40000000000002</v>
      </c>
      <c r="AH8" s="26">
        <f t="shared" ref="AH8" si="4">MAX(B8:AF8)</f>
        <v>83.800000000000011</v>
      </c>
      <c r="AI8" s="45">
        <v>5</v>
      </c>
    </row>
    <row r="9" spans="1:35" ht="17.100000000000001" customHeight="1">
      <c r="A9" s="23" t="s">
        <v>2</v>
      </c>
      <c r="B9" s="25">
        <f>[5]Janeiro!$K$5</f>
        <v>0.2</v>
      </c>
      <c r="C9" s="25">
        <f>[5]Janeiro!$K$6</f>
        <v>0</v>
      </c>
      <c r="D9" s="25">
        <f>[5]Janeiro!$K$7</f>
        <v>0</v>
      </c>
      <c r="E9" s="25">
        <f>[5]Janeiro!$K$8</f>
        <v>0</v>
      </c>
      <c r="F9" s="25">
        <f>[5]Janeiro!$K$9</f>
        <v>0</v>
      </c>
      <c r="G9" s="25">
        <f>[5]Janeiro!$K$10</f>
        <v>0</v>
      </c>
      <c r="H9" s="25">
        <f>[5]Janeiro!$K$11</f>
        <v>0</v>
      </c>
      <c r="I9" s="25">
        <f>[5]Janeiro!$K$12</f>
        <v>21.8</v>
      </c>
      <c r="J9" s="25">
        <f>[5]Janeiro!$K$13</f>
        <v>7.4</v>
      </c>
      <c r="K9" s="25">
        <f>[5]Janeiro!$K$14</f>
        <v>17.2</v>
      </c>
      <c r="L9" s="25">
        <f>[5]Janeiro!$K$15</f>
        <v>4</v>
      </c>
      <c r="M9" s="25">
        <f>[5]Janeiro!$K$16</f>
        <v>26.8</v>
      </c>
      <c r="N9" s="25">
        <f>[5]Janeiro!$K$17</f>
        <v>11</v>
      </c>
      <c r="O9" s="25">
        <f>[5]Janeiro!$K$18</f>
        <v>64.400000000000006</v>
      </c>
      <c r="P9" s="25">
        <f>[5]Janeiro!$K$19</f>
        <v>7.4</v>
      </c>
      <c r="Q9" s="25">
        <f>[5]Janeiro!$K$20</f>
        <v>0</v>
      </c>
      <c r="R9" s="25">
        <f>[5]Janeiro!$K$21</f>
        <v>5.2</v>
      </c>
      <c r="S9" s="25">
        <f>[5]Janeiro!$K$22</f>
        <v>0.2</v>
      </c>
      <c r="T9" s="25">
        <f>[5]Janeiro!$K$23</f>
        <v>0.2</v>
      </c>
      <c r="U9" s="25">
        <f>[5]Janeiro!$K$24</f>
        <v>0</v>
      </c>
      <c r="V9" s="25">
        <f>[5]Janeiro!$K$25</f>
        <v>0.2</v>
      </c>
      <c r="W9" s="25">
        <f>[5]Janeiro!$K$26</f>
        <v>2.6000000000000005</v>
      </c>
      <c r="X9" s="25">
        <f>[5]Janeiro!$K$27</f>
        <v>0</v>
      </c>
      <c r="Y9" s="25">
        <f>[5]Janeiro!$K$28</f>
        <v>13</v>
      </c>
      <c r="Z9" s="25">
        <f>[5]Janeiro!$K$29</f>
        <v>14.599999999999998</v>
      </c>
      <c r="AA9" s="25">
        <f>[5]Janeiro!$K$30</f>
        <v>0.8</v>
      </c>
      <c r="AB9" s="25">
        <f>[5]Janeiro!$K$31</f>
        <v>9.8000000000000007</v>
      </c>
      <c r="AC9" s="25">
        <f>[5]Janeiro!$K$32</f>
        <v>0.2</v>
      </c>
      <c r="AD9" s="25">
        <f>[5]Janeiro!$K$33</f>
        <v>3.6000000000000005</v>
      </c>
      <c r="AE9" s="25">
        <f>[5]Janeiro!$K$34</f>
        <v>0.2</v>
      </c>
      <c r="AF9" s="25">
        <f>[5]Janeiro!$K$35</f>
        <v>0</v>
      </c>
      <c r="AG9" s="26">
        <f t="shared" si="1"/>
        <v>210.79999999999995</v>
      </c>
      <c r="AH9" s="26">
        <f t="shared" ref="AH9:AH15" si="5">MAX(B9:AF9)</f>
        <v>64.400000000000006</v>
      </c>
      <c r="AI9" s="45">
        <v>1</v>
      </c>
    </row>
    <row r="10" spans="1:35" ht="17.100000000000001" customHeight="1">
      <c r="A10" s="23" t="s">
        <v>3</v>
      </c>
      <c r="B10" s="25">
        <f>[6]Janeiro!$K$5</f>
        <v>2.8</v>
      </c>
      <c r="C10" s="25">
        <f>[6]Janeiro!$K$6</f>
        <v>1</v>
      </c>
      <c r="D10" s="25">
        <f>[6]Janeiro!$K$7</f>
        <v>6.4</v>
      </c>
      <c r="E10" s="25">
        <f>[6]Janeiro!$K$8</f>
        <v>0</v>
      </c>
      <c r="F10" s="25">
        <f>[6]Janeiro!$K$9</f>
        <v>0</v>
      </c>
      <c r="G10" s="25">
        <f>[6]Janeiro!$K$10</f>
        <v>6.6</v>
      </c>
      <c r="H10" s="25">
        <f>[6]Janeiro!$K$11</f>
        <v>0</v>
      </c>
      <c r="I10" s="25">
        <f>[6]Janeiro!$K$12</f>
        <v>1.6</v>
      </c>
      <c r="J10" s="25">
        <f>[6]Janeiro!$K$13</f>
        <v>1.2</v>
      </c>
      <c r="K10" s="25">
        <f>[6]Janeiro!$K$14</f>
        <v>1.4</v>
      </c>
      <c r="L10" s="25">
        <f>[6]Janeiro!$K$15</f>
        <v>3</v>
      </c>
      <c r="M10" s="25">
        <f>[6]Janeiro!$K$16</f>
        <v>36.4</v>
      </c>
      <c r="N10" s="25">
        <f>[6]Janeiro!$K$17</f>
        <v>16</v>
      </c>
      <c r="O10" s="25">
        <f>[6]Janeiro!$K$18</f>
        <v>3.8000000000000007</v>
      </c>
      <c r="P10" s="25">
        <f>[6]Janeiro!$K$19</f>
        <v>2</v>
      </c>
      <c r="Q10" s="25">
        <f>[6]Janeiro!$K$20</f>
        <v>35.799999999999997</v>
      </c>
      <c r="R10" s="25">
        <f>[6]Janeiro!$K$21</f>
        <v>13.2</v>
      </c>
      <c r="S10" s="25">
        <f>[6]Janeiro!$K$22</f>
        <v>50.79999999999999</v>
      </c>
      <c r="T10" s="25">
        <f>[6]Janeiro!$K$23</f>
        <v>4</v>
      </c>
      <c r="U10" s="25">
        <f>[6]Janeiro!$K$24</f>
        <v>0.8</v>
      </c>
      <c r="V10" s="25">
        <f>[6]Janeiro!$K$25</f>
        <v>20.000000000000004</v>
      </c>
      <c r="W10" s="25">
        <f>[6]Janeiro!$K$26</f>
        <v>9.4</v>
      </c>
      <c r="X10" s="25">
        <f>[6]Janeiro!$K$27</f>
        <v>0</v>
      </c>
      <c r="Y10" s="25">
        <f>[6]Janeiro!$K$28</f>
        <v>8.1999999999999993</v>
      </c>
      <c r="Z10" s="25">
        <f>[6]Janeiro!$K$29</f>
        <v>8.8000000000000007</v>
      </c>
      <c r="AA10" s="25">
        <f>[6]Janeiro!$K$30</f>
        <v>4</v>
      </c>
      <c r="AB10" s="25">
        <f>[6]Janeiro!$K$31</f>
        <v>12.8</v>
      </c>
      <c r="AC10" s="25">
        <f>[6]Janeiro!$K$32</f>
        <v>0.2</v>
      </c>
      <c r="AD10" s="25">
        <f>[6]Janeiro!$K$33</f>
        <v>0.2</v>
      </c>
      <c r="AE10" s="25">
        <f>[6]Janeiro!$K$34</f>
        <v>0</v>
      </c>
      <c r="AF10" s="25">
        <f>[6]Janeiro!$K$35</f>
        <v>0</v>
      </c>
      <c r="AG10" s="26">
        <f t="shared" si="1"/>
        <v>250.39999999999998</v>
      </c>
      <c r="AH10" s="26">
        <f t="shared" si="5"/>
        <v>50.79999999999999</v>
      </c>
      <c r="AI10" s="45">
        <v>2</v>
      </c>
    </row>
    <row r="11" spans="1:35" ht="17.100000000000001" customHeight="1">
      <c r="A11" s="23" t="s">
        <v>4</v>
      </c>
      <c r="B11" s="25">
        <f>[7]Janeiro!$K$5</f>
        <v>13.2</v>
      </c>
      <c r="C11" s="25">
        <f>[7]Janeiro!$K$6</f>
        <v>0</v>
      </c>
      <c r="D11" s="25">
        <f>[7]Janeiro!$K$7</f>
        <v>0</v>
      </c>
      <c r="E11" s="25">
        <f>[7]Janeiro!$K$8</f>
        <v>0.4</v>
      </c>
      <c r="F11" s="25">
        <f>[7]Janeiro!$K$9</f>
        <v>0</v>
      </c>
      <c r="G11" s="25">
        <f>[7]Janeiro!$K$10</f>
        <v>0</v>
      </c>
      <c r="H11" s="25">
        <f>[7]Janeiro!$K$11</f>
        <v>5.6000000000000005</v>
      </c>
      <c r="I11" s="25">
        <f>[7]Janeiro!$K$12</f>
        <v>48.800000000000004</v>
      </c>
      <c r="J11" s="25">
        <f>[7]Janeiro!$K$13</f>
        <v>12.8</v>
      </c>
      <c r="K11" s="25">
        <f>[7]Janeiro!$K$14</f>
        <v>38.799999999999997</v>
      </c>
      <c r="L11" s="25">
        <f>[7]Janeiro!$K$15</f>
        <v>16.600000000000001</v>
      </c>
      <c r="M11" s="25">
        <f>[7]Janeiro!$K$16</f>
        <v>7.2</v>
      </c>
      <c r="N11" s="25">
        <f>[7]Janeiro!$K$17</f>
        <v>15</v>
      </c>
      <c r="O11" s="25">
        <f>[7]Janeiro!$K$18</f>
        <v>2.4000000000000004</v>
      </c>
      <c r="P11" s="25">
        <f>[7]Janeiro!$K$19</f>
        <v>4.4000000000000004</v>
      </c>
      <c r="Q11" s="25">
        <f>[7]Janeiro!$K$20</f>
        <v>88.4</v>
      </c>
      <c r="R11" s="25">
        <f>[7]Janeiro!$K$21</f>
        <v>13.8</v>
      </c>
      <c r="S11" s="25">
        <f>[7]Janeiro!$K$22</f>
        <v>11.600000000000001</v>
      </c>
      <c r="T11" s="25">
        <f>[7]Janeiro!$K$23</f>
        <v>21.4</v>
      </c>
      <c r="U11" s="25">
        <f>[7]Janeiro!$K$24</f>
        <v>0.2</v>
      </c>
      <c r="V11" s="25">
        <f>[7]Janeiro!$K$25</f>
        <v>1.5999999999999999</v>
      </c>
      <c r="W11" s="25">
        <f>[7]Janeiro!$K$26</f>
        <v>3.8</v>
      </c>
      <c r="X11" s="25">
        <f>[7]Janeiro!$K$27</f>
        <v>7</v>
      </c>
      <c r="Y11" s="25">
        <f>[7]Janeiro!$K$28</f>
        <v>0</v>
      </c>
      <c r="Z11" s="25">
        <f>[7]Janeiro!$K$29</f>
        <v>13.800000000000002</v>
      </c>
      <c r="AA11" s="25">
        <f>[7]Janeiro!$K$30</f>
        <v>0.2</v>
      </c>
      <c r="AB11" s="25">
        <f>[7]Janeiro!$K$31</f>
        <v>18.599999999999998</v>
      </c>
      <c r="AC11" s="25">
        <f>[7]Janeiro!$K$32</f>
        <v>15.6</v>
      </c>
      <c r="AD11" s="25">
        <f>[7]Janeiro!$K$33</f>
        <v>0.2</v>
      </c>
      <c r="AE11" s="25">
        <f>[7]Janeiro!$K$34</f>
        <v>0</v>
      </c>
      <c r="AF11" s="25">
        <f>[7]Janeiro!$K$35</f>
        <v>12</v>
      </c>
      <c r="AG11" s="26">
        <f t="shared" si="1"/>
        <v>373.40000000000003</v>
      </c>
      <c r="AH11" s="26">
        <f t="shared" si="5"/>
        <v>88.4</v>
      </c>
      <c r="AI11" s="45" t="s">
        <v>63</v>
      </c>
    </row>
    <row r="12" spans="1:35" ht="17.100000000000001" customHeight="1">
      <c r="A12" s="23" t="s">
        <v>5</v>
      </c>
      <c r="B12" s="29">
        <f>[8]Janeiro!$K$5</f>
        <v>0.60000000000000009</v>
      </c>
      <c r="C12" s="29">
        <f>[8]Janeiro!$K$6</f>
        <v>0</v>
      </c>
      <c r="D12" s="29">
        <f>[8]Janeiro!$K$7</f>
        <v>0</v>
      </c>
      <c r="E12" s="29">
        <f>[8]Janeiro!$K$8</f>
        <v>0</v>
      </c>
      <c r="F12" s="29">
        <f>[8]Janeiro!$K$9</f>
        <v>0</v>
      </c>
      <c r="G12" s="29">
        <f>[8]Janeiro!$K$10</f>
        <v>0</v>
      </c>
      <c r="H12" s="29">
        <f>[8]Janeiro!$K$11</f>
        <v>0</v>
      </c>
      <c r="I12" s="29">
        <f>[8]Janeiro!$K$12</f>
        <v>12.4</v>
      </c>
      <c r="J12" s="29">
        <f>[8]Janeiro!$K$13</f>
        <v>0</v>
      </c>
      <c r="K12" s="29">
        <f>[8]Janeiro!$K$14</f>
        <v>0</v>
      </c>
      <c r="L12" s="29">
        <f>[8]Janeiro!$K$15</f>
        <v>3.8</v>
      </c>
      <c r="M12" s="29">
        <f>[8]Janeiro!$K$16</f>
        <v>25.2</v>
      </c>
      <c r="N12" s="29">
        <f>[8]Janeiro!$K$17</f>
        <v>4.4000000000000004</v>
      </c>
      <c r="O12" s="29">
        <f>[8]Janeiro!$K$18</f>
        <v>0</v>
      </c>
      <c r="P12" s="29">
        <f>[8]Janeiro!$K$19</f>
        <v>0</v>
      </c>
      <c r="Q12" s="29">
        <f>[8]Janeiro!$K$20</f>
        <v>0</v>
      </c>
      <c r="R12" s="29">
        <f>[8]Janeiro!$K$21</f>
        <v>0</v>
      </c>
      <c r="S12" s="29">
        <f>[8]Janeiro!$K$22</f>
        <v>0</v>
      </c>
      <c r="T12" s="29">
        <f>[8]Janeiro!$K$23</f>
        <v>0</v>
      </c>
      <c r="U12" s="29">
        <f>[8]Janeiro!$K$24</f>
        <v>0</v>
      </c>
      <c r="V12" s="29">
        <f>[8]Janeiro!$K$25</f>
        <v>3.2</v>
      </c>
      <c r="W12" s="29">
        <f>[8]Janeiro!$K$26</f>
        <v>17</v>
      </c>
      <c r="X12" s="29">
        <f>[8]Janeiro!$K$27</f>
        <v>5.2</v>
      </c>
      <c r="Y12" s="29">
        <f>[8]Janeiro!$K$28</f>
        <v>0</v>
      </c>
      <c r="Z12" s="29">
        <f>[8]Janeiro!$K$29</f>
        <v>0.4</v>
      </c>
      <c r="AA12" s="29">
        <f>[8]Janeiro!$K$30</f>
        <v>7.4</v>
      </c>
      <c r="AB12" s="29">
        <f>[8]Janeiro!$K$31</f>
        <v>18.2</v>
      </c>
      <c r="AC12" s="29">
        <f>[8]Janeiro!$K$32</f>
        <v>0.4</v>
      </c>
      <c r="AD12" s="29">
        <f>[8]Janeiro!$K$33</f>
        <v>16</v>
      </c>
      <c r="AE12" s="29">
        <f>[8]Janeiro!$K$34</f>
        <v>0.8</v>
      </c>
      <c r="AF12" s="29">
        <f>[8]Janeiro!$K$35</f>
        <v>0</v>
      </c>
      <c r="AG12" s="26">
        <f t="shared" si="1"/>
        <v>115.00000000000001</v>
      </c>
      <c r="AH12" s="26">
        <f t="shared" si="5"/>
        <v>25.2</v>
      </c>
      <c r="AI12" s="45">
        <v>1</v>
      </c>
    </row>
    <row r="13" spans="1:35" ht="17.100000000000001" customHeight="1">
      <c r="A13" s="23" t="s">
        <v>6</v>
      </c>
      <c r="B13" s="29">
        <f>[9]Janeiro!$K$5</f>
        <v>71.400000000000006</v>
      </c>
      <c r="C13" s="29">
        <f>[9]Janeiro!$K$6</f>
        <v>11.6</v>
      </c>
      <c r="D13" s="29">
        <f>[9]Janeiro!$K$7</f>
        <v>0</v>
      </c>
      <c r="E13" s="29">
        <f>[9]Janeiro!$K$8</f>
        <v>0</v>
      </c>
      <c r="F13" s="29">
        <f>[9]Janeiro!$K$9</f>
        <v>8.4</v>
      </c>
      <c r="G13" s="29">
        <f>[9]Janeiro!$K$10</f>
        <v>1.5999999999999999</v>
      </c>
      <c r="H13" s="29">
        <f>[9]Janeiro!$K$11</f>
        <v>0</v>
      </c>
      <c r="I13" s="29">
        <f>[9]Janeiro!$K$12</f>
        <v>1.8</v>
      </c>
      <c r="J13" s="29">
        <f>[9]Janeiro!$K$13</f>
        <v>0.8</v>
      </c>
      <c r="K13" s="29">
        <f>[9]Janeiro!$K$14</f>
        <v>0.2</v>
      </c>
      <c r="L13" s="29">
        <f>[9]Janeiro!$K$15</f>
        <v>12.4</v>
      </c>
      <c r="M13" s="29">
        <f>[9]Janeiro!$K$16</f>
        <v>25.4</v>
      </c>
      <c r="N13" s="29">
        <f>[9]Janeiro!$K$17</f>
        <v>13.399999999999999</v>
      </c>
      <c r="O13" s="29">
        <f>[9]Janeiro!$K$18</f>
        <v>8.4</v>
      </c>
      <c r="P13" s="29">
        <f>[9]Janeiro!$K$19</f>
        <v>5.2000000000000011</v>
      </c>
      <c r="Q13" s="29">
        <f>[9]Janeiro!$K$20</f>
        <v>0.4</v>
      </c>
      <c r="R13" s="29">
        <f>[9]Janeiro!$K$21</f>
        <v>1.4</v>
      </c>
      <c r="S13" s="29">
        <f>[9]Janeiro!$K$22</f>
        <v>0</v>
      </c>
      <c r="T13" s="29">
        <f>[9]Janeiro!$K$23</f>
        <v>3.2</v>
      </c>
      <c r="U13" s="29">
        <f>[9]Janeiro!$K$24</f>
        <v>1.7999999999999998</v>
      </c>
      <c r="V13" s="29">
        <f>[9]Janeiro!$K$25</f>
        <v>21</v>
      </c>
      <c r="W13" s="29">
        <f>[9]Janeiro!$K$26</f>
        <v>19.400000000000002</v>
      </c>
      <c r="X13" s="29">
        <f>[9]Janeiro!$K$27</f>
        <v>22.2</v>
      </c>
      <c r="Y13" s="29">
        <f>[9]Janeiro!$K$28</f>
        <v>6.8000000000000025</v>
      </c>
      <c r="Z13" s="29">
        <f>[9]Janeiro!$K$29</f>
        <v>4.8000000000000016</v>
      </c>
      <c r="AA13" s="29">
        <f>[9]Janeiro!$K$30</f>
        <v>2.6</v>
      </c>
      <c r="AB13" s="29">
        <f>[9]Janeiro!$K$31</f>
        <v>1.2</v>
      </c>
      <c r="AC13" s="29">
        <f>[9]Janeiro!$K$32</f>
        <v>1</v>
      </c>
      <c r="AD13" s="29">
        <f>[9]Janeiro!$K$33</f>
        <v>1</v>
      </c>
      <c r="AE13" s="29">
        <f>[9]Janeiro!$K$34</f>
        <v>0.8</v>
      </c>
      <c r="AF13" s="29">
        <f>[9]Janeiro!$K$35</f>
        <v>0.8</v>
      </c>
      <c r="AG13" s="26">
        <f t="shared" si="1"/>
        <v>249.00000000000003</v>
      </c>
      <c r="AH13" s="26">
        <f t="shared" si="5"/>
        <v>71.400000000000006</v>
      </c>
      <c r="AI13" s="45" t="s">
        <v>63</v>
      </c>
    </row>
    <row r="14" spans="1:35" ht="17.100000000000001" customHeight="1">
      <c r="A14" s="23" t="s">
        <v>7</v>
      </c>
      <c r="B14" s="29">
        <f>[10]Janeiro!$K$5</f>
        <v>0</v>
      </c>
      <c r="C14" s="29">
        <f>[10]Janeiro!$K$6</f>
        <v>0</v>
      </c>
      <c r="D14" s="29">
        <f>[10]Janeiro!$K$7</f>
        <v>0</v>
      </c>
      <c r="E14" s="29">
        <f>[10]Janeiro!$K$8</f>
        <v>0</v>
      </c>
      <c r="F14" s="29">
        <f>[10]Janeiro!$K$9</f>
        <v>0</v>
      </c>
      <c r="G14" s="29">
        <f>[10]Janeiro!$K$10</f>
        <v>0</v>
      </c>
      <c r="H14" s="29">
        <f>[10]Janeiro!$K$11</f>
        <v>0</v>
      </c>
      <c r="I14" s="29">
        <f>[10]Janeiro!$K$12</f>
        <v>0</v>
      </c>
      <c r="J14" s="29">
        <f>[10]Janeiro!$K$13</f>
        <v>0</v>
      </c>
      <c r="K14" s="29">
        <f>[10]Janeiro!$K$14</f>
        <v>0</v>
      </c>
      <c r="L14" s="29">
        <f>[10]Janeiro!$K$15</f>
        <v>0.6</v>
      </c>
      <c r="M14" s="29">
        <f>[10]Janeiro!$K$16</f>
        <v>16.2</v>
      </c>
      <c r="N14" s="29">
        <f>[10]Janeiro!$K$17</f>
        <v>29.599999999999994</v>
      </c>
      <c r="O14" s="29">
        <f>[10]Janeiro!$K$18</f>
        <v>0.4</v>
      </c>
      <c r="P14" s="29">
        <f>[10]Janeiro!$K$19</f>
        <v>0</v>
      </c>
      <c r="Q14" s="29">
        <f>[10]Janeiro!$K$20</f>
        <v>0</v>
      </c>
      <c r="R14" s="29">
        <f>[10]Janeiro!$K$21</f>
        <v>0</v>
      </c>
      <c r="S14" s="29">
        <f>[10]Janeiro!$K$22</f>
        <v>0.4</v>
      </c>
      <c r="T14" s="29">
        <f>[10]Janeiro!$K$23</f>
        <v>0</v>
      </c>
      <c r="U14" s="29">
        <f>[10]Janeiro!$K$24</f>
        <v>0</v>
      </c>
      <c r="V14" s="29">
        <f>[10]Janeiro!$K$25</f>
        <v>0</v>
      </c>
      <c r="W14" s="29">
        <f>[10]Janeiro!$K$26</f>
        <v>40.4</v>
      </c>
      <c r="X14" s="29">
        <f>[10]Janeiro!$K$27</f>
        <v>0</v>
      </c>
      <c r="Y14" s="29">
        <f>[10]Janeiro!$K$28</f>
        <v>2.8000000000000003</v>
      </c>
      <c r="Z14" s="29">
        <f>[10]Janeiro!$K$29</f>
        <v>13.800000000000002</v>
      </c>
      <c r="AA14" s="29">
        <f>[10]Janeiro!$K$30</f>
        <v>0.2</v>
      </c>
      <c r="AB14" s="29">
        <f>[10]Janeiro!$K$31</f>
        <v>0</v>
      </c>
      <c r="AC14" s="29">
        <f>[10]Janeiro!$K$32</f>
        <v>0</v>
      </c>
      <c r="AD14" s="29">
        <f>[10]Janeiro!$K$33</f>
        <v>0</v>
      </c>
      <c r="AE14" s="29">
        <f>[10]Janeiro!$K$34</f>
        <v>0</v>
      </c>
      <c r="AF14" s="29">
        <f>[10]Janeiro!$K$35</f>
        <v>0</v>
      </c>
      <c r="AG14" s="26">
        <f t="shared" si="1"/>
        <v>104.39999999999999</v>
      </c>
      <c r="AH14" s="26">
        <f t="shared" si="5"/>
        <v>40.4</v>
      </c>
      <c r="AI14" s="45">
        <v>5</v>
      </c>
    </row>
    <row r="15" spans="1:35" ht="17.100000000000001" customHeight="1">
      <c r="A15" s="23" t="s">
        <v>8</v>
      </c>
      <c r="B15" s="25">
        <f>[11]Janeiro!$K$5</f>
        <v>0.2</v>
      </c>
      <c r="C15" s="25">
        <f>[11]Janeiro!$K$6</f>
        <v>0</v>
      </c>
      <c r="D15" s="25">
        <f>[11]Janeiro!$K$7</f>
        <v>0</v>
      </c>
      <c r="E15" s="25">
        <f>[11]Janeiro!$K$8</f>
        <v>0</v>
      </c>
      <c r="F15" s="25">
        <f>[11]Janeiro!$K$9</f>
        <v>0</v>
      </c>
      <c r="G15" s="25">
        <f>[11]Janeiro!$K$10</f>
        <v>0</v>
      </c>
      <c r="H15" s="25">
        <f>[11]Janeiro!$K$11</f>
        <v>0</v>
      </c>
      <c r="I15" s="25">
        <f>[11]Janeiro!$K$12</f>
        <v>0</v>
      </c>
      <c r="J15" s="25">
        <f>[11]Janeiro!$K$13</f>
        <v>0</v>
      </c>
      <c r="K15" s="25">
        <f>[11]Janeiro!$K$14</f>
        <v>0</v>
      </c>
      <c r="L15" s="25">
        <f>[11]Janeiro!$K$15</f>
        <v>0</v>
      </c>
      <c r="M15" s="25">
        <f>[11]Janeiro!$K$16</f>
        <v>56.8</v>
      </c>
      <c r="N15" s="25">
        <f>[11]Janeiro!$K$17</f>
        <v>54.000000000000007</v>
      </c>
      <c r="O15" s="25">
        <f>[11]Janeiro!$K$18</f>
        <v>7.8000000000000007</v>
      </c>
      <c r="P15" s="25">
        <f>[11]Janeiro!$K$19</f>
        <v>0</v>
      </c>
      <c r="Q15" s="25">
        <f>[11]Janeiro!$K$20</f>
        <v>0.6</v>
      </c>
      <c r="R15" s="25">
        <f>[11]Janeiro!$K$21</f>
        <v>0</v>
      </c>
      <c r="S15" s="25">
        <f>[11]Janeiro!$K$22</f>
        <v>0</v>
      </c>
      <c r="T15" s="25">
        <f>[11]Janeiro!$K$23</f>
        <v>0</v>
      </c>
      <c r="U15" s="25">
        <f>[11]Janeiro!$K$24</f>
        <v>0</v>
      </c>
      <c r="V15" s="25">
        <f>[11]Janeiro!$K$25</f>
        <v>0</v>
      </c>
      <c r="W15" s="25">
        <f>[11]Janeiro!$K$26</f>
        <v>2.2000000000000002</v>
      </c>
      <c r="X15" s="25">
        <f>[11]Janeiro!$K$27</f>
        <v>0</v>
      </c>
      <c r="Y15" s="25">
        <f>[11]Janeiro!$K$28</f>
        <v>12.6</v>
      </c>
      <c r="Z15" s="25">
        <f>[11]Janeiro!$K$29</f>
        <v>4.8000000000000007</v>
      </c>
      <c r="AA15" s="25">
        <f>[11]Janeiro!$K$30</f>
        <v>0</v>
      </c>
      <c r="AB15" s="25">
        <f>[11]Janeiro!$K$31</f>
        <v>0</v>
      </c>
      <c r="AC15" s="25">
        <f>[11]Janeiro!$K$32</f>
        <v>0</v>
      </c>
      <c r="AD15" s="25">
        <f>[11]Janeiro!$K$33</f>
        <v>0</v>
      </c>
      <c r="AE15" s="25">
        <f>[11]Janeiro!$K$34</f>
        <v>0</v>
      </c>
      <c r="AF15" s="25">
        <f>[11]Janeiro!$K$35</f>
        <v>0</v>
      </c>
      <c r="AG15" s="26">
        <f t="shared" si="1"/>
        <v>139</v>
      </c>
      <c r="AH15" s="26">
        <f t="shared" si="5"/>
        <v>56.8</v>
      </c>
      <c r="AI15" s="45">
        <v>6</v>
      </c>
    </row>
    <row r="16" spans="1:35" ht="17.100000000000001" customHeight="1">
      <c r="A16" s="23" t="s">
        <v>9</v>
      </c>
      <c r="B16" s="29">
        <f>[12]Janeiro!$K$5</f>
        <v>0</v>
      </c>
      <c r="C16" s="29">
        <f>[12]Janeiro!$K$6</f>
        <v>0</v>
      </c>
      <c r="D16" s="29">
        <f>[12]Janeiro!$K$7</f>
        <v>0</v>
      </c>
      <c r="E16" s="29">
        <f>[12]Janeiro!$K$8</f>
        <v>0</v>
      </c>
      <c r="F16" s="29">
        <f>[12]Janeiro!$K$9</f>
        <v>0</v>
      </c>
      <c r="G16" s="29">
        <f>[12]Janeiro!$K$10</f>
        <v>3.8</v>
      </c>
      <c r="H16" s="29">
        <f>[12]Janeiro!$K$11</f>
        <v>1.6</v>
      </c>
      <c r="I16" s="29">
        <f>[12]Janeiro!$K$12</f>
        <v>0</v>
      </c>
      <c r="J16" s="29">
        <f>[12]Janeiro!$K$13</f>
        <v>0</v>
      </c>
      <c r="K16" s="29">
        <f>[12]Janeiro!$K$14</f>
        <v>0</v>
      </c>
      <c r="L16" s="29">
        <f>[12]Janeiro!$K$15</f>
        <v>0</v>
      </c>
      <c r="M16" s="29">
        <f>[12]Janeiro!$K$16</f>
        <v>8.4</v>
      </c>
      <c r="N16" s="29">
        <f>[12]Janeiro!$K$17</f>
        <v>23.799999999999997</v>
      </c>
      <c r="O16" s="29">
        <f>[12]Janeiro!$K$18</f>
        <v>6.4000000000000012</v>
      </c>
      <c r="P16" s="29">
        <f>[12]Janeiro!$K$19</f>
        <v>0</v>
      </c>
      <c r="Q16" s="29">
        <f>[12]Janeiro!$K$20</f>
        <v>0</v>
      </c>
      <c r="R16" s="29">
        <f>[12]Janeiro!$K$21</f>
        <v>0</v>
      </c>
      <c r="S16" s="29">
        <f>[12]Janeiro!$K$22</f>
        <v>0.2</v>
      </c>
      <c r="T16" s="29">
        <f>[12]Janeiro!$K$23</f>
        <v>0</v>
      </c>
      <c r="U16" s="29">
        <f>[12]Janeiro!$K$24</f>
        <v>0</v>
      </c>
      <c r="V16" s="29">
        <f>[12]Janeiro!$K$25</f>
        <v>32.200000000000003</v>
      </c>
      <c r="W16" s="29">
        <f>[12]Janeiro!$K$26</f>
        <v>0.2</v>
      </c>
      <c r="X16" s="29">
        <f>[12]Janeiro!$K$27</f>
        <v>31.200000000000003</v>
      </c>
      <c r="Y16" s="29">
        <f>[12]Janeiro!$K$28</f>
        <v>0.4</v>
      </c>
      <c r="Z16" s="29">
        <f>[12]Janeiro!$K$29</f>
        <v>4.8000000000000007</v>
      </c>
      <c r="AA16" s="29">
        <f>[12]Janeiro!$K$30</f>
        <v>0</v>
      </c>
      <c r="AB16" s="29">
        <f>[12]Janeiro!$K$31</f>
        <v>0</v>
      </c>
      <c r="AC16" s="29">
        <f>[12]Janeiro!$K$32</f>
        <v>0</v>
      </c>
      <c r="AD16" s="29">
        <f>[12]Janeiro!$K$33</f>
        <v>0</v>
      </c>
      <c r="AE16" s="29">
        <f>[12]Janeiro!$K$34</f>
        <v>0</v>
      </c>
      <c r="AF16" s="29">
        <f>[12]Janeiro!$K$35</f>
        <v>0</v>
      </c>
      <c r="AG16" s="26">
        <f t="shared" ref="AG16:AG18" si="6">SUM(B16:AF16)</f>
        <v>113.00000000000001</v>
      </c>
      <c r="AH16" s="26">
        <f t="shared" ref="AH16:AH18" si="7">MAX(B16:AF16)</f>
        <v>32.200000000000003</v>
      </c>
      <c r="AI16" s="45">
        <v>6</v>
      </c>
    </row>
    <row r="17" spans="1:35" ht="17.100000000000001" customHeight="1">
      <c r="A17" s="23" t="s">
        <v>57</v>
      </c>
      <c r="B17" s="29">
        <f>[13]Janeiro!$K$5</f>
        <v>0.2</v>
      </c>
      <c r="C17" s="29">
        <f>[13]Janeiro!$K$6</f>
        <v>0</v>
      </c>
      <c r="D17" s="29">
        <f>[13]Janeiro!$K$7</f>
        <v>0</v>
      </c>
      <c r="E17" s="29">
        <f>[13]Janeiro!$K$8</f>
        <v>0</v>
      </c>
      <c r="F17" s="29">
        <f>[13]Janeiro!$K$9</f>
        <v>0</v>
      </c>
      <c r="G17" s="29">
        <f>[13]Janeiro!$K$10</f>
        <v>0</v>
      </c>
      <c r="H17" s="29">
        <f>[13]Janeiro!$K$11</f>
        <v>0</v>
      </c>
      <c r="I17" s="29">
        <f>[13]Janeiro!$K$12</f>
        <v>0</v>
      </c>
      <c r="J17" s="29">
        <f>[13]Janeiro!$K$13</f>
        <v>2</v>
      </c>
      <c r="K17" s="29">
        <f>[13]Janeiro!$K$14</f>
        <v>4.5999999999999996</v>
      </c>
      <c r="L17" s="29">
        <f>[13]Janeiro!$K$15</f>
        <v>0</v>
      </c>
      <c r="M17" s="29">
        <f>[13]Janeiro!$K$16</f>
        <v>41</v>
      </c>
      <c r="N17" s="29">
        <f>[13]Janeiro!$K$17</f>
        <v>55.000000000000007</v>
      </c>
      <c r="O17" s="29">
        <f>[13]Janeiro!$K$18</f>
        <v>0.8</v>
      </c>
      <c r="P17" s="29">
        <f>[13]Janeiro!$K$19</f>
        <v>4.8</v>
      </c>
      <c r="Q17" s="29">
        <f>[13]Janeiro!$K$20</f>
        <v>4.4000000000000004</v>
      </c>
      <c r="R17" s="29">
        <f>[13]Janeiro!$K$21</f>
        <v>0</v>
      </c>
      <c r="S17" s="29">
        <f>[13]Janeiro!$K$22</f>
        <v>0</v>
      </c>
      <c r="T17" s="29">
        <f>[13]Janeiro!$K$23</f>
        <v>0</v>
      </c>
      <c r="U17" s="29">
        <f>[13]Janeiro!$K$24</f>
        <v>0</v>
      </c>
      <c r="V17" s="29">
        <f>[13]Janeiro!$K$25</f>
        <v>0</v>
      </c>
      <c r="W17" s="29">
        <f>[13]Janeiro!$K$26</f>
        <v>0</v>
      </c>
      <c r="X17" s="29">
        <f>[13]Janeiro!$K$27</f>
        <v>0.2</v>
      </c>
      <c r="Y17" s="29">
        <f>[13]Janeiro!$K$28</f>
        <v>0</v>
      </c>
      <c r="Z17" s="29">
        <f>[13]Janeiro!$K$29</f>
        <v>18.399999999999999</v>
      </c>
      <c r="AA17" s="29">
        <f>[13]Janeiro!$K$30</f>
        <v>5.2</v>
      </c>
      <c r="AB17" s="29">
        <f>[13]Janeiro!$K$31</f>
        <v>0</v>
      </c>
      <c r="AC17" s="29">
        <f>[13]Janeiro!$K$32</f>
        <v>0</v>
      </c>
      <c r="AD17" s="29">
        <f>[13]Janeiro!$K$33</f>
        <v>1.4</v>
      </c>
      <c r="AE17" s="29">
        <f>[13]Janeiro!$K$34</f>
        <v>0</v>
      </c>
      <c r="AF17" s="29">
        <f>[13]Janeiro!$K$35</f>
        <v>0</v>
      </c>
      <c r="AG17" s="26">
        <f t="shared" si="6"/>
        <v>138</v>
      </c>
      <c r="AH17" s="26">
        <f t="shared" si="7"/>
        <v>55.000000000000007</v>
      </c>
      <c r="AI17" s="45">
        <v>2</v>
      </c>
    </row>
    <row r="18" spans="1:35" ht="17.100000000000001" customHeight="1">
      <c r="A18" s="23" t="s">
        <v>10</v>
      </c>
      <c r="B18" s="29">
        <f>[14]Janeiro!$K$5</f>
        <v>0</v>
      </c>
      <c r="C18" s="29">
        <f>[14]Janeiro!$K$6</f>
        <v>0</v>
      </c>
      <c r="D18" s="29">
        <f>[14]Janeiro!$K$7</f>
        <v>0</v>
      </c>
      <c r="E18" s="29">
        <f>[14]Janeiro!$K$8</f>
        <v>0</v>
      </c>
      <c r="F18" s="29">
        <f>[14]Janeiro!$K$9</f>
        <v>0</v>
      </c>
      <c r="G18" s="29">
        <f>[14]Janeiro!$K$10</f>
        <v>0</v>
      </c>
      <c r="H18" s="29">
        <f>[14]Janeiro!$K$11</f>
        <v>0</v>
      </c>
      <c r="I18" s="29">
        <f>[14]Janeiro!$K$12</f>
        <v>0.8</v>
      </c>
      <c r="J18" s="29">
        <f>[14]Janeiro!$K$13</f>
        <v>0</v>
      </c>
      <c r="K18" s="29">
        <f>[14]Janeiro!$K$14</f>
        <v>0</v>
      </c>
      <c r="L18" s="29">
        <f>[14]Janeiro!$K$15</f>
        <v>0</v>
      </c>
      <c r="M18" s="29">
        <f>[14]Janeiro!$K$16</f>
        <v>91.8</v>
      </c>
      <c r="N18" s="29">
        <f>[14]Janeiro!$K$17</f>
        <v>50.4</v>
      </c>
      <c r="O18" s="29">
        <f>[14]Janeiro!$K$18</f>
        <v>2.4000000000000004</v>
      </c>
      <c r="P18" s="29">
        <f>[14]Janeiro!$K$19</f>
        <v>0.2</v>
      </c>
      <c r="Q18" s="29">
        <f>[14]Janeiro!$K$20</f>
        <v>0</v>
      </c>
      <c r="R18" s="29">
        <f>[14]Janeiro!$K$21</f>
        <v>8.4</v>
      </c>
      <c r="S18" s="29">
        <f>[14]Janeiro!$K$22</f>
        <v>6.6000000000000005</v>
      </c>
      <c r="T18" s="29">
        <f>[14]Janeiro!$K$23</f>
        <v>27.8</v>
      </c>
      <c r="U18" s="29">
        <f>[14]Janeiro!$K$24</f>
        <v>0</v>
      </c>
      <c r="V18" s="29">
        <f>[14]Janeiro!$K$25</f>
        <v>0</v>
      </c>
      <c r="W18" s="29">
        <f>[14]Janeiro!$K$26</f>
        <v>3.8</v>
      </c>
      <c r="X18" s="29">
        <f>[14]Janeiro!$K$27</f>
        <v>2.6</v>
      </c>
      <c r="Y18" s="29">
        <f>[14]Janeiro!$K$28</f>
        <v>0.6</v>
      </c>
      <c r="Z18" s="29">
        <f>[14]Janeiro!$K$29</f>
        <v>37.6</v>
      </c>
      <c r="AA18" s="29">
        <f>[14]Janeiro!$K$30</f>
        <v>0.8</v>
      </c>
      <c r="AB18" s="29">
        <f>[14]Janeiro!$K$31</f>
        <v>0</v>
      </c>
      <c r="AC18" s="29">
        <f>[14]Janeiro!$K$32</f>
        <v>0</v>
      </c>
      <c r="AD18" s="29">
        <f>[14]Janeiro!$K$33</f>
        <v>0</v>
      </c>
      <c r="AE18" s="29">
        <f>[14]Janeiro!$K$34</f>
        <v>0</v>
      </c>
      <c r="AF18" s="29">
        <f>[14]Janeiro!$K$35</f>
        <v>0</v>
      </c>
      <c r="AG18" s="26">
        <f t="shared" si="6"/>
        <v>233.8</v>
      </c>
      <c r="AH18" s="26">
        <f t="shared" si="7"/>
        <v>91.8</v>
      </c>
      <c r="AI18" s="45">
        <v>5</v>
      </c>
    </row>
    <row r="19" spans="1:35" ht="17.100000000000001" customHeight="1">
      <c r="A19" s="23" t="s">
        <v>11</v>
      </c>
      <c r="B19" s="29">
        <f>[15]Janeiro!$K$5</f>
        <v>0</v>
      </c>
      <c r="C19" s="29">
        <f>[15]Janeiro!$K$6</f>
        <v>0</v>
      </c>
      <c r="D19" s="29">
        <f>[15]Janeiro!$K$7</f>
        <v>0</v>
      </c>
      <c r="E19" s="29">
        <f>[15]Janeiro!$K$8</f>
        <v>0</v>
      </c>
      <c r="F19" s="29">
        <f>[15]Janeiro!$K$9</f>
        <v>0</v>
      </c>
      <c r="G19" s="29">
        <f>[15]Janeiro!$K$10</f>
        <v>0</v>
      </c>
      <c r="H19" s="29">
        <f>[15]Janeiro!$K$11</f>
        <v>0</v>
      </c>
      <c r="I19" s="29">
        <f>[15]Janeiro!$K$12</f>
        <v>0</v>
      </c>
      <c r="J19" s="29">
        <f>[15]Janeiro!$K$13</f>
        <v>0</v>
      </c>
      <c r="K19" s="29">
        <f>[15]Janeiro!$K$14</f>
        <v>0</v>
      </c>
      <c r="L19" s="29">
        <f>[15]Janeiro!$K$15</f>
        <v>0</v>
      </c>
      <c r="M19" s="29" t="str">
        <f>[15]Janeiro!$K$16</f>
        <v>**</v>
      </c>
      <c r="N19" s="29">
        <f>[15]Janeiro!$K$17</f>
        <v>47.9</v>
      </c>
      <c r="O19" s="29">
        <f>[15]Janeiro!$K$18</f>
        <v>18.5</v>
      </c>
      <c r="P19" s="29">
        <f>[15]Janeiro!$K$19</f>
        <v>14.5</v>
      </c>
      <c r="Q19" s="29" t="str">
        <f>[15]Janeiro!$K$20</f>
        <v>**</v>
      </c>
      <c r="R19" s="29" t="str">
        <f>[15]Janeiro!$K$21</f>
        <v>**</v>
      </c>
      <c r="S19" s="29" t="str">
        <f>[15]Janeiro!$K$22</f>
        <v>**</v>
      </c>
      <c r="T19" s="29" t="str">
        <f>[15]Janeiro!$K$23</f>
        <v>**</v>
      </c>
      <c r="U19" s="29" t="str">
        <f>[15]Janeiro!$K$24</f>
        <v>**</v>
      </c>
      <c r="V19" s="29" t="str">
        <f>[15]Janeiro!$K$25</f>
        <v>**</v>
      </c>
      <c r="W19" s="29" t="str">
        <f>[15]Janeiro!$K$26</f>
        <v>**</v>
      </c>
      <c r="X19" s="29" t="str">
        <f>[15]Janeiro!$K$27</f>
        <v>**</v>
      </c>
      <c r="Y19" s="29" t="str">
        <f>[15]Janeiro!$K$28</f>
        <v>**</v>
      </c>
      <c r="Z19" s="29" t="str">
        <f>[15]Janeiro!$K$29</f>
        <v>**</v>
      </c>
      <c r="AA19" s="29" t="str">
        <f>[15]Janeiro!$K$30</f>
        <v>**</v>
      </c>
      <c r="AB19" s="29" t="str">
        <f>[15]Janeiro!$K$31</f>
        <v>**</v>
      </c>
      <c r="AC19" s="29" t="str">
        <f>[15]Janeiro!$K$32</f>
        <v>**</v>
      </c>
      <c r="AD19" s="29" t="str">
        <f>[15]Janeiro!$K$33</f>
        <v>**</v>
      </c>
      <c r="AE19" s="29" t="str">
        <f>[15]Janeiro!$K$34</f>
        <v>**</v>
      </c>
      <c r="AF19" s="29" t="str">
        <f>[15]Janeiro!$K$35</f>
        <v>**</v>
      </c>
      <c r="AG19" s="26">
        <f t="shared" ref="AG19:AG29" si="8">SUM(B19:AF19)</f>
        <v>80.900000000000006</v>
      </c>
      <c r="AH19" s="26">
        <f t="shared" ref="AH19:AH29" si="9">MAX(B19:AF19)</f>
        <v>47.9</v>
      </c>
      <c r="AI19" s="45" t="s">
        <v>61</v>
      </c>
    </row>
    <row r="20" spans="1:35" ht="17.100000000000001" customHeight="1">
      <c r="A20" s="23" t="s">
        <v>12</v>
      </c>
      <c r="B20" s="29">
        <f>[16]Janeiro!$K$5</f>
        <v>0</v>
      </c>
      <c r="C20" s="29">
        <f>[16]Janeiro!$K$6</f>
        <v>0</v>
      </c>
      <c r="D20" s="29">
        <f>[16]Janeiro!$K$7</f>
        <v>0</v>
      </c>
      <c r="E20" s="29">
        <f>[16]Janeiro!$K$8</f>
        <v>0</v>
      </c>
      <c r="F20" s="29">
        <f>[16]Janeiro!$K$9</f>
        <v>0</v>
      </c>
      <c r="G20" s="29">
        <f>[16]Janeiro!$K$10</f>
        <v>0</v>
      </c>
      <c r="H20" s="29">
        <f>[16]Janeiro!$K$11</f>
        <v>0</v>
      </c>
      <c r="I20" s="29">
        <f>[16]Janeiro!$K$12</f>
        <v>0</v>
      </c>
      <c r="J20" s="29">
        <f>[16]Janeiro!$K$13</f>
        <v>14.2</v>
      </c>
      <c r="K20" s="29">
        <f>[16]Janeiro!$K$14</f>
        <v>0</v>
      </c>
      <c r="L20" s="29">
        <f>[16]Janeiro!$K$15</f>
        <v>2.4</v>
      </c>
      <c r="M20" s="29">
        <f>[16]Janeiro!$K$16</f>
        <v>17</v>
      </c>
      <c r="N20" s="29">
        <f>[16]Janeiro!$K$17</f>
        <v>42.000000000000014</v>
      </c>
      <c r="O20" s="29">
        <f>[16]Janeiro!$K$18</f>
        <v>0.2</v>
      </c>
      <c r="P20" s="29">
        <f>[16]Janeiro!$K$19</f>
        <v>0</v>
      </c>
      <c r="Q20" s="29">
        <f>[16]Janeiro!$K$20</f>
        <v>0</v>
      </c>
      <c r="R20" s="29">
        <f>[16]Janeiro!$K$21</f>
        <v>0</v>
      </c>
      <c r="S20" s="29">
        <f>[16]Janeiro!$K$22</f>
        <v>0</v>
      </c>
      <c r="T20" s="29">
        <f>[16]Janeiro!$K$23</f>
        <v>0</v>
      </c>
      <c r="U20" s="29">
        <f>[16]Janeiro!$K$24</f>
        <v>0</v>
      </c>
      <c r="V20" s="29">
        <f>[16]Janeiro!$K$25</f>
        <v>0</v>
      </c>
      <c r="W20" s="29">
        <f>[16]Janeiro!$K$26</f>
        <v>0.2</v>
      </c>
      <c r="X20" s="29">
        <f>[16]Janeiro!$K$27</f>
        <v>0</v>
      </c>
      <c r="Y20" s="29">
        <f>[16]Janeiro!$K$28</f>
        <v>0</v>
      </c>
      <c r="Z20" s="29">
        <f>[16]Janeiro!$K$29</f>
        <v>14.600000000000001</v>
      </c>
      <c r="AA20" s="29">
        <f>[16]Janeiro!$K$30</f>
        <v>4.2</v>
      </c>
      <c r="AB20" s="29">
        <f>[16]Janeiro!$K$31</f>
        <v>0</v>
      </c>
      <c r="AC20" s="29">
        <f>[16]Janeiro!$K$32</f>
        <v>0</v>
      </c>
      <c r="AD20" s="29">
        <f>[16]Janeiro!$K$33</f>
        <v>25.4</v>
      </c>
      <c r="AE20" s="29">
        <f>[16]Janeiro!$K$34</f>
        <v>9.6</v>
      </c>
      <c r="AF20" s="29">
        <f>[16]Janeiro!$K$35</f>
        <v>0.8</v>
      </c>
      <c r="AG20" s="26">
        <f t="shared" si="8"/>
        <v>130.60000000000002</v>
      </c>
      <c r="AH20" s="26">
        <f t="shared" si="9"/>
        <v>42.000000000000014</v>
      </c>
      <c r="AI20" s="45" t="s">
        <v>63</v>
      </c>
    </row>
    <row r="21" spans="1:35" ht="17.100000000000001" customHeight="1">
      <c r="A21" s="23" t="s">
        <v>13</v>
      </c>
      <c r="B21" s="29">
        <f>[17]Janeiro!$K$5</f>
        <v>2</v>
      </c>
      <c r="C21" s="29">
        <f>[17]Janeiro!$K$6</f>
        <v>0</v>
      </c>
      <c r="D21" s="29">
        <f>[17]Janeiro!$K$7</f>
        <v>0</v>
      </c>
      <c r="E21" s="29">
        <f>[17]Janeiro!$K$8</f>
        <v>0</v>
      </c>
      <c r="F21" s="29">
        <f>[17]Janeiro!$K$9</f>
        <v>0</v>
      </c>
      <c r="G21" s="29">
        <f>[17]Janeiro!$K$10</f>
        <v>0</v>
      </c>
      <c r="H21" s="29">
        <f>[17]Janeiro!$K$11</f>
        <v>3.2</v>
      </c>
      <c r="I21" s="29">
        <f>[17]Janeiro!$K$12</f>
        <v>2</v>
      </c>
      <c r="J21" s="29">
        <f>[17]Janeiro!$K$13</f>
        <v>0</v>
      </c>
      <c r="K21" s="29">
        <f>[17]Janeiro!$K$14</f>
        <v>0</v>
      </c>
      <c r="L21" s="29">
        <f>[17]Janeiro!$K$15</f>
        <v>4.8</v>
      </c>
      <c r="M21" s="29">
        <f>[17]Janeiro!$K$16</f>
        <v>44.8</v>
      </c>
      <c r="N21" s="29">
        <f>[17]Janeiro!$K$17</f>
        <v>13.8</v>
      </c>
      <c r="O21" s="29">
        <f>[17]Janeiro!$K$18</f>
        <v>0</v>
      </c>
      <c r="P21" s="29">
        <f>[17]Janeiro!$K$19</f>
        <v>0.2</v>
      </c>
      <c r="Q21" s="29">
        <f>[17]Janeiro!$K$20</f>
        <v>5.4</v>
      </c>
      <c r="R21" s="29">
        <f>[17]Janeiro!$K$21</f>
        <v>9.1999999999999993</v>
      </c>
      <c r="S21" s="29">
        <f>[17]Janeiro!$K$22</f>
        <v>0</v>
      </c>
      <c r="T21" s="29">
        <f>[17]Janeiro!$K$23</f>
        <v>0</v>
      </c>
      <c r="U21" s="29">
        <f>[17]Janeiro!$K$24</f>
        <v>7.1999999999999993</v>
      </c>
      <c r="V21" s="29">
        <f>[17]Janeiro!$K$25</f>
        <v>25.2</v>
      </c>
      <c r="W21" s="29">
        <f>[17]Janeiro!$K$26</f>
        <v>1.5999999999999999</v>
      </c>
      <c r="X21" s="29">
        <f>[17]Janeiro!$K$27</f>
        <v>1</v>
      </c>
      <c r="Y21" s="29">
        <f>[17]Janeiro!$K$28</f>
        <v>0</v>
      </c>
      <c r="Z21" s="29">
        <f>[17]Janeiro!$K$29</f>
        <v>10</v>
      </c>
      <c r="AA21" s="29">
        <f>[17]Janeiro!$K$30</f>
        <v>0.2</v>
      </c>
      <c r="AB21" s="29">
        <f>[17]Janeiro!$K$31</f>
        <v>37</v>
      </c>
      <c r="AC21" s="29">
        <f>[17]Janeiro!$K$32</f>
        <v>9.6000000000000014</v>
      </c>
      <c r="AD21" s="29">
        <f>[17]Janeiro!$K$33</f>
        <v>0.2</v>
      </c>
      <c r="AE21" s="29">
        <f>[17]Janeiro!$K$34</f>
        <v>0</v>
      </c>
      <c r="AF21" s="29">
        <f>[17]Janeiro!$K$35</f>
        <v>1.2</v>
      </c>
      <c r="AG21" s="26">
        <f t="shared" si="8"/>
        <v>178.59999999999997</v>
      </c>
      <c r="AH21" s="26">
        <f t="shared" si="9"/>
        <v>44.8</v>
      </c>
      <c r="AI21" s="45" t="s">
        <v>63</v>
      </c>
    </row>
    <row r="22" spans="1:35" ht="17.100000000000001" customHeight="1">
      <c r="A22" s="23" t="s">
        <v>14</v>
      </c>
      <c r="B22" s="29">
        <f>[18]Janeiro!$K$5</f>
        <v>10.999999999999998</v>
      </c>
      <c r="C22" s="29">
        <f>[18]Janeiro!$K$6</f>
        <v>1.6</v>
      </c>
      <c r="D22" s="29">
        <f>[18]Janeiro!$K$7</f>
        <v>0</v>
      </c>
      <c r="E22" s="29">
        <f>[18]Janeiro!$K$8</f>
        <v>8.1999999999999993</v>
      </c>
      <c r="F22" s="29">
        <f>[18]Janeiro!$K$9</f>
        <v>0</v>
      </c>
      <c r="G22" s="29">
        <f>[18]Janeiro!$K$10</f>
        <v>0</v>
      </c>
      <c r="H22" s="29">
        <f>[18]Janeiro!$K$11</f>
        <v>0</v>
      </c>
      <c r="I22" s="29">
        <f>[18]Janeiro!$K$12</f>
        <v>1.4</v>
      </c>
      <c r="J22" s="29">
        <f>[18]Janeiro!$K$13</f>
        <v>0</v>
      </c>
      <c r="K22" s="29">
        <f>[18]Janeiro!$K$14</f>
        <v>0</v>
      </c>
      <c r="L22" s="29">
        <f>[18]Janeiro!$K$15</f>
        <v>14.8</v>
      </c>
      <c r="M22" s="29">
        <f>[18]Janeiro!$K$16</f>
        <v>16</v>
      </c>
      <c r="N22" s="29">
        <f>[18]Janeiro!$K$17</f>
        <v>3.4</v>
      </c>
      <c r="O22" s="29" t="str">
        <f>[18]Janeiro!$K$18</f>
        <v>**</v>
      </c>
      <c r="P22" s="29" t="str">
        <f>[18]Janeiro!$K$19</f>
        <v>**</v>
      </c>
      <c r="Q22" s="29">
        <f>[18]Janeiro!$K$20</f>
        <v>9.8000000000000007</v>
      </c>
      <c r="R22" s="29">
        <f>[18]Janeiro!$K$21</f>
        <v>25.2</v>
      </c>
      <c r="S22" s="29">
        <f>[18]Janeiro!$K$22</f>
        <v>0.6</v>
      </c>
      <c r="T22" s="29" t="str">
        <f>[18]Janeiro!$K$23</f>
        <v>**</v>
      </c>
      <c r="U22" s="29" t="str">
        <f>[18]Janeiro!$K$24</f>
        <v>**</v>
      </c>
      <c r="V22" s="29" t="str">
        <f>[18]Janeiro!$K$25</f>
        <v>**</v>
      </c>
      <c r="W22" s="29" t="str">
        <f>[18]Janeiro!$K$26</f>
        <v>**</v>
      </c>
      <c r="X22" s="29">
        <f>[18]Janeiro!$K$27</f>
        <v>0</v>
      </c>
      <c r="Y22" s="29">
        <f>[18]Janeiro!$K$28</f>
        <v>17</v>
      </c>
      <c r="Z22" s="29">
        <f>[18]Janeiro!$K$29</f>
        <v>8.4</v>
      </c>
      <c r="AA22" s="29">
        <f>[18]Janeiro!$K$30</f>
        <v>5.2</v>
      </c>
      <c r="AB22" s="29">
        <f>[18]Janeiro!$K$31</f>
        <v>5.2</v>
      </c>
      <c r="AC22" s="29">
        <f>[18]Janeiro!$K$32</f>
        <v>0</v>
      </c>
      <c r="AD22" s="29">
        <f>[18]Janeiro!$K$33</f>
        <v>0</v>
      </c>
      <c r="AE22" s="29">
        <f>[18]Janeiro!$K$34</f>
        <v>0</v>
      </c>
      <c r="AF22" s="29">
        <f>[18]Janeiro!$K$35</f>
        <v>0</v>
      </c>
      <c r="AG22" s="26">
        <f t="shared" si="8"/>
        <v>127.80000000000001</v>
      </c>
      <c r="AH22" s="26">
        <f t="shared" si="9"/>
        <v>25.2</v>
      </c>
      <c r="AI22" s="45">
        <v>4</v>
      </c>
    </row>
    <row r="23" spans="1:35" ht="17.100000000000001" customHeight="1">
      <c r="A23" s="23" t="s">
        <v>15</v>
      </c>
      <c r="B23" s="29">
        <f>[19]Janeiro!$K$5</f>
        <v>0</v>
      </c>
      <c r="C23" s="29">
        <f>[19]Janeiro!$K$6</f>
        <v>0</v>
      </c>
      <c r="D23" s="29">
        <f>[19]Janeiro!$K$7</f>
        <v>0</v>
      </c>
      <c r="E23" s="29">
        <f>[19]Janeiro!$K$8</f>
        <v>0</v>
      </c>
      <c r="F23" s="29">
        <f>[19]Janeiro!$K$9</f>
        <v>0</v>
      </c>
      <c r="G23" s="29">
        <f>[19]Janeiro!$K$10</f>
        <v>0</v>
      </c>
      <c r="H23" s="29">
        <f>[19]Janeiro!$K$11</f>
        <v>0</v>
      </c>
      <c r="I23" s="29">
        <f>[19]Janeiro!$K$12</f>
        <v>0.4</v>
      </c>
      <c r="J23" s="29">
        <f>[19]Janeiro!$K$13</f>
        <v>0</v>
      </c>
      <c r="K23" s="29">
        <f>[19]Janeiro!$K$14</f>
        <v>0</v>
      </c>
      <c r="L23" s="29">
        <f>[19]Janeiro!$K$15</f>
        <v>2.6</v>
      </c>
      <c r="M23" s="29">
        <f>[19]Janeiro!$K$16</f>
        <v>30.4</v>
      </c>
      <c r="N23" s="29">
        <f>[19]Janeiro!$K$17</f>
        <v>20.8</v>
      </c>
      <c r="O23" s="29">
        <f>[19]Janeiro!$K$18</f>
        <v>0.60000000000000009</v>
      </c>
      <c r="P23" s="29">
        <f>[19]Janeiro!$K$19</f>
        <v>0</v>
      </c>
      <c r="Q23" s="29">
        <f>[19]Janeiro!$K$20</f>
        <v>0</v>
      </c>
      <c r="R23" s="29">
        <f>[19]Janeiro!$K$21</f>
        <v>0</v>
      </c>
      <c r="S23" s="29">
        <f>[19]Janeiro!$K$22</f>
        <v>0</v>
      </c>
      <c r="T23" s="29">
        <f>[19]Janeiro!$K$23</f>
        <v>3.4</v>
      </c>
      <c r="U23" s="29">
        <f>[19]Janeiro!$K$24</f>
        <v>5.6</v>
      </c>
      <c r="V23" s="29">
        <f>[19]Janeiro!$K$25</f>
        <v>25.8</v>
      </c>
      <c r="W23" s="29">
        <f>[19]Janeiro!$K$26</f>
        <v>27.2</v>
      </c>
      <c r="X23" s="29">
        <f>[19]Janeiro!$K$27</f>
        <v>0</v>
      </c>
      <c r="Y23" s="29">
        <f>[19]Janeiro!$K$28</f>
        <v>0</v>
      </c>
      <c r="Z23" s="29">
        <f>[19]Janeiro!$K$29</f>
        <v>66.8</v>
      </c>
      <c r="AA23" s="29">
        <f>[19]Janeiro!$K$30</f>
        <v>16</v>
      </c>
      <c r="AB23" s="29">
        <f>[19]Janeiro!$K$31</f>
        <v>0</v>
      </c>
      <c r="AC23" s="29">
        <f>[19]Janeiro!$K$32</f>
        <v>0</v>
      </c>
      <c r="AD23" s="29">
        <f>[19]Janeiro!$K$33</f>
        <v>0</v>
      </c>
      <c r="AE23" s="29">
        <f>[19]Janeiro!$K$34</f>
        <v>0</v>
      </c>
      <c r="AF23" s="29">
        <f>[19]Janeiro!$K$35</f>
        <v>0</v>
      </c>
      <c r="AG23" s="26">
        <f t="shared" si="8"/>
        <v>199.60000000000002</v>
      </c>
      <c r="AH23" s="26">
        <f t="shared" si="9"/>
        <v>66.8</v>
      </c>
      <c r="AI23" s="45">
        <v>5</v>
      </c>
    </row>
    <row r="24" spans="1:35" ht="17.100000000000001" customHeight="1">
      <c r="A24" s="23" t="s">
        <v>16</v>
      </c>
      <c r="B24" s="29">
        <f>[20]Janeiro!$K$5</f>
        <v>0</v>
      </c>
      <c r="C24" s="29">
        <f>[20]Janeiro!$K$6</f>
        <v>0</v>
      </c>
      <c r="D24" s="29">
        <f>[20]Janeiro!$K$7</f>
        <v>0</v>
      </c>
      <c r="E24" s="29">
        <f>[20]Janeiro!$K$8</f>
        <v>0</v>
      </c>
      <c r="F24" s="29">
        <f>[20]Janeiro!$K$9</f>
        <v>0</v>
      </c>
      <c r="G24" s="29">
        <f>[20]Janeiro!$K$10</f>
        <v>0</v>
      </c>
      <c r="H24" s="29">
        <f>[20]Janeiro!$K$11</f>
        <v>0</v>
      </c>
      <c r="I24" s="29">
        <f>[20]Janeiro!$K$12</f>
        <v>0</v>
      </c>
      <c r="J24" s="29">
        <f>[20]Janeiro!$K$13</f>
        <v>0</v>
      </c>
      <c r="K24" s="29">
        <f>[20]Janeiro!$K$14</f>
        <v>3.6</v>
      </c>
      <c r="L24" s="29">
        <f>[20]Janeiro!$K$15</f>
        <v>0</v>
      </c>
      <c r="M24" s="29">
        <f>[20]Janeiro!$K$16</f>
        <v>42.6</v>
      </c>
      <c r="N24" s="29">
        <f>[20]Janeiro!$K$17</f>
        <v>13.6</v>
      </c>
      <c r="O24" s="29">
        <f>[20]Janeiro!$K$18</f>
        <v>4.8</v>
      </c>
      <c r="P24" s="29">
        <f>[20]Janeiro!$K$19</f>
        <v>0</v>
      </c>
      <c r="Q24" s="29">
        <f>[20]Janeiro!$K$20</f>
        <v>0</v>
      </c>
      <c r="R24" s="29">
        <f>[20]Janeiro!$K$21</f>
        <v>0</v>
      </c>
      <c r="S24" s="29">
        <f>[20]Janeiro!$K$22</f>
        <v>0</v>
      </c>
      <c r="T24" s="29">
        <f>[20]Janeiro!$K$23</f>
        <v>0</v>
      </c>
      <c r="U24" s="29">
        <f>[20]Janeiro!$K$24</f>
        <v>0</v>
      </c>
      <c r="V24" s="29">
        <f>[20]Janeiro!$K$25</f>
        <v>0</v>
      </c>
      <c r="W24" s="29">
        <f>[20]Janeiro!$K$26</f>
        <v>0</v>
      </c>
      <c r="X24" s="29">
        <f>[20]Janeiro!$K$27</f>
        <v>2.2000000000000002</v>
      </c>
      <c r="Y24" s="29">
        <f>[20]Janeiro!$K$28</f>
        <v>0</v>
      </c>
      <c r="Z24" s="29">
        <f>[20]Janeiro!$K$29</f>
        <v>70</v>
      </c>
      <c r="AA24" s="29">
        <f>[20]Janeiro!$K$30</f>
        <v>0.4</v>
      </c>
      <c r="AB24" s="29">
        <f>[20]Janeiro!$K$31</f>
        <v>0</v>
      </c>
      <c r="AC24" s="29">
        <f>[20]Janeiro!$K$32</f>
        <v>0.2</v>
      </c>
      <c r="AD24" s="29">
        <f>[20]Janeiro!$K$33</f>
        <v>0</v>
      </c>
      <c r="AE24" s="29">
        <f>[20]Janeiro!$K$34</f>
        <v>0.2</v>
      </c>
      <c r="AF24" s="29">
        <f>[20]Janeiro!$K$35</f>
        <v>0.4</v>
      </c>
      <c r="AG24" s="26">
        <f t="shared" si="8"/>
        <v>138</v>
      </c>
      <c r="AH24" s="26">
        <f t="shared" si="9"/>
        <v>70</v>
      </c>
      <c r="AI24" s="45" t="s">
        <v>63</v>
      </c>
    </row>
    <row r="25" spans="1:35" ht="17.100000000000001" customHeight="1">
      <c r="A25" s="23" t="s">
        <v>17</v>
      </c>
      <c r="B25" s="29">
        <f>[21]Janeiro!$K$5</f>
        <v>1</v>
      </c>
      <c r="C25" s="29">
        <f>[21]Janeiro!$K$6</f>
        <v>0</v>
      </c>
      <c r="D25" s="29">
        <f>[21]Janeiro!$K$7</f>
        <v>0</v>
      </c>
      <c r="E25" s="29">
        <f>[21]Janeiro!$K$8</f>
        <v>0</v>
      </c>
      <c r="F25" s="29">
        <f>[21]Janeiro!$K$9</f>
        <v>0</v>
      </c>
      <c r="G25" s="29">
        <f>[21]Janeiro!$K$10</f>
        <v>0</v>
      </c>
      <c r="H25" s="29">
        <f>[21]Janeiro!$K$11</f>
        <v>0</v>
      </c>
      <c r="I25" s="29">
        <f>[21]Janeiro!$K$12</f>
        <v>0</v>
      </c>
      <c r="J25" s="29">
        <f>[21]Janeiro!$K$13</f>
        <v>1</v>
      </c>
      <c r="K25" s="29">
        <f>[21]Janeiro!$K$14</f>
        <v>0</v>
      </c>
      <c r="L25" s="29">
        <f>[21]Janeiro!$K$15</f>
        <v>1</v>
      </c>
      <c r="M25" s="29">
        <f>[21]Janeiro!$K$16</f>
        <v>1.6</v>
      </c>
      <c r="N25" s="29">
        <f>[21]Janeiro!$K$17</f>
        <v>21.599999999999998</v>
      </c>
      <c r="O25" s="29">
        <f>[21]Janeiro!$K$18</f>
        <v>0.2</v>
      </c>
      <c r="P25" s="29">
        <f>[21]Janeiro!$K$19</f>
        <v>4.8</v>
      </c>
      <c r="Q25" s="29">
        <f>[21]Janeiro!$K$20</f>
        <v>0.2</v>
      </c>
      <c r="R25" s="29">
        <f>[21]Janeiro!$K$21</f>
        <v>0</v>
      </c>
      <c r="S25" s="29">
        <f>[21]Janeiro!$K$22</f>
        <v>0</v>
      </c>
      <c r="T25" s="29">
        <f>[21]Janeiro!$K$23</f>
        <v>0</v>
      </c>
      <c r="U25" s="29">
        <f>[21]Janeiro!$K$24</f>
        <v>0</v>
      </c>
      <c r="V25" s="29">
        <f>[21]Janeiro!$K$25</f>
        <v>0</v>
      </c>
      <c r="W25" s="29">
        <f>[21]Janeiro!$K$26</f>
        <v>1</v>
      </c>
      <c r="X25" s="29">
        <f>[21]Janeiro!$K$27</f>
        <v>0</v>
      </c>
      <c r="Y25" s="29">
        <f>[21]Janeiro!$K$28</f>
        <v>0.4</v>
      </c>
      <c r="Z25" s="29">
        <f>[21]Janeiro!$K$29</f>
        <v>41.000000000000007</v>
      </c>
      <c r="AA25" s="29">
        <f>[21]Janeiro!$K$30</f>
        <v>0.60000000000000009</v>
      </c>
      <c r="AB25" s="29">
        <f>[21]Janeiro!$K$31</f>
        <v>4</v>
      </c>
      <c r="AC25" s="29">
        <f>[21]Janeiro!$K$32</f>
        <v>0</v>
      </c>
      <c r="AD25" s="29">
        <f>[21]Janeiro!$K$33</f>
        <v>0</v>
      </c>
      <c r="AE25" s="29">
        <f>[21]Janeiro!$K$34</f>
        <v>0</v>
      </c>
      <c r="AF25" s="29">
        <f>[21]Janeiro!$K$35</f>
        <v>0</v>
      </c>
      <c r="AG25" s="26">
        <f t="shared" si="8"/>
        <v>78.399999999999991</v>
      </c>
      <c r="AH25" s="26">
        <f t="shared" si="9"/>
        <v>41.000000000000007</v>
      </c>
      <c r="AI25" s="45">
        <v>4</v>
      </c>
    </row>
    <row r="26" spans="1:35" ht="17.100000000000001" customHeight="1">
      <c r="A26" s="23" t="s">
        <v>18</v>
      </c>
      <c r="B26" s="29">
        <f>[22]Janeiro!$K$5</f>
        <v>5.2</v>
      </c>
      <c r="C26" s="29">
        <f>[22]Janeiro!$K$6</f>
        <v>0.4</v>
      </c>
      <c r="D26" s="29">
        <f>[22]Janeiro!$K$7</f>
        <v>0.2</v>
      </c>
      <c r="E26" s="29">
        <f>[22]Janeiro!$K$8</f>
        <v>0.4</v>
      </c>
      <c r="F26" s="29">
        <f>[22]Janeiro!$K$9</f>
        <v>0.2</v>
      </c>
      <c r="G26" s="29">
        <f>[22]Janeiro!$K$10</f>
        <v>0.60000000000000009</v>
      </c>
      <c r="H26" s="29">
        <f>[22]Janeiro!$K$11</f>
        <v>0.2</v>
      </c>
      <c r="I26" s="29">
        <f>[22]Janeiro!$K$12</f>
        <v>0</v>
      </c>
      <c r="J26" s="29">
        <f>[22]Janeiro!$K$13</f>
        <v>0.2</v>
      </c>
      <c r="K26" s="29">
        <f>[22]Janeiro!$K$14</f>
        <v>0</v>
      </c>
      <c r="L26" s="29">
        <f>[22]Janeiro!$K$15</f>
        <v>0.2</v>
      </c>
      <c r="M26" s="29">
        <f>[22]Janeiro!$K$16</f>
        <v>0.2</v>
      </c>
      <c r="N26" s="29">
        <f>[22]Janeiro!$K$17</f>
        <v>0.2</v>
      </c>
      <c r="O26" s="29">
        <f>[22]Janeiro!$K$18</f>
        <v>0.2</v>
      </c>
      <c r="P26" s="29">
        <f>[22]Janeiro!$K$19</f>
        <v>0.2</v>
      </c>
      <c r="Q26" s="29">
        <f>[22]Janeiro!$K$20</f>
        <v>0.2</v>
      </c>
      <c r="R26" s="29">
        <f>[22]Janeiro!$K$21</f>
        <v>0</v>
      </c>
      <c r="S26" s="29">
        <f>[22]Janeiro!$K$22</f>
        <v>0.2</v>
      </c>
      <c r="T26" s="29">
        <f>[22]Janeiro!$K$23</f>
        <v>0</v>
      </c>
      <c r="U26" s="29">
        <f>[22]Janeiro!$K$24</f>
        <v>0.2</v>
      </c>
      <c r="V26" s="29">
        <f>[22]Janeiro!$K$25</f>
        <v>0</v>
      </c>
      <c r="W26" s="29">
        <f>[22]Janeiro!$K$26</f>
        <v>0.2</v>
      </c>
      <c r="X26" s="29">
        <f>[22]Janeiro!$K$27</f>
        <v>0</v>
      </c>
      <c r="Y26" s="29">
        <f>[22]Janeiro!$K$28</f>
        <v>0</v>
      </c>
      <c r="Z26" s="29">
        <f>[22]Janeiro!$K$29</f>
        <v>0.2</v>
      </c>
      <c r="AA26" s="29">
        <f>[22]Janeiro!$K$30</f>
        <v>0</v>
      </c>
      <c r="AB26" s="29">
        <f>[22]Janeiro!$K$31</f>
        <v>0</v>
      </c>
      <c r="AC26" s="29">
        <f>[22]Janeiro!$K$32</f>
        <v>0.2</v>
      </c>
      <c r="AD26" s="29">
        <f>[22]Janeiro!$K$33</f>
        <v>0</v>
      </c>
      <c r="AE26" s="29">
        <f>[22]Janeiro!$K$34</f>
        <v>0</v>
      </c>
      <c r="AF26" s="29">
        <f>[22]Janeiro!$K$35</f>
        <v>0</v>
      </c>
      <c r="AG26" s="26">
        <f t="shared" si="8"/>
        <v>9.5999999999999961</v>
      </c>
      <c r="AH26" s="26">
        <f t="shared" si="9"/>
        <v>5.2</v>
      </c>
      <c r="AI26" s="45">
        <v>3</v>
      </c>
    </row>
    <row r="27" spans="1:35" ht="17.100000000000001" customHeight="1">
      <c r="A27" s="23" t="s">
        <v>19</v>
      </c>
      <c r="B27" s="29">
        <f>[23]Janeiro!$K$5</f>
        <v>0</v>
      </c>
      <c r="C27" s="29">
        <f>[23]Janeiro!$K$6</f>
        <v>0</v>
      </c>
      <c r="D27" s="29">
        <f>[23]Janeiro!$K$7</f>
        <v>0</v>
      </c>
      <c r="E27" s="29">
        <f>[23]Janeiro!$K$8</f>
        <v>0</v>
      </c>
      <c r="F27" s="29">
        <f>[23]Janeiro!$K$9</f>
        <v>0</v>
      </c>
      <c r="G27" s="29">
        <f>[23]Janeiro!$K$10</f>
        <v>0</v>
      </c>
      <c r="H27" s="29">
        <f>[23]Janeiro!$K$11</f>
        <v>0</v>
      </c>
      <c r="I27" s="29">
        <f>[23]Janeiro!$K$12</f>
        <v>6.4</v>
      </c>
      <c r="J27" s="29">
        <f>[23]Janeiro!$K$13</f>
        <v>0</v>
      </c>
      <c r="K27" s="29">
        <f>[23]Janeiro!$K$14</f>
        <v>0</v>
      </c>
      <c r="L27" s="29">
        <f>[23]Janeiro!$K$15</f>
        <v>0</v>
      </c>
      <c r="M27" s="29">
        <f>[23]Janeiro!$K$16</f>
        <v>32</v>
      </c>
      <c r="N27" s="29">
        <f>[23]Janeiro!$K$17</f>
        <v>28.599999999999998</v>
      </c>
      <c r="O27" s="29">
        <f>[23]Janeiro!$K$18</f>
        <v>1</v>
      </c>
      <c r="P27" s="29">
        <f>[23]Janeiro!$K$19</f>
        <v>0</v>
      </c>
      <c r="Q27" s="29">
        <f>[23]Janeiro!$K$20</f>
        <v>0</v>
      </c>
      <c r="R27" s="29">
        <f>[23]Janeiro!$K$21</f>
        <v>0</v>
      </c>
      <c r="S27" s="29">
        <f>[23]Janeiro!$K$22</f>
        <v>0</v>
      </c>
      <c r="T27" s="29">
        <f>[23]Janeiro!$K$23</f>
        <v>0</v>
      </c>
      <c r="U27" s="29">
        <f>[23]Janeiro!$K$24</f>
        <v>0</v>
      </c>
      <c r="V27" s="29">
        <f>[23]Janeiro!$K$25</f>
        <v>0</v>
      </c>
      <c r="W27" s="29">
        <f>[23]Janeiro!$K$26</f>
        <v>1.2</v>
      </c>
      <c r="X27" s="29">
        <f>[23]Janeiro!$K$27</f>
        <v>2.8</v>
      </c>
      <c r="Y27" s="29">
        <f>[23]Janeiro!$K$28</f>
        <v>11.8</v>
      </c>
      <c r="Z27" s="29">
        <f>[23]Janeiro!$K$29</f>
        <v>4.4000000000000004</v>
      </c>
      <c r="AA27" s="29">
        <f>[23]Janeiro!$K$30</f>
        <v>0</v>
      </c>
      <c r="AB27" s="29">
        <f>[23]Janeiro!$K$31</f>
        <v>0</v>
      </c>
      <c r="AC27" s="29">
        <f>[23]Janeiro!$K$32</f>
        <v>0</v>
      </c>
      <c r="AD27" s="29">
        <f>[23]Janeiro!$K$33</f>
        <v>0</v>
      </c>
      <c r="AE27" s="29">
        <f>[23]Janeiro!$K$34</f>
        <v>0</v>
      </c>
      <c r="AF27" s="29">
        <f>[23]Janeiro!$K$35</f>
        <v>0</v>
      </c>
      <c r="AG27" s="26">
        <f t="shared" si="8"/>
        <v>88.2</v>
      </c>
      <c r="AH27" s="26">
        <f t="shared" si="9"/>
        <v>32</v>
      </c>
      <c r="AI27" s="45">
        <v>6</v>
      </c>
    </row>
    <row r="28" spans="1:35" ht="17.100000000000001" customHeight="1">
      <c r="A28" s="23" t="s">
        <v>31</v>
      </c>
      <c r="B28" s="29">
        <f>[24]Janeiro!$K$5</f>
        <v>0</v>
      </c>
      <c r="C28" s="29">
        <f>[24]Janeiro!$K$6</f>
        <v>0</v>
      </c>
      <c r="D28" s="29">
        <f>[24]Janeiro!$K$7</f>
        <v>0</v>
      </c>
      <c r="E28" s="29">
        <f>[24]Janeiro!$K$8</f>
        <v>0</v>
      </c>
      <c r="F28" s="29">
        <f>[24]Janeiro!$K$9</f>
        <v>0</v>
      </c>
      <c r="G28" s="29">
        <f>[24]Janeiro!$K$10</f>
        <v>0</v>
      </c>
      <c r="H28" s="29">
        <f>[24]Janeiro!$K$11</f>
        <v>0</v>
      </c>
      <c r="I28" s="29">
        <f>[24]Janeiro!$K$12</f>
        <v>1.6</v>
      </c>
      <c r="J28" s="29">
        <f>[24]Janeiro!$K$13</f>
        <v>0.2</v>
      </c>
      <c r="K28" s="29">
        <f>[24]Janeiro!$K$14</f>
        <v>2.4</v>
      </c>
      <c r="L28" s="29">
        <f>[24]Janeiro!$K$15</f>
        <v>6</v>
      </c>
      <c r="M28" s="29">
        <f>[24]Janeiro!$K$16</f>
        <v>11.8</v>
      </c>
      <c r="N28" s="29">
        <f>[24]Janeiro!$K$17</f>
        <v>16.2</v>
      </c>
      <c r="O28" s="29">
        <f>[24]Janeiro!$K$18</f>
        <v>7</v>
      </c>
      <c r="P28" s="29">
        <f>[24]Janeiro!$K$19</f>
        <v>0</v>
      </c>
      <c r="Q28" s="29">
        <f>[24]Janeiro!$K$20</f>
        <v>0</v>
      </c>
      <c r="R28" s="29">
        <f>[24]Janeiro!$K$21</f>
        <v>4.5999999999999996</v>
      </c>
      <c r="S28" s="29">
        <f>[24]Janeiro!$K$22</f>
        <v>1.6</v>
      </c>
      <c r="T28" s="29">
        <f>[24]Janeiro!$K$23</f>
        <v>0</v>
      </c>
      <c r="U28" s="29">
        <f>[24]Janeiro!$K$24</f>
        <v>16.2</v>
      </c>
      <c r="V28" s="29">
        <f>[24]Janeiro!$K$25</f>
        <v>0</v>
      </c>
      <c r="W28" s="29">
        <f>[24]Janeiro!$K$26</f>
        <v>0.2</v>
      </c>
      <c r="X28" s="29">
        <f>[24]Janeiro!$K$27</f>
        <v>3.4000000000000004</v>
      </c>
      <c r="Y28" s="29">
        <f>[24]Janeiro!$K$28</f>
        <v>17</v>
      </c>
      <c r="Z28" s="29">
        <f>[24]Janeiro!$K$29</f>
        <v>14.2</v>
      </c>
      <c r="AA28" s="29">
        <f>[24]Janeiro!$K$30</f>
        <v>10.6</v>
      </c>
      <c r="AB28" s="29">
        <f>[24]Janeiro!$K$31</f>
        <v>13.2</v>
      </c>
      <c r="AC28" s="29">
        <f>[24]Janeiro!$K$32</f>
        <v>0.60000000000000009</v>
      </c>
      <c r="AD28" s="29">
        <f>[24]Janeiro!$K$33</f>
        <v>5.8</v>
      </c>
      <c r="AE28" s="29">
        <f>[24]Janeiro!$K$34</f>
        <v>0.2</v>
      </c>
      <c r="AF28" s="29">
        <f>[24]Janeiro!$K$35</f>
        <v>0</v>
      </c>
      <c r="AG28" s="26">
        <f t="shared" ref="AG28" si="10">SUM(B28:AF28)</f>
        <v>132.80000000000001</v>
      </c>
      <c r="AH28" s="26">
        <f t="shared" ref="AH28" si="11">MAX(B28:AF28)</f>
        <v>17</v>
      </c>
      <c r="AI28" s="45">
        <v>1</v>
      </c>
    </row>
    <row r="29" spans="1:35" ht="17.100000000000001" customHeight="1">
      <c r="A29" s="23" t="s">
        <v>20</v>
      </c>
      <c r="B29" s="25">
        <f>[25]Janeiro!$K$5</f>
        <v>11.8</v>
      </c>
      <c r="C29" s="25">
        <f>[25]Janeiro!$K$6</f>
        <v>2</v>
      </c>
      <c r="D29" s="25">
        <f>[25]Janeiro!$K$7</f>
        <v>0</v>
      </c>
      <c r="E29" s="25">
        <f>[25]Janeiro!$K$8</f>
        <v>0</v>
      </c>
      <c r="F29" s="25">
        <f>[25]Janeiro!$K$9</f>
        <v>0</v>
      </c>
      <c r="G29" s="25">
        <f>[25]Janeiro!$K$10</f>
        <v>0</v>
      </c>
      <c r="H29" s="25">
        <f>[25]Janeiro!$K$11</f>
        <v>0</v>
      </c>
      <c r="I29" s="25">
        <f>[25]Janeiro!$K$12</f>
        <v>6.6</v>
      </c>
      <c r="J29" s="25">
        <f>[25]Janeiro!$K$13</f>
        <v>0</v>
      </c>
      <c r="K29" s="25">
        <f>[25]Janeiro!$K$14</f>
        <v>0</v>
      </c>
      <c r="L29" s="25">
        <f>[25]Janeiro!$K$15</f>
        <v>1</v>
      </c>
      <c r="M29" s="25">
        <f>[25]Janeiro!$K$16</f>
        <v>15.799999999999999</v>
      </c>
      <c r="N29" s="25">
        <f>[25]Janeiro!$K$17</f>
        <v>21.799999999999997</v>
      </c>
      <c r="O29" s="25">
        <f>[25]Janeiro!$K$18</f>
        <v>1.8</v>
      </c>
      <c r="P29" s="25">
        <f>[25]Janeiro!$K$19</f>
        <v>8.6000000000000014</v>
      </c>
      <c r="Q29" s="25">
        <f>[25]Janeiro!$K$20</f>
        <v>0.2</v>
      </c>
      <c r="R29" s="25">
        <f>[25]Janeiro!$K$21</f>
        <v>15.2</v>
      </c>
      <c r="S29" s="25">
        <f>[25]Janeiro!$K$22</f>
        <v>29.199999999999996</v>
      </c>
      <c r="T29" s="25">
        <f>[25]Janeiro!$K$23</f>
        <v>16.8</v>
      </c>
      <c r="U29" s="25">
        <f>[25]Janeiro!$K$24</f>
        <v>0.4</v>
      </c>
      <c r="V29" s="25">
        <f>[25]Janeiro!$K$25</f>
        <v>8.6</v>
      </c>
      <c r="W29" s="25">
        <f>[25]Janeiro!$K$26</f>
        <v>9.8000000000000007</v>
      </c>
      <c r="X29" s="25">
        <f>[25]Janeiro!$K$27</f>
        <v>0</v>
      </c>
      <c r="Y29" s="25">
        <f>[25]Janeiro!$K$28</f>
        <v>5.2000000000000011</v>
      </c>
      <c r="Z29" s="25">
        <f>[25]Janeiro!$K$29</f>
        <v>0.2</v>
      </c>
      <c r="AA29" s="25">
        <f>[25]Janeiro!$K$30</f>
        <v>32.4</v>
      </c>
      <c r="AB29" s="25">
        <f>[25]Janeiro!$K$31</f>
        <v>22</v>
      </c>
      <c r="AC29" s="25">
        <f>[25]Janeiro!$K$32</f>
        <v>0.60000000000000009</v>
      </c>
      <c r="AD29" s="25">
        <f>[25]Janeiro!$K$33</f>
        <v>0</v>
      </c>
      <c r="AE29" s="25">
        <f>[25]Janeiro!$K$34</f>
        <v>0</v>
      </c>
      <c r="AF29" s="25">
        <f>[25]Janeiro!$K$35</f>
        <v>0</v>
      </c>
      <c r="AG29" s="26">
        <f t="shared" si="8"/>
        <v>210</v>
      </c>
      <c r="AH29" s="26">
        <f t="shared" si="9"/>
        <v>32.4</v>
      </c>
      <c r="AI29" s="45">
        <v>3</v>
      </c>
    </row>
    <row r="30" spans="1:35" s="5" customFormat="1" ht="17.100000000000001" customHeight="1">
      <c r="A30" s="23" t="s">
        <v>33</v>
      </c>
      <c r="B30" s="16">
        <f>MAX(B5:B29)</f>
        <v>71.400000000000006</v>
      </c>
      <c r="C30" s="16">
        <f t="shared" ref="C30:AH30" si="12">MAX(C5:C29)</f>
        <v>11.6</v>
      </c>
      <c r="D30" s="16">
        <f t="shared" si="12"/>
        <v>6.4</v>
      </c>
      <c r="E30" s="16">
        <f t="shared" si="12"/>
        <v>8.1999999999999993</v>
      </c>
      <c r="F30" s="16">
        <f t="shared" si="12"/>
        <v>17.799999999999997</v>
      </c>
      <c r="G30" s="16">
        <f t="shared" si="12"/>
        <v>6.6</v>
      </c>
      <c r="H30" s="16">
        <f t="shared" si="12"/>
        <v>9.1999999999999993</v>
      </c>
      <c r="I30" s="16">
        <f t="shared" si="12"/>
        <v>48.800000000000004</v>
      </c>
      <c r="J30" s="16">
        <f t="shared" si="12"/>
        <v>14.2</v>
      </c>
      <c r="K30" s="16">
        <f t="shared" si="12"/>
        <v>38.799999999999997</v>
      </c>
      <c r="L30" s="16">
        <f t="shared" si="12"/>
        <v>38.799999999999997</v>
      </c>
      <c r="M30" s="16">
        <f t="shared" si="12"/>
        <v>91.8</v>
      </c>
      <c r="N30" s="16">
        <f t="shared" si="12"/>
        <v>55.000000000000007</v>
      </c>
      <c r="O30" s="16">
        <f t="shared" si="12"/>
        <v>64.400000000000006</v>
      </c>
      <c r="P30" s="16">
        <f t="shared" si="12"/>
        <v>19.999999999999996</v>
      </c>
      <c r="Q30" s="16">
        <f t="shared" si="12"/>
        <v>88.4</v>
      </c>
      <c r="R30" s="16">
        <f t="shared" si="12"/>
        <v>25.2</v>
      </c>
      <c r="S30" s="16">
        <f t="shared" si="12"/>
        <v>50.79999999999999</v>
      </c>
      <c r="T30" s="16">
        <f t="shared" si="12"/>
        <v>27.8</v>
      </c>
      <c r="U30" s="16">
        <f t="shared" si="12"/>
        <v>48.000000000000007</v>
      </c>
      <c r="V30" s="16">
        <f t="shared" si="12"/>
        <v>32.200000000000003</v>
      </c>
      <c r="W30" s="16">
        <f t="shared" si="12"/>
        <v>40.4</v>
      </c>
      <c r="X30" s="16">
        <f t="shared" si="12"/>
        <v>31.200000000000003</v>
      </c>
      <c r="Y30" s="16">
        <f t="shared" si="12"/>
        <v>24.6</v>
      </c>
      <c r="Z30" s="16">
        <f t="shared" si="12"/>
        <v>83.800000000000011</v>
      </c>
      <c r="AA30" s="16">
        <f t="shared" si="12"/>
        <v>32.4</v>
      </c>
      <c r="AB30" s="16">
        <f t="shared" si="12"/>
        <v>37</v>
      </c>
      <c r="AC30" s="16">
        <f t="shared" si="12"/>
        <v>15.6</v>
      </c>
      <c r="AD30" s="16">
        <f t="shared" si="12"/>
        <v>25.4</v>
      </c>
      <c r="AE30" s="16">
        <f t="shared" si="12"/>
        <v>9.6</v>
      </c>
      <c r="AF30" s="16">
        <f t="shared" si="12"/>
        <v>12</v>
      </c>
      <c r="AG30" s="16">
        <f t="shared" si="12"/>
        <v>373.40000000000003</v>
      </c>
      <c r="AH30" s="16">
        <f t="shared" si="12"/>
        <v>91.8</v>
      </c>
      <c r="AI30" s="46"/>
    </row>
    <row r="31" spans="1:35" s="12" customFormat="1">
      <c r="A31" s="37" t="s">
        <v>36</v>
      </c>
      <c r="B31" s="26">
        <f>SUM(B5:B29)</f>
        <v>153.80000000000001</v>
      </c>
      <c r="C31" s="26">
        <f t="shared" ref="C31:AE31" si="13">SUM(C5:C29)</f>
        <v>16.600000000000001</v>
      </c>
      <c r="D31" s="26">
        <f t="shared" si="13"/>
        <v>6.6000000000000005</v>
      </c>
      <c r="E31" s="26">
        <f t="shared" si="13"/>
        <v>9</v>
      </c>
      <c r="F31" s="26">
        <f t="shared" si="13"/>
        <v>28.2</v>
      </c>
      <c r="G31" s="26">
        <f t="shared" si="13"/>
        <v>12.799999999999999</v>
      </c>
      <c r="H31" s="26">
        <f t="shared" si="13"/>
        <v>19.8</v>
      </c>
      <c r="I31" s="26">
        <f t="shared" si="13"/>
        <v>123.00000000000001</v>
      </c>
      <c r="J31" s="26">
        <f t="shared" si="13"/>
        <v>43.000000000000007</v>
      </c>
      <c r="K31" s="26">
        <f t="shared" si="13"/>
        <v>90.59999999999998</v>
      </c>
      <c r="L31" s="26">
        <f t="shared" si="13"/>
        <v>113.79999999999998</v>
      </c>
      <c r="M31" s="26">
        <f t="shared" si="13"/>
        <v>620.59999999999991</v>
      </c>
      <c r="N31" s="26">
        <f t="shared" si="13"/>
        <v>571.9</v>
      </c>
      <c r="O31" s="26">
        <f t="shared" si="13"/>
        <v>159.70000000000002</v>
      </c>
      <c r="P31" s="26">
        <f t="shared" si="13"/>
        <v>91.9</v>
      </c>
      <c r="Q31" s="26">
        <f t="shared" si="13"/>
        <v>151.6</v>
      </c>
      <c r="R31" s="26">
        <f t="shared" si="13"/>
        <v>96.8</v>
      </c>
      <c r="S31" s="26">
        <f t="shared" si="13"/>
        <v>141.99999999999997</v>
      </c>
      <c r="T31" s="26">
        <f t="shared" si="13"/>
        <v>78.400000000000006</v>
      </c>
      <c r="U31" s="26">
        <f t="shared" si="13"/>
        <v>80.400000000000006</v>
      </c>
      <c r="V31" s="26">
        <f t="shared" si="13"/>
        <v>144.20000000000002</v>
      </c>
      <c r="W31" s="26">
        <f t="shared" si="13"/>
        <v>148.79999999999998</v>
      </c>
      <c r="X31" s="26">
        <f t="shared" si="13"/>
        <v>89.4</v>
      </c>
      <c r="Y31" s="26">
        <f t="shared" si="13"/>
        <v>136.79999999999998</v>
      </c>
      <c r="Z31" s="26">
        <f t="shared" si="13"/>
        <v>474</v>
      </c>
      <c r="AA31" s="26">
        <f t="shared" si="13"/>
        <v>127.6</v>
      </c>
      <c r="AB31" s="26">
        <f t="shared" si="13"/>
        <v>156.6</v>
      </c>
      <c r="AC31" s="26">
        <f t="shared" si="13"/>
        <v>30.6</v>
      </c>
      <c r="AD31" s="26">
        <f t="shared" si="13"/>
        <v>56.8</v>
      </c>
      <c r="AE31" s="26">
        <f t="shared" si="13"/>
        <v>11.799999999999999</v>
      </c>
      <c r="AF31" s="26">
        <f>SUM(AF5:AF29)</f>
        <v>15.600000000000001</v>
      </c>
      <c r="AG31" s="26">
        <f>SUM(AG5:AG29)</f>
        <v>4002.7000000000003</v>
      </c>
      <c r="AH31" s="47"/>
      <c r="AI31" s="45"/>
    </row>
  </sheetData>
  <mergeCells count="34"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H31"/>
  <sheetViews>
    <sheetView topLeftCell="A7" workbookViewId="0">
      <selection activeCell="B30" sqref="B30"/>
    </sheetView>
  </sheetViews>
  <sheetFormatPr defaultRowHeight="12.75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.5703125" style="9" bestFit="1" customWidth="1"/>
    <col min="34" max="34" width="7.28515625" style="13" bestFit="1" customWidth="1"/>
  </cols>
  <sheetData>
    <row r="1" spans="1:34" ht="20.100000000000001" customHeight="1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4" ht="20.100000000000001" customHeight="1">
      <c r="A2" s="19" t="s">
        <v>21</v>
      </c>
      <c r="B2" s="20" t="s">
        <v>55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s="4" customFormat="1" ht="20.100000000000001" customHeight="1">
      <c r="A3" s="19"/>
      <c r="B3" s="21">
        <v>1</v>
      </c>
      <c r="C3" s="21">
        <f>SUM(B3+1)</f>
        <v>2</v>
      </c>
      <c r="D3" s="21">
        <f t="shared" ref="D3:AD3" si="0">SUM(C3+1)</f>
        <v>3</v>
      </c>
      <c r="E3" s="21">
        <f t="shared" si="0"/>
        <v>4</v>
      </c>
      <c r="F3" s="21">
        <f t="shared" si="0"/>
        <v>5</v>
      </c>
      <c r="G3" s="21">
        <f t="shared" si="0"/>
        <v>6</v>
      </c>
      <c r="H3" s="21">
        <f t="shared" si="0"/>
        <v>7</v>
      </c>
      <c r="I3" s="21">
        <f t="shared" si="0"/>
        <v>8</v>
      </c>
      <c r="J3" s="21">
        <f t="shared" si="0"/>
        <v>9</v>
      </c>
      <c r="K3" s="21">
        <f t="shared" si="0"/>
        <v>10</v>
      </c>
      <c r="L3" s="21">
        <f t="shared" si="0"/>
        <v>11</v>
      </c>
      <c r="M3" s="21">
        <f t="shared" si="0"/>
        <v>12</v>
      </c>
      <c r="N3" s="21">
        <f t="shared" si="0"/>
        <v>13</v>
      </c>
      <c r="O3" s="21">
        <f t="shared" si="0"/>
        <v>14</v>
      </c>
      <c r="P3" s="21">
        <f t="shared" si="0"/>
        <v>15</v>
      </c>
      <c r="Q3" s="21">
        <f t="shared" si="0"/>
        <v>16</v>
      </c>
      <c r="R3" s="21">
        <f t="shared" si="0"/>
        <v>17</v>
      </c>
      <c r="S3" s="21">
        <f t="shared" si="0"/>
        <v>18</v>
      </c>
      <c r="T3" s="21">
        <f t="shared" si="0"/>
        <v>19</v>
      </c>
      <c r="U3" s="21">
        <f t="shared" si="0"/>
        <v>20</v>
      </c>
      <c r="V3" s="21">
        <f t="shared" si="0"/>
        <v>21</v>
      </c>
      <c r="W3" s="21">
        <f t="shared" si="0"/>
        <v>22</v>
      </c>
      <c r="X3" s="21">
        <f t="shared" si="0"/>
        <v>23</v>
      </c>
      <c r="Y3" s="21">
        <f t="shared" si="0"/>
        <v>24</v>
      </c>
      <c r="Z3" s="21">
        <f t="shared" si="0"/>
        <v>25</v>
      </c>
      <c r="AA3" s="21">
        <f t="shared" si="0"/>
        <v>26</v>
      </c>
      <c r="AB3" s="21">
        <f t="shared" si="0"/>
        <v>27</v>
      </c>
      <c r="AC3" s="21">
        <f t="shared" si="0"/>
        <v>28</v>
      </c>
      <c r="AD3" s="21">
        <f t="shared" si="0"/>
        <v>29</v>
      </c>
      <c r="AE3" s="21">
        <v>30</v>
      </c>
      <c r="AF3" s="21">
        <v>31</v>
      </c>
      <c r="AG3" s="22" t="s">
        <v>41</v>
      </c>
      <c r="AH3" s="27" t="s">
        <v>40</v>
      </c>
    </row>
    <row r="4" spans="1:34" s="5" customFormat="1" ht="20.100000000000001" customHeight="1">
      <c r="A4" s="19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 t="s">
        <v>39</v>
      </c>
      <c r="AH4" s="27" t="s">
        <v>39</v>
      </c>
    </row>
    <row r="5" spans="1:34" s="5" customFormat="1" ht="20.100000000000001" customHeight="1">
      <c r="A5" s="23" t="s">
        <v>48</v>
      </c>
      <c r="B5" s="24">
        <f>[1]Janeiro!$C$5</f>
        <v>32.700000000000003</v>
      </c>
      <c r="C5" s="24">
        <f>[1]Janeiro!$C$6</f>
        <v>33.9</v>
      </c>
      <c r="D5" s="24">
        <f>[1]Janeiro!$C$7</f>
        <v>35.200000000000003</v>
      </c>
      <c r="E5" s="24">
        <f>[1]Janeiro!$C$8</f>
        <v>36.1</v>
      </c>
      <c r="F5" s="24">
        <f>[1]Janeiro!$C$9</f>
        <v>34.9</v>
      </c>
      <c r="G5" s="24">
        <f>[1]Janeiro!$C$10</f>
        <v>35.4</v>
      </c>
      <c r="H5" s="24">
        <f>[1]Janeiro!$C$11</f>
        <v>36.1</v>
      </c>
      <c r="I5" s="24">
        <f>[1]Janeiro!$C$12</f>
        <v>33.700000000000003</v>
      </c>
      <c r="J5" s="24">
        <f>[1]Janeiro!$C$13</f>
        <v>33.1</v>
      </c>
      <c r="K5" s="24">
        <f>[1]Janeiro!$C$14</f>
        <v>33.200000000000003</v>
      </c>
      <c r="L5" s="24">
        <f>[1]Janeiro!$C$15</f>
        <v>28.4</v>
      </c>
      <c r="M5" s="24">
        <f>[1]Janeiro!$C$16</f>
        <v>25.2</v>
      </c>
      <c r="N5" s="24">
        <f>[1]Janeiro!$C$17</f>
        <v>28.2</v>
      </c>
      <c r="O5" s="24">
        <f>[1]Janeiro!$C$18</f>
        <v>30.4</v>
      </c>
      <c r="P5" s="24">
        <f>[1]Janeiro!$C$19</f>
        <v>32.799999999999997</v>
      </c>
      <c r="Q5" s="24">
        <f>[1]Janeiro!$C$20</f>
        <v>33.799999999999997</v>
      </c>
      <c r="R5" s="24">
        <f>[1]Janeiro!$C$21</f>
        <v>33.5</v>
      </c>
      <c r="S5" s="24">
        <f>[1]Janeiro!$C$22</f>
        <v>29.4</v>
      </c>
      <c r="T5" s="24">
        <f>[1]Janeiro!$C$23</f>
        <v>33.299999999999997</v>
      </c>
      <c r="U5" s="24">
        <f>[1]Janeiro!$C$24</f>
        <v>32.299999999999997</v>
      </c>
      <c r="V5" s="24">
        <f>[1]Janeiro!$C$25</f>
        <v>32.6</v>
      </c>
      <c r="W5" s="24">
        <f>[1]Janeiro!$C$26</f>
        <v>33.799999999999997</v>
      </c>
      <c r="X5" s="24">
        <f>[1]Janeiro!$C$27</f>
        <v>32.5</v>
      </c>
      <c r="Y5" s="24">
        <f>[1]Janeiro!$C$28</f>
        <v>33.1</v>
      </c>
      <c r="Z5" s="24">
        <f>[1]Janeiro!$C$29</f>
        <v>31</v>
      </c>
      <c r="AA5" s="24">
        <f>[1]Janeiro!$C$30</f>
        <v>32.9</v>
      </c>
      <c r="AB5" s="24">
        <f>[1]Janeiro!$C$31</f>
        <v>30</v>
      </c>
      <c r="AC5" s="24">
        <f>[1]Janeiro!$C$32</f>
        <v>29.5</v>
      </c>
      <c r="AD5" s="24">
        <f>[1]Janeiro!$C$33</f>
        <v>33.5</v>
      </c>
      <c r="AE5" s="24">
        <f>[1]Janeiro!$C$34</f>
        <v>33.799999999999997</v>
      </c>
      <c r="AF5" s="24">
        <f>[1]Janeiro!$C$35</f>
        <v>33.9</v>
      </c>
      <c r="AG5" s="16">
        <f>MAX(B5:AF5)</f>
        <v>36.1</v>
      </c>
      <c r="AH5" s="28">
        <f>AVERAGE(B5:AF5)</f>
        <v>32.522580645161284</v>
      </c>
    </row>
    <row r="6" spans="1:34" ht="17.100000000000001" customHeight="1">
      <c r="A6" s="23" t="s">
        <v>0</v>
      </c>
      <c r="B6" s="25">
        <f>[2]Janeiro!$C$5</f>
        <v>31.5</v>
      </c>
      <c r="C6" s="25">
        <f>[2]Janeiro!$C$6</f>
        <v>30.4</v>
      </c>
      <c r="D6" s="25">
        <f>[2]Janeiro!$C$7</f>
        <v>33.1</v>
      </c>
      <c r="E6" s="25">
        <f>[2]Janeiro!$C$8</f>
        <v>35.6</v>
      </c>
      <c r="F6" s="25">
        <f>[2]Janeiro!$C$9</f>
        <v>35.700000000000003</v>
      </c>
      <c r="G6" s="25">
        <f>[2]Janeiro!$C$10</f>
        <v>36.299999999999997</v>
      </c>
      <c r="H6" s="25">
        <f>[2]Janeiro!$C$11</f>
        <v>33.5</v>
      </c>
      <c r="I6" s="25">
        <f>[2]Janeiro!$C$12</f>
        <v>32.9</v>
      </c>
      <c r="J6" s="25">
        <f>[2]Janeiro!$C$13</f>
        <v>33.5</v>
      </c>
      <c r="K6" s="25">
        <f>[2]Janeiro!$C$14</f>
        <v>33.5</v>
      </c>
      <c r="L6" s="25">
        <f>[2]Janeiro!$C$15</f>
        <v>33.1</v>
      </c>
      <c r="M6" s="25">
        <f>[2]Janeiro!$C$16</f>
        <v>26.1</v>
      </c>
      <c r="N6" s="25">
        <f>[2]Janeiro!$C$17</f>
        <v>24.6</v>
      </c>
      <c r="O6" s="25">
        <f>[2]Janeiro!$C$18</f>
        <v>31</v>
      </c>
      <c r="P6" s="25">
        <f>[2]Janeiro!$C$19</f>
        <v>32.4</v>
      </c>
      <c r="Q6" s="25">
        <f>[2]Janeiro!$C$20</f>
        <v>33.9</v>
      </c>
      <c r="R6" s="25">
        <f>[2]Janeiro!$C$21</f>
        <v>33.6</v>
      </c>
      <c r="S6" s="25">
        <f>[2]Janeiro!$C$22</f>
        <v>32.6</v>
      </c>
      <c r="T6" s="25">
        <f>[2]Janeiro!$C$23</f>
        <v>32.799999999999997</v>
      </c>
      <c r="U6" s="25">
        <f>[2]Janeiro!$C$24</f>
        <v>32.5</v>
      </c>
      <c r="V6" s="25">
        <f>[2]Janeiro!$C$25</f>
        <v>32.799999999999997</v>
      </c>
      <c r="W6" s="25">
        <f>[2]Janeiro!$C$26</f>
        <v>30.6</v>
      </c>
      <c r="X6" s="25">
        <f>[2]Janeiro!$C$27</f>
        <v>33.200000000000003</v>
      </c>
      <c r="Y6" s="25">
        <f>[2]Janeiro!$C$28</f>
        <v>31.4</v>
      </c>
      <c r="Z6" s="25">
        <f>[2]Janeiro!$C$29</f>
        <v>24.9</v>
      </c>
      <c r="AA6" s="25">
        <f>[2]Janeiro!$C$30</f>
        <v>32.1</v>
      </c>
      <c r="AB6" s="25">
        <f>[2]Janeiro!$C$31</f>
        <v>30</v>
      </c>
      <c r="AC6" s="25">
        <f>[2]Janeiro!$C$32</f>
        <v>30.5</v>
      </c>
      <c r="AD6" s="25">
        <f>[2]Janeiro!$C$33</f>
        <v>32</v>
      </c>
      <c r="AE6" s="25">
        <f>[2]Janeiro!$C$34</f>
        <v>32.200000000000003</v>
      </c>
      <c r="AF6" s="25">
        <f>[2]Janeiro!$C$35</f>
        <v>33.4</v>
      </c>
      <c r="AG6" s="26">
        <f t="shared" ref="AG6:AG14" si="1">MAX(B6:AF6)</f>
        <v>36.299999999999997</v>
      </c>
      <c r="AH6" s="26">
        <f t="shared" ref="AH6:AH14" si="2">AVERAGE(B6:AF6)</f>
        <v>31.990322580645163</v>
      </c>
    </row>
    <row r="7" spans="1:34" ht="17.100000000000001" customHeight="1">
      <c r="A7" s="23" t="s">
        <v>1</v>
      </c>
      <c r="B7" s="25">
        <f>[3]Janeiro!$C$5</f>
        <v>35.1</v>
      </c>
      <c r="C7" s="25">
        <f>[3]Janeiro!$C$6</f>
        <v>36.299999999999997</v>
      </c>
      <c r="D7" s="25">
        <f>[3]Janeiro!$C$7</f>
        <v>37.1</v>
      </c>
      <c r="E7" s="25">
        <f>[3]Janeiro!$C$8</f>
        <v>38.5</v>
      </c>
      <c r="F7" s="25">
        <f>[3]Janeiro!$C$9</f>
        <v>39.1</v>
      </c>
      <c r="G7" s="25">
        <f>[3]Janeiro!$C$10</f>
        <v>37.299999999999997</v>
      </c>
      <c r="H7" s="25">
        <f>[3]Janeiro!$C$11</f>
        <v>37.299999999999997</v>
      </c>
      <c r="I7" s="25">
        <f>[3]Janeiro!$C$12</f>
        <v>36.5</v>
      </c>
      <c r="J7" s="25">
        <f>[3]Janeiro!$C$13</f>
        <v>36.4</v>
      </c>
      <c r="K7" s="25">
        <f>[3]Janeiro!$C$14</f>
        <v>35.799999999999997</v>
      </c>
      <c r="L7" s="25">
        <f>[3]Janeiro!$C$15</f>
        <v>29.9</v>
      </c>
      <c r="M7" s="25">
        <f>[3]Janeiro!$C$16</f>
        <v>24.5</v>
      </c>
      <c r="N7" s="25">
        <f>[3]Janeiro!$C$17</f>
        <v>29.4</v>
      </c>
      <c r="O7" s="25">
        <f>[3]Janeiro!$C$18</f>
        <v>32.4</v>
      </c>
      <c r="P7" s="25">
        <f>[3]Janeiro!$C$19</f>
        <v>34.700000000000003</v>
      </c>
      <c r="Q7" s="25">
        <f>[3]Janeiro!$C$20</f>
        <v>34</v>
      </c>
      <c r="R7" s="25">
        <f>[3]Janeiro!$C$21</f>
        <v>35.9</v>
      </c>
      <c r="S7" s="25">
        <f>[3]Janeiro!$C$22</f>
        <v>34</v>
      </c>
      <c r="T7" s="25">
        <f>[3]Janeiro!$C$23</f>
        <v>34.799999999999997</v>
      </c>
      <c r="U7" s="25">
        <f>[3]Janeiro!$C$24</f>
        <v>34.9</v>
      </c>
      <c r="V7" s="25">
        <f>[3]Janeiro!$C$25</f>
        <v>34.4</v>
      </c>
      <c r="W7" s="25">
        <f>[3]Janeiro!$C$26</f>
        <v>33.700000000000003</v>
      </c>
      <c r="X7" s="25">
        <f>[3]Janeiro!$C$27</f>
        <v>34.200000000000003</v>
      </c>
      <c r="Y7" s="25">
        <f>[3]Janeiro!$C$28</f>
        <v>33.4</v>
      </c>
      <c r="Z7" s="25">
        <f>[3]Janeiro!$C$29</f>
        <v>29.6</v>
      </c>
      <c r="AA7" s="25">
        <f>[3]Janeiro!$C$30</f>
        <v>31.7</v>
      </c>
      <c r="AB7" s="25">
        <f>[3]Janeiro!$C$31</f>
        <v>32.4</v>
      </c>
      <c r="AC7" s="25">
        <f>[3]Janeiro!$C$32</f>
        <v>33.799999999999997</v>
      </c>
      <c r="AD7" s="25">
        <f>[3]Janeiro!$C$33</f>
        <v>32.5</v>
      </c>
      <c r="AE7" s="25">
        <f>[3]Janeiro!$C$34</f>
        <v>33.200000000000003</v>
      </c>
      <c r="AF7" s="25">
        <f>[3]Janeiro!$C$35</f>
        <v>34.9</v>
      </c>
      <c r="AG7" s="26">
        <f t="shared" si="1"/>
        <v>39.1</v>
      </c>
      <c r="AH7" s="26">
        <f t="shared" si="2"/>
        <v>34.119354838709675</v>
      </c>
    </row>
    <row r="8" spans="1:34" ht="17.100000000000001" customHeight="1">
      <c r="A8" s="23" t="s">
        <v>56</v>
      </c>
      <c r="B8" s="25">
        <f>[4]Janeiro!$C$5</f>
        <v>33.5</v>
      </c>
      <c r="C8" s="25">
        <f>[4]Janeiro!$C$6</f>
        <v>31.6</v>
      </c>
      <c r="D8" s="25">
        <f>[4]Janeiro!$C$7</f>
        <v>36.1</v>
      </c>
      <c r="E8" s="25">
        <f>[4]Janeiro!$C$8</f>
        <v>38.4</v>
      </c>
      <c r="F8" s="25">
        <f>[4]Janeiro!$C$9</f>
        <v>38.6</v>
      </c>
      <c r="G8" s="25">
        <f>[4]Janeiro!$C$10</f>
        <v>38.6</v>
      </c>
      <c r="H8" s="25">
        <f>[4]Janeiro!$C$11</f>
        <v>38.1</v>
      </c>
      <c r="I8" s="25">
        <f>[4]Janeiro!$C$12</f>
        <v>37.4</v>
      </c>
      <c r="J8" s="25">
        <f>[4]Janeiro!$C$13</f>
        <v>37.4</v>
      </c>
      <c r="K8" s="25">
        <f>[4]Janeiro!$C$14</f>
        <v>35.9</v>
      </c>
      <c r="L8" s="25">
        <f>[4]Janeiro!$C$15</f>
        <v>34.299999999999997</v>
      </c>
      <c r="M8" s="25">
        <f>[4]Janeiro!$C$16</f>
        <v>28.7</v>
      </c>
      <c r="N8" s="25">
        <f>[4]Janeiro!$C$17</f>
        <v>31.2</v>
      </c>
      <c r="O8" s="25">
        <f>[4]Janeiro!$C$18</f>
        <v>31.8</v>
      </c>
      <c r="P8" s="25">
        <f>[4]Janeiro!$C$19</f>
        <v>34.4</v>
      </c>
      <c r="Q8" s="25">
        <f>[4]Janeiro!$C$20</f>
        <v>35.299999999999997</v>
      </c>
      <c r="R8" s="25">
        <f>[4]Janeiro!$C$21</f>
        <v>35.9</v>
      </c>
      <c r="S8" s="25">
        <f>[4]Janeiro!$C$22</f>
        <v>36.4</v>
      </c>
      <c r="T8" s="25">
        <f>[4]Janeiro!$C$23</f>
        <v>36.9</v>
      </c>
      <c r="U8" s="25">
        <f>[4]Janeiro!$C$24</f>
        <v>36</v>
      </c>
      <c r="V8" s="25">
        <f>[4]Janeiro!$C$25</f>
        <v>35.6</v>
      </c>
      <c r="W8" s="25">
        <f>[4]Janeiro!$C$26</f>
        <v>35.4</v>
      </c>
      <c r="X8" s="25">
        <f>[4]Janeiro!$C$27</f>
        <v>35.799999999999997</v>
      </c>
      <c r="Y8" s="25">
        <f>[4]Janeiro!$C$28</f>
        <v>35.299999999999997</v>
      </c>
      <c r="Z8" s="25">
        <f>[4]Janeiro!$C$29</f>
        <v>27.5</v>
      </c>
      <c r="AA8" s="25">
        <f>[4]Janeiro!$C$30</f>
        <v>33.200000000000003</v>
      </c>
      <c r="AB8" s="25">
        <f>[4]Janeiro!$C$31</f>
        <v>34.299999999999997</v>
      </c>
      <c r="AC8" s="25">
        <f>[4]Janeiro!$C$32</f>
        <v>33.200000000000003</v>
      </c>
      <c r="AD8" s="25">
        <f>[4]Janeiro!$C$33</f>
        <v>34.5</v>
      </c>
      <c r="AE8" s="25">
        <f>[4]Janeiro!$C$34</f>
        <v>34.299999999999997</v>
      </c>
      <c r="AF8" s="25">
        <f>[4]Janeiro!$C$35</f>
        <v>35.799999999999997</v>
      </c>
      <c r="AG8" s="26">
        <f t="shared" ref="AG8" si="3">MAX(B8:AF8)</f>
        <v>38.6</v>
      </c>
      <c r="AH8" s="26">
        <f t="shared" ref="AH8" si="4">AVERAGE(B8:AF8)</f>
        <v>34.88387096774192</v>
      </c>
    </row>
    <row r="9" spans="1:34" ht="17.100000000000001" customHeight="1">
      <c r="A9" s="23" t="s">
        <v>2</v>
      </c>
      <c r="B9" s="25">
        <f>[5]Janeiro!$C$5</f>
        <v>30.9</v>
      </c>
      <c r="C9" s="25">
        <f>[5]Janeiro!$C$6</f>
        <v>31.9</v>
      </c>
      <c r="D9" s="25">
        <f>[5]Janeiro!$C$7</f>
        <v>33.700000000000003</v>
      </c>
      <c r="E9" s="25">
        <f>[5]Janeiro!$C$8</f>
        <v>33.4</v>
      </c>
      <c r="F9" s="25">
        <f>[5]Janeiro!$C$9</f>
        <v>32.1</v>
      </c>
      <c r="G9" s="25">
        <f>[5]Janeiro!$C$10</f>
        <v>33.200000000000003</v>
      </c>
      <c r="H9" s="25">
        <f>[5]Janeiro!$C$11</f>
        <v>33.6</v>
      </c>
      <c r="I9" s="25">
        <f>[5]Janeiro!$C$12</f>
        <v>32.1</v>
      </c>
      <c r="J9" s="25">
        <f>[5]Janeiro!$C$13</f>
        <v>32.299999999999997</v>
      </c>
      <c r="K9" s="25">
        <f>[5]Janeiro!$C$14</f>
        <v>31.1</v>
      </c>
      <c r="L9" s="25">
        <f>[5]Janeiro!$C$15</f>
        <v>27.2</v>
      </c>
      <c r="M9" s="25">
        <f>[5]Janeiro!$C$16</f>
        <v>22.6</v>
      </c>
      <c r="N9" s="25">
        <f>[5]Janeiro!$C$17</f>
        <v>24.8</v>
      </c>
      <c r="O9" s="25">
        <f>[5]Janeiro!$C$18</f>
        <v>27.8</v>
      </c>
      <c r="P9" s="25">
        <f>[5]Janeiro!$C$19</f>
        <v>30.6</v>
      </c>
      <c r="Q9" s="25">
        <f>[5]Janeiro!$C$20</f>
        <v>31.7</v>
      </c>
      <c r="R9" s="25">
        <f>[5]Janeiro!$C$21</f>
        <v>31.8</v>
      </c>
      <c r="S9" s="25">
        <f>[5]Janeiro!$C$22</f>
        <v>30.1</v>
      </c>
      <c r="T9" s="25">
        <f>[5]Janeiro!$C$23</f>
        <v>31.6</v>
      </c>
      <c r="U9" s="25">
        <f>[5]Janeiro!$C$24</f>
        <v>30.8</v>
      </c>
      <c r="V9" s="25">
        <f>[5]Janeiro!$C$25</f>
        <v>31.4</v>
      </c>
      <c r="W9" s="25">
        <f>[5]Janeiro!$C$26</f>
        <v>29.3</v>
      </c>
      <c r="X9" s="25">
        <f>[5]Janeiro!$C$27</f>
        <v>30.8</v>
      </c>
      <c r="Y9" s="25">
        <f>[5]Janeiro!$C$28</f>
        <v>30.4</v>
      </c>
      <c r="Z9" s="25">
        <f>[5]Janeiro!$C$29</f>
        <v>29.4</v>
      </c>
      <c r="AA9" s="25">
        <f>[5]Janeiro!$C$30</f>
        <v>29.9</v>
      </c>
      <c r="AB9" s="25">
        <f>[5]Janeiro!$C$31</f>
        <v>28.7</v>
      </c>
      <c r="AC9" s="25">
        <f>[5]Janeiro!$C$32</f>
        <v>30.5</v>
      </c>
      <c r="AD9" s="25">
        <f>[5]Janeiro!$C$33</f>
        <v>30.8</v>
      </c>
      <c r="AE9" s="25">
        <f>[5]Janeiro!$C$34</f>
        <v>30.1</v>
      </c>
      <c r="AF9" s="25">
        <f>[5]Janeiro!$C$35</f>
        <v>33.200000000000003</v>
      </c>
      <c r="AG9" s="26">
        <f t="shared" si="1"/>
        <v>33.700000000000003</v>
      </c>
      <c r="AH9" s="26">
        <f t="shared" si="2"/>
        <v>30.574193548387097</v>
      </c>
    </row>
    <row r="10" spans="1:34" ht="17.100000000000001" customHeight="1">
      <c r="A10" s="23" t="s">
        <v>3</v>
      </c>
      <c r="B10" s="25">
        <f>[6]Janeiro!$C$5</f>
        <v>26.8</v>
      </c>
      <c r="C10" s="25">
        <f>[6]Janeiro!$C$6</f>
        <v>32.1</v>
      </c>
      <c r="D10" s="25">
        <f>[6]Janeiro!$C$7</f>
        <v>33.5</v>
      </c>
      <c r="E10" s="25">
        <f>[6]Janeiro!$C$8</f>
        <v>33.4</v>
      </c>
      <c r="F10" s="25">
        <f>[6]Janeiro!$C$9</f>
        <v>32.700000000000003</v>
      </c>
      <c r="G10" s="25">
        <f>[6]Janeiro!$C$10</f>
        <v>32.200000000000003</v>
      </c>
      <c r="H10" s="25">
        <f>[6]Janeiro!$C$11</f>
        <v>32.6</v>
      </c>
      <c r="I10" s="25">
        <f>[6]Janeiro!$C$12</f>
        <v>32.1</v>
      </c>
      <c r="J10" s="25">
        <f>[6]Janeiro!$C$13</f>
        <v>28.7</v>
      </c>
      <c r="K10" s="25">
        <f>[6]Janeiro!$C$14</f>
        <v>29.7</v>
      </c>
      <c r="L10" s="25">
        <f>[6]Janeiro!$C$15</f>
        <v>25.4</v>
      </c>
      <c r="M10" s="25">
        <f>[6]Janeiro!$C$16</f>
        <v>24.8</v>
      </c>
      <c r="N10" s="25">
        <f>[6]Janeiro!$C$17</f>
        <v>27.6</v>
      </c>
      <c r="O10" s="25">
        <f>[6]Janeiro!$C$18</f>
        <v>29.8</v>
      </c>
      <c r="P10" s="25">
        <f>[6]Janeiro!$C$19</f>
        <v>30.9</v>
      </c>
      <c r="Q10" s="25">
        <f>[6]Janeiro!$C$20</f>
        <v>31.5</v>
      </c>
      <c r="R10" s="25">
        <f>[6]Janeiro!$C$21</f>
        <v>30.2</v>
      </c>
      <c r="S10" s="25">
        <f>[6]Janeiro!$C$22</f>
        <v>28.8</v>
      </c>
      <c r="T10" s="25">
        <f>[6]Janeiro!$C$23</f>
        <v>30.4</v>
      </c>
      <c r="U10" s="25">
        <f>[6]Janeiro!$C$24</f>
        <v>29.8</v>
      </c>
      <c r="V10" s="25">
        <f>[6]Janeiro!$C$25</f>
        <v>31</v>
      </c>
      <c r="W10" s="25">
        <f>[6]Janeiro!$C$26</f>
        <v>30.4</v>
      </c>
      <c r="X10" s="25">
        <f>[6]Janeiro!$C$27</f>
        <v>31.7</v>
      </c>
      <c r="Y10" s="25">
        <f>[6]Janeiro!$C$28</f>
        <v>30.5</v>
      </c>
      <c r="Z10" s="25">
        <f>[6]Janeiro!$C$29</f>
        <v>30.6</v>
      </c>
      <c r="AA10" s="25">
        <f>[6]Janeiro!$C$30</f>
        <v>30.4</v>
      </c>
      <c r="AB10" s="25">
        <f>[6]Janeiro!$C$31</f>
        <v>27</v>
      </c>
      <c r="AC10" s="25">
        <f>[6]Janeiro!$C$32</f>
        <v>32.4</v>
      </c>
      <c r="AD10" s="25">
        <f>[6]Janeiro!$C$33</f>
        <v>33.6</v>
      </c>
      <c r="AE10" s="25">
        <f>[6]Janeiro!$C$34</f>
        <v>33.9</v>
      </c>
      <c r="AF10" s="25">
        <f>[6]Janeiro!$C$35</f>
        <v>33.1</v>
      </c>
      <c r="AG10" s="26">
        <f t="shared" si="1"/>
        <v>33.9</v>
      </c>
      <c r="AH10" s="26">
        <f t="shared" si="2"/>
        <v>30.56774193548387</v>
      </c>
    </row>
    <row r="11" spans="1:34" ht="17.100000000000001" customHeight="1">
      <c r="A11" s="23" t="s">
        <v>4</v>
      </c>
      <c r="B11" s="25">
        <f>[7]Janeiro!$C$5</f>
        <v>23.8</v>
      </c>
      <c r="C11" s="25">
        <f>[7]Janeiro!$C$6</f>
        <v>28.5</v>
      </c>
      <c r="D11" s="25">
        <f>[7]Janeiro!$C$7</f>
        <v>30.1</v>
      </c>
      <c r="E11" s="25">
        <f>[7]Janeiro!$C$8</f>
        <v>32.1</v>
      </c>
      <c r="F11" s="25">
        <f>[7]Janeiro!$C$9</f>
        <v>28.8</v>
      </c>
      <c r="G11" s="25">
        <f>[7]Janeiro!$C$10</f>
        <v>30.5</v>
      </c>
      <c r="H11" s="25">
        <f>[7]Janeiro!$C$11</f>
        <v>31.6</v>
      </c>
      <c r="I11" s="25">
        <f>[7]Janeiro!$C$12</f>
        <v>30.5</v>
      </c>
      <c r="J11" s="25">
        <f>[7]Janeiro!$C$13</f>
        <v>27.6</v>
      </c>
      <c r="K11" s="25">
        <f>[7]Janeiro!$C$14</f>
        <v>25.9</v>
      </c>
      <c r="L11" s="25">
        <f>[7]Janeiro!$C$15</f>
        <v>24.5</v>
      </c>
      <c r="M11" s="25">
        <f>[7]Janeiro!$C$16</f>
        <v>22.3</v>
      </c>
      <c r="N11" s="25">
        <f>[7]Janeiro!$C$17</f>
        <v>26.5</v>
      </c>
      <c r="O11" s="25">
        <f>[7]Janeiro!$C$18</f>
        <v>26.8</v>
      </c>
      <c r="P11" s="25">
        <f>[7]Janeiro!$C$19</f>
        <v>28.2</v>
      </c>
      <c r="Q11" s="25">
        <f>[7]Janeiro!$C$20</f>
        <v>28.7</v>
      </c>
      <c r="R11" s="25">
        <f>[7]Janeiro!$C$21</f>
        <v>28.6</v>
      </c>
      <c r="S11" s="25">
        <f>[7]Janeiro!$C$22</f>
        <v>27.5</v>
      </c>
      <c r="T11" s="25">
        <f>[7]Janeiro!$C$23</f>
        <v>27</v>
      </c>
      <c r="U11" s="25">
        <f>[7]Janeiro!$C$24</f>
        <v>27.8</v>
      </c>
      <c r="V11" s="25">
        <f>[7]Janeiro!$C$25</f>
        <v>28.3</v>
      </c>
      <c r="W11" s="25">
        <f>[7]Janeiro!$C$26</f>
        <v>29.1</v>
      </c>
      <c r="X11" s="25">
        <f>[7]Janeiro!$C$27</f>
        <v>27.5</v>
      </c>
      <c r="Y11" s="25">
        <f>[7]Janeiro!$C$28</f>
        <v>28.5</v>
      </c>
      <c r="Z11" s="25">
        <f>[7]Janeiro!$C$29</f>
        <v>29.1</v>
      </c>
      <c r="AA11" s="25">
        <f>[7]Janeiro!$C$30</f>
        <v>30.4</v>
      </c>
      <c r="AB11" s="25">
        <f>[7]Janeiro!$C$31</f>
        <v>25</v>
      </c>
      <c r="AC11" s="25">
        <f>[7]Janeiro!$C$32</f>
        <v>29.3</v>
      </c>
      <c r="AD11" s="25">
        <f>[7]Janeiro!$C$33</f>
        <v>28.8</v>
      </c>
      <c r="AE11" s="25">
        <f>[7]Janeiro!$C$34</f>
        <v>30.2</v>
      </c>
      <c r="AF11" s="25">
        <f>[7]Janeiro!$C$35</f>
        <v>30</v>
      </c>
      <c r="AG11" s="26">
        <f t="shared" si="1"/>
        <v>32.1</v>
      </c>
      <c r="AH11" s="26">
        <f t="shared" si="2"/>
        <v>28.177419354838705</v>
      </c>
    </row>
    <row r="12" spans="1:34" ht="17.100000000000001" customHeight="1">
      <c r="A12" s="23" t="s">
        <v>5</v>
      </c>
      <c r="B12" s="25">
        <f>[8]Janeiro!$C$5</f>
        <v>32.799999999999997</v>
      </c>
      <c r="C12" s="25">
        <f>[8]Janeiro!$C$6</f>
        <v>34.6</v>
      </c>
      <c r="D12" s="25">
        <f>[8]Janeiro!$C$7</f>
        <v>34.5</v>
      </c>
      <c r="E12" s="25">
        <f>[8]Janeiro!$C$8</f>
        <v>37</v>
      </c>
      <c r="F12" s="25">
        <f>[8]Janeiro!$C$9</f>
        <v>37.700000000000003</v>
      </c>
      <c r="G12" s="25">
        <f>[8]Janeiro!$C$10</f>
        <v>37.4</v>
      </c>
      <c r="H12" s="25">
        <f>[8]Janeiro!$C$11</f>
        <v>35.700000000000003</v>
      </c>
      <c r="I12" s="25">
        <f>[8]Janeiro!$C$12</f>
        <v>35</v>
      </c>
      <c r="J12" s="25">
        <f>[8]Janeiro!$C$13</f>
        <v>34.200000000000003</v>
      </c>
      <c r="K12" s="25">
        <f>[8]Janeiro!$C$14</f>
        <v>35.5</v>
      </c>
      <c r="L12" s="25">
        <f>[8]Janeiro!$C$15</f>
        <v>27.1</v>
      </c>
      <c r="M12" s="25">
        <f>[8]Janeiro!$C$16</f>
        <v>26.4</v>
      </c>
      <c r="N12" s="25">
        <f>[8]Janeiro!$C$17</f>
        <v>30.4</v>
      </c>
      <c r="O12" s="25">
        <f>[8]Janeiro!$C$18</f>
        <v>33.1</v>
      </c>
      <c r="P12" s="25">
        <f>[8]Janeiro!$C$19</f>
        <v>36.4</v>
      </c>
      <c r="Q12" s="25">
        <f>[8]Janeiro!$C$20</f>
        <v>36.200000000000003</v>
      </c>
      <c r="R12" s="25">
        <f>[8]Janeiro!$C$21</f>
        <v>35.799999999999997</v>
      </c>
      <c r="S12" s="25">
        <f>[8]Janeiro!$C$22</f>
        <v>34.9</v>
      </c>
      <c r="T12" s="25">
        <f>[8]Janeiro!$C$23</f>
        <v>35.9</v>
      </c>
      <c r="U12" s="25">
        <f>[8]Janeiro!$C$24</f>
        <v>33.9</v>
      </c>
      <c r="V12" s="25">
        <f>[8]Janeiro!$C$25</f>
        <v>33.1</v>
      </c>
      <c r="W12" s="25">
        <f>[8]Janeiro!$C$26</f>
        <v>32.9</v>
      </c>
      <c r="X12" s="25">
        <f>[8]Janeiro!$C$27</f>
        <v>31.1</v>
      </c>
      <c r="Y12" s="25">
        <f>[8]Janeiro!$C$28</f>
        <v>34.799999999999997</v>
      </c>
      <c r="Z12" s="25">
        <f>[8]Janeiro!$C$29</f>
        <v>30.1</v>
      </c>
      <c r="AA12" s="25">
        <f>[8]Janeiro!$C$30</f>
        <v>32.299999999999997</v>
      </c>
      <c r="AB12" s="25">
        <f>[8]Janeiro!$C$31</f>
        <v>30.9</v>
      </c>
      <c r="AC12" s="25">
        <f>[8]Janeiro!$C$32</f>
        <v>31.7</v>
      </c>
      <c r="AD12" s="25">
        <f>[8]Janeiro!$C$33</f>
        <v>32.700000000000003</v>
      </c>
      <c r="AE12" s="25">
        <f>[8]Janeiro!$C$34</f>
        <v>33.6</v>
      </c>
      <c r="AF12" s="25">
        <f>[8]Janeiro!$C$35</f>
        <v>35.1</v>
      </c>
      <c r="AG12" s="26">
        <f t="shared" si="1"/>
        <v>37.700000000000003</v>
      </c>
      <c r="AH12" s="26">
        <f t="shared" si="2"/>
        <v>33.638709677419357</v>
      </c>
    </row>
    <row r="13" spans="1:34" ht="17.100000000000001" customHeight="1">
      <c r="A13" s="23" t="s">
        <v>6</v>
      </c>
      <c r="B13" s="25">
        <f>[9]Janeiro!$C$5</f>
        <v>31</v>
      </c>
      <c r="C13" s="25">
        <f>[9]Janeiro!$C$6</f>
        <v>33.700000000000003</v>
      </c>
      <c r="D13" s="25">
        <f>[9]Janeiro!$C$7</f>
        <v>33.5</v>
      </c>
      <c r="E13" s="25">
        <f>[9]Janeiro!$C$8</f>
        <v>34.6</v>
      </c>
      <c r="F13" s="25">
        <f>[9]Janeiro!$C$9</f>
        <v>32.299999999999997</v>
      </c>
      <c r="G13" s="25">
        <f>[9]Janeiro!$C$10</f>
        <v>34.799999999999997</v>
      </c>
      <c r="H13" s="25">
        <f>[9]Janeiro!$C$11</f>
        <v>34.4</v>
      </c>
      <c r="I13" s="25">
        <f>[9]Janeiro!$C$12</f>
        <v>33</v>
      </c>
      <c r="J13" s="25">
        <f>[9]Janeiro!$C$13</f>
        <v>32</v>
      </c>
      <c r="K13" s="25">
        <f>[9]Janeiro!$C$14</f>
        <v>30.5</v>
      </c>
      <c r="L13" s="25">
        <f>[9]Janeiro!$C$15</f>
        <v>29.2</v>
      </c>
      <c r="M13" s="25">
        <f>[9]Janeiro!$C$16</f>
        <v>24.6</v>
      </c>
      <c r="N13" s="25">
        <f>[9]Janeiro!$C$17</f>
        <v>30.4</v>
      </c>
      <c r="O13" s="25">
        <f>[9]Janeiro!$C$18</f>
        <v>29.5</v>
      </c>
      <c r="P13" s="25">
        <f>[9]Janeiro!$C$19</f>
        <v>32.799999999999997</v>
      </c>
      <c r="Q13" s="25">
        <f>[9]Janeiro!$C$20</f>
        <v>32.299999999999997</v>
      </c>
      <c r="R13" s="25">
        <f>[9]Janeiro!$C$21</f>
        <v>32.200000000000003</v>
      </c>
      <c r="S13" s="25">
        <f>[9]Janeiro!$C$22</f>
        <v>32.799999999999997</v>
      </c>
      <c r="T13" s="25">
        <f>[9]Janeiro!$C$23</f>
        <v>31.6</v>
      </c>
      <c r="U13" s="25">
        <f>[9]Janeiro!$C$24</f>
        <v>30.7</v>
      </c>
      <c r="V13" s="25">
        <f>[9]Janeiro!$C$25</f>
        <v>31.7</v>
      </c>
      <c r="W13" s="25">
        <f>[9]Janeiro!$C$26</f>
        <v>29.8</v>
      </c>
      <c r="X13" s="25">
        <f>[9]Janeiro!$C$27</f>
        <v>32.799999999999997</v>
      </c>
      <c r="Y13" s="25">
        <f>[9]Janeiro!$C$28</f>
        <v>31</v>
      </c>
      <c r="Z13" s="25">
        <f>[9]Janeiro!$C$29</f>
        <v>30.5</v>
      </c>
      <c r="AA13" s="25">
        <f>[9]Janeiro!$C$30</f>
        <v>31</v>
      </c>
      <c r="AB13" s="25">
        <f>[9]Janeiro!$C$31</f>
        <v>29.9</v>
      </c>
      <c r="AC13" s="25">
        <f>[9]Janeiro!$C$32</f>
        <v>33.5</v>
      </c>
      <c r="AD13" s="25">
        <f>[9]Janeiro!$C$33</f>
        <v>33.4</v>
      </c>
      <c r="AE13" s="25">
        <f>[9]Janeiro!$C$34</f>
        <v>32.200000000000003</v>
      </c>
      <c r="AF13" s="25">
        <f>[9]Janeiro!$C$35</f>
        <v>31.7</v>
      </c>
      <c r="AG13" s="26">
        <f t="shared" si="1"/>
        <v>34.799999999999997</v>
      </c>
      <c r="AH13" s="26">
        <f t="shared" si="2"/>
        <v>31.722580645161294</v>
      </c>
    </row>
    <row r="14" spans="1:34" ht="17.100000000000001" customHeight="1">
      <c r="A14" s="23" t="s">
        <v>7</v>
      </c>
      <c r="B14" s="25">
        <f>[10]Janeiro!$C$5</f>
        <v>31.3</v>
      </c>
      <c r="C14" s="25">
        <f>[10]Janeiro!$C$6</f>
        <v>31.1</v>
      </c>
      <c r="D14" s="25">
        <f>[10]Janeiro!$C$7</f>
        <v>32.9</v>
      </c>
      <c r="E14" s="25">
        <f>[10]Janeiro!$C$8</f>
        <v>34.5</v>
      </c>
      <c r="F14" s="25">
        <f>[10]Janeiro!$C$9</f>
        <v>34.9</v>
      </c>
      <c r="G14" s="25">
        <f>[10]Janeiro!$C$10</f>
        <v>34</v>
      </c>
      <c r="H14" s="25">
        <f>[10]Janeiro!$C$11</f>
        <v>34.5</v>
      </c>
      <c r="I14" s="25">
        <f>[10]Janeiro!$C$12</f>
        <v>32.700000000000003</v>
      </c>
      <c r="J14" s="25">
        <f>[10]Janeiro!$C$13</f>
        <v>32.5</v>
      </c>
      <c r="K14" s="25">
        <f>[10]Janeiro!$C$14</f>
        <v>33.299999999999997</v>
      </c>
      <c r="L14" s="25">
        <f>[10]Janeiro!$C$15</f>
        <v>31.4</v>
      </c>
      <c r="M14" s="25">
        <f>[10]Janeiro!$C$16</f>
        <v>25.3</v>
      </c>
      <c r="N14" s="25">
        <f>[10]Janeiro!$C$17</f>
        <v>24.8</v>
      </c>
      <c r="O14" s="25">
        <f>[10]Janeiro!$C$18</f>
        <v>30.7</v>
      </c>
      <c r="P14" s="25">
        <f>[10]Janeiro!$C$19</f>
        <v>31.4</v>
      </c>
      <c r="Q14" s="25">
        <f>[10]Janeiro!$C$20</f>
        <v>32.5</v>
      </c>
      <c r="R14" s="25">
        <f>[10]Janeiro!$C$21</f>
        <v>32.4</v>
      </c>
      <c r="S14" s="25">
        <f>[10]Janeiro!$C$22</f>
        <v>30.7</v>
      </c>
      <c r="T14" s="25">
        <f>[10]Janeiro!$C$23</f>
        <v>32.200000000000003</v>
      </c>
      <c r="U14" s="25">
        <f>[10]Janeiro!$C$24</f>
        <v>32.700000000000003</v>
      </c>
      <c r="V14" s="25">
        <f>[10]Janeiro!$C$25</f>
        <v>31.4</v>
      </c>
      <c r="W14" s="25">
        <f>[10]Janeiro!$C$26</f>
        <v>27.1</v>
      </c>
      <c r="X14" s="25">
        <f>[10]Janeiro!$C$27</f>
        <v>31</v>
      </c>
      <c r="Y14" s="25">
        <f>[10]Janeiro!$C$28</f>
        <v>29.8</v>
      </c>
      <c r="Z14" s="25">
        <f>[10]Janeiro!$C$29</f>
        <v>29.1</v>
      </c>
      <c r="AA14" s="25">
        <f>[10]Janeiro!$C$30</f>
        <v>30.4</v>
      </c>
      <c r="AB14" s="25">
        <f>[10]Janeiro!$C$31</f>
        <v>28.5</v>
      </c>
      <c r="AC14" s="25">
        <f>[10]Janeiro!$C$32</f>
        <v>28.9</v>
      </c>
      <c r="AD14" s="25">
        <f>[10]Janeiro!$C$33</f>
        <v>30.7</v>
      </c>
      <c r="AE14" s="25">
        <f>[10]Janeiro!$C$34</f>
        <v>31.6</v>
      </c>
      <c r="AF14" s="25">
        <f>[10]Janeiro!$C$35</f>
        <v>32.4</v>
      </c>
      <c r="AG14" s="26">
        <f t="shared" si="1"/>
        <v>34.9</v>
      </c>
      <c r="AH14" s="26">
        <f t="shared" si="2"/>
        <v>31.183870967741942</v>
      </c>
    </row>
    <row r="15" spans="1:34" ht="17.100000000000001" customHeight="1">
      <c r="A15" s="23" t="s">
        <v>8</v>
      </c>
      <c r="B15" s="25">
        <f>[11]Janeiro!$C$5</f>
        <v>32.1</v>
      </c>
      <c r="C15" s="25">
        <f>[11]Janeiro!$C$6</f>
        <v>32.1</v>
      </c>
      <c r="D15" s="25">
        <f>[11]Janeiro!$C$7</f>
        <v>34.200000000000003</v>
      </c>
      <c r="E15" s="25">
        <f>[11]Janeiro!$C$8</f>
        <v>35.200000000000003</v>
      </c>
      <c r="F15" s="25">
        <f>[11]Janeiro!$C$9</f>
        <v>35.700000000000003</v>
      </c>
      <c r="G15" s="25">
        <f>[11]Janeiro!$C$10</f>
        <v>35.9</v>
      </c>
      <c r="H15" s="25">
        <f>[11]Janeiro!$C$11</f>
        <v>35.1</v>
      </c>
      <c r="I15" s="25">
        <f>[11]Janeiro!$C$12</f>
        <v>33.5</v>
      </c>
      <c r="J15" s="25">
        <f>[11]Janeiro!$C$13</f>
        <v>33.799999999999997</v>
      </c>
      <c r="K15" s="25">
        <f>[11]Janeiro!$C$14</f>
        <v>33.9</v>
      </c>
      <c r="L15" s="25">
        <f>[11]Janeiro!$C$15</f>
        <v>33.4</v>
      </c>
      <c r="M15" s="25">
        <f>[11]Janeiro!$C$16</f>
        <v>25.5</v>
      </c>
      <c r="N15" s="25">
        <f>[11]Janeiro!$C$17</f>
        <v>23.9</v>
      </c>
      <c r="O15" s="25">
        <f>[11]Janeiro!$C$18</f>
        <v>30</v>
      </c>
      <c r="P15" s="25">
        <f>[11]Janeiro!$C$19</f>
        <v>33</v>
      </c>
      <c r="Q15" s="25">
        <f>[11]Janeiro!$C$20</f>
        <v>33</v>
      </c>
      <c r="R15" s="25">
        <f>[11]Janeiro!$C$21</f>
        <v>34.299999999999997</v>
      </c>
      <c r="S15" s="25">
        <f>[11]Janeiro!$C$22</f>
        <v>32.9</v>
      </c>
      <c r="T15" s="25">
        <f>[11]Janeiro!$C$23</f>
        <v>32.299999999999997</v>
      </c>
      <c r="U15" s="25">
        <f>[11]Janeiro!$C$24</f>
        <v>33.4</v>
      </c>
      <c r="V15" s="25">
        <f>[11]Janeiro!$C$25</f>
        <v>34.1</v>
      </c>
      <c r="W15" s="25">
        <f>[11]Janeiro!$C$26</f>
        <v>32.4</v>
      </c>
      <c r="X15" s="25">
        <f>[11]Janeiro!$C$27</f>
        <v>32.200000000000003</v>
      </c>
      <c r="Y15" s="25">
        <f>[11]Janeiro!$C$28</f>
        <v>33</v>
      </c>
      <c r="Z15" s="25">
        <f>[11]Janeiro!$C$29</f>
        <v>25.5</v>
      </c>
      <c r="AA15" s="25">
        <f>[11]Janeiro!$C$30</f>
        <v>32.299999999999997</v>
      </c>
      <c r="AB15" s="25">
        <f>[11]Janeiro!$C$31</f>
        <v>29.9</v>
      </c>
      <c r="AC15" s="25">
        <f>[11]Janeiro!$C$32</f>
        <v>30.2</v>
      </c>
      <c r="AD15" s="25">
        <f>[11]Janeiro!$C$33</f>
        <v>32.6</v>
      </c>
      <c r="AE15" s="25">
        <f>[11]Janeiro!$C$34</f>
        <v>33.299999999999997</v>
      </c>
      <c r="AF15" s="25">
        <f>[11]Janeiro!$C$35</f>
        <v>33.700000000000003</v>
      </c>
      <c r="AG15" s="26">
        <f t="shared" ref="AG15:AG17" si="5">MAX(B15:AF15)</f>
        <v>35.9</v>
      </c>
      <c r="AH15" s="26">
        <f t="shared" ref="AH15:AH17" si="6">AVERAGE(B15:AF15)</f>
        <v>32.335483870967735</v>
      </c>
    </row>
    <row r="16" spans="1:34" ht="17.100000000000001" customHeight="1">
      <c r="A16" s="23" t="s">
        <v>9</v>
      </c>
      <c r="B16" s="25">
        <f>[12]Janeiro!$C$5</f>
        <v>32.299999999999997</v>
      </c>
      <c r="C16" s="25">
        <f>[12]Janeiro!$C$6</f>
        <v>32</v>
      </c>
      <c r="D16" s="25">
        <f>[12]Janeiro!$C$7</f>
        <v>34.299999999999997</v>
      </c>
      <c r="E16" s="25">
        <f>[12]Janeiro!$C$8</f>
        <v>35.1</v>
      </c>
      <c r="F16" s="25">
        <f>[12]Janeiro!$C$9</f>
        <v>36.1</v>
      </c>
      <c r="G16" s="25">
        <f>[12]Janeiro!$C$10</f>
        <v>35.299999999999997</v>
      </c>
      <c r="H16" s="25">
        <f>[12]Janeiro!$C$11</f>
        <v>35.5</v>
      </c>
      <c r="I16" s="25">
        <f>[12]Janeiro!$C$12</f>
        <v>33.700000000000003</v>
      </c>
      <c r="J16" s="25">
        <f>[12]Janeiro!$C$13</f>
        <v>33.5</v>
      </c>
      <c r="K16" s="25">
        <f>[12]Janeiro!$C$14</f>
        <v>33.299999999999997</v>
      </c>
      <c r="L16" s="25">
        <f>[12]Janeiro!$C$15</f>
        <v>32.6</v>
      </c>
      <c r="M16" s="25">
        <f>[12]Janeiro!$C$16</f>
        <v>24.1</v>
      </c>
      <c r="N16" s="25">
        <f>[12]Janeiro!$C$17</f>
        <v>25</v>
      </c>
      <c r="O16" s="25">
        <f>[12]Janeiro!$C$18</f>
        <v>30.2</v>
      </c>
      <c r="P16" s="25">
        <f>[12]Janeiro!$C$19</f>
        <v>32.5</v>
      </c>
      <c r="Q16" s="25">
        <f>[12]Janeiro!$C$20</f>
        <v>34.4</v>
      </c>
      <c r="R16" s="25">
        <f>[12]Janeiro!$C$21</f>
        <v>33.200000000000003</v>
      </c>
      <c r="S16" s="25">
        <f>[12]Janeiro!$C$22</f>
        <v>33.1</v>
      </c>
      <c r="T16" s="25">
        <f>[12]Janeiro!$C$23</f>
        <v>32.299999999999997</v>
      </c>
      <c r="U16" s="25">
        <f>[12]Janeiro!$C$24</f>
        <v>33.200000000000003</v>
      </c>
      <c r="V16" s="25">
        <f>[12]Janeiro!$C$25</f>
        <v>32.700000000000003</v>
      </c>
      <c r="W16" s="25">
        <f>[12]Janeiro!$C$26</f>
        <v>32</v>
      </c>
      <c r="X16" s="25">
        <f>[12]Janeiro!$C$27</f>
        <v>31</v>
      </c>
      <c r="Y16" s="25">
        <f>[12]Janeiro!$C$28</f>
        <v>32.200000000000003</v>
      </c>
      <c r="Z16" s="25">
        <f>[12]Janeiro!$C$29</f>
        <v>25.5</v>
      </c>
      <c r="AA16" s="25">
        <f>[12]Janeiro!$C$30</f>
        <v>32.299999999999997</v>
      </c>
      <c r="AB16" s="25">
        <f>[12]Janeiro!$C$31</f>
        <v>28.5</v>
      </c>
      <c r="AC16" s="25">
        <f>[12]Janeiro!$C$32</f>
        <v>29.6</v>
      </c>
      <c r="AD16" s="25">
        <f>[12]Janeiro!$C$33</f>
        <v>32.200000000000003</v>
      </c>
      <c r="AE16" s="25">
        <f>[12]Janeiro!$C$34</f>
        <v>33.1</v>
      </c>
      <c r="AF16" s="25">
        <f>[12]Janeiro!$C$35</f>
        <v>33.6</v>
      </c>
      <c r="AG16" s="26">
        <f t="shared" si="5"/>
        <v>36.1</v>
      </c>
      <c r="AH16" s="26">
        <f t="shared" si="6"/>
        <v>32.077419354838717</v>
      </c>
    </row>
    <row r="17" spans="1:34" ht="17.100000000000001" customHeight="1">
      <c r="A17" s="23" t="s">
        <v>57</v>
      </c>
      <c r="B17" s="25">
        <f>[13]Janeiro!$C$5</f>
        <v>33.700000000000003</v>
      </c>
      <c r="C17" s="25">
        <f>[13]Janeiro!$C$6</f>
        <v>31.5</v>
      </c>
      <c r="D17" s="25">
        <f>[13]Janeiro!$C$7</f>
        <v>36.4</v>
      </c>
      <c r="E17" s="25">
        <f>[13]Janeiro!$C$8</f>
        <v>37.799999999999997</v>
      </c>
      <c r="F17" s="25">
        <f>[13]Janeiro!$C$9</f>
        <v>35.9</v>
      </c>
      <c r="G17" s="25">
        <f>[13]Janeiro!$C$10</f>
        <v>36.5</v>
      </c>
      <c r="H17" s="25">
        <f>[13]Janeiro!$C$11</f>
        <v>37.299999999999997</v>
      </c>
      <c r="I17" s="25">
        <f>[13]Janeiro!$C$12</f>
        <v>36</v>
      </c>
      <c r="J17" s="25">
        <f>[13]Janeiro!$C$13</f>
        <v>34.1</v>
      </c>
      <c r="K17" s="25">
        <f>[13]Janeiro!$C$14</f>
        <v>34.5</v>
      </c>
      <c r="L17" s="25">
        <f>[13]Janeiro!$C$15</f>
        <v>31.6</v>
      </c>
      <c r="M17" s="25">
        <f>[13]Janeiro!$C$16</f>
        <v>27</v>
      </c>
      <c r="N17" s="25">
        <f>[13]Janeiro!$C$17</f>
        <v>27.7</v>
      </c>
      <c r="O17" s="25">
        <f>[13]Janeiro!$C$18</f>
        <v>32.4</v>
      </c>
      <c r="P17" s="25">
        <f>[13]Janeiro!$C$19</f>
        <v>32.799999999999997</v>
      </c>
      <c r="Q17" s="25">
        <f>[13]Janeiro!$C$20</f>
        <v>34.9</v>
      </c>
      <c r="R17" s="25">
        <f>[13]Janeiro!$C$21</f>
        <v>35.1</v>
      </c>
      <c r="S17" s="25">
        <f>[13]Janeiro!$C$22</f>
        <v>33.299999999999997</v>
      </c>
      <c r="T17" s="25">
        <f>[13]Janeiro!$C$23</f>
        <v>34.700000000000003</v>
      </c>
      <c r="U17" s="25">
        <f>[13]Janeiro!$C$24</f>
        <v>33.5</v>
      </c>
      <c r="V17" s="25">
        <f>[13]Janeiro!$C$25</f>
        <v>33.5</v>
      </c>
      <c r="W17" s="25">
        <f>[13]Janeiro!$C$26</f>
        <v>33</v>
      </c>
      <c r="X17" s="25">
        <f>[13]Janeiro!$C$27</f>
        <v>32.799999999999997</v>
      </c>
      <c r="Y17" s="25">
        <f>[13]Janeiro!$C$28</f>
        <v>34.6</v>
      </c>
      <c r="Z17" s="25">
        <f>[13]Janeiro!$C$29</f>
        <v>27.7</v>
      </c>
      <c r="AA17" s="25">
        <f>[13]Janeiro!$C$30</f>
        <v>32.200000000000003</v>
      </c>
      <c r="AB17" s="25">
        <f>[13]Janeiro!$C$31</f>
        <v>33.5</v>
      </c>
      <c r="AC17" s="25">
        <f>[13]Janeiro!$C$32</f>
        <v>32.6</v>
      </c>
      <c r="AD17" s="25">
        <f>[13]Janeiro!$C$33</f>
        <v>32.799999999999997</v>
      </c>
      <c r="AE17" s="25">
        <f>[13]Janeiro!$C$34</f>
        <v>32.799999999999997</v>
      </c>
      <c r="AF17" s="25">
        <f>[13]Janeiro!$C$35</f>
        <v>34.299999999999997</v>
      </c>
      <c r="AG17" s="26">
        <f t="shared" si="5"/>
        <v>37.799999999999997</v>
      </c>
      <c r="AH17" s="26">
        <f t="shared" si="6"/>
        <v>33.435483870967744</v>
      </c>
    </row>
    <row r="18" spans="1:34" ht="17.100000000000001" customHeight="1">
      <c r="A18" s="23" t="s">
        <v>10</v>
      </c>
      <c r="B18" s="25">
        <f>[14]Janeiro!$C$5</f>
        <v>31.4</v>
      </c>
      <c r="C18" s="25">
        <f>[14]Janeiro!$C$6</f>
        <v>31.7</v>
      </c>
      <c r="D18" s="25">
        <f>[14]Janeiro!$C$7</f>
        <v>34.6</v>
      </c>
      <c r="E18" s="25">
        <f>[14]Janeiro!$C$8</f>
        <v>35.700000000000003</v>
      </c>
      <c r="F18" s="25">
        <f>[14]Janeiro!$C$9</f>
        <v>36.4</v>
      </c>
      <c r="G18" s="25">
        <f>[14]Janeiro!$C$10</f>
        <v>36.1</v>
      </c>
      <c r="H18" s="25">
        <f>[14]Janeiro!$C$11</f>
        <v>35.299999999999997</v>
      </c>
      <c r="I18" s="25">
        <f>[14]Janeiro!$C$12</f>
        <v>35.1</v>
      </c>
      <c r="J18" s="25">
        <f>[14]Janeiro!$C$13</f>
        <v>34.799999999999997</v>
      </c>
      <c r="K18" s="25">
        <f>[14]Janeiro!$C$14</f>
        <v>34.4</v>
      </c>
      <c r="L18" s="25">
        <f>[14]Janeiro!$C$15</f>
        <v>34.700000000000003</v>
      </c>
      <c r="M18" s="25">
        <f>[14]Janeiro!$C$16</f>
        <v>29.3</v>
      </c>
      <c r="N18" s="25">
        <f>[14]Janeiro!$C$17</f>
        <v>24.4</v>
      </c>
      <c r="O18" s="25">
        <f>[14]Janeiro!$C$18</f>
        <v>30.1</v>
      </c>
      <c r="P18" s="25">
        <f>[14]Janeiro!$C$19</f>
        <v>32.5</v>
      </c>
      <c r="Q18" s="25">
        <f>[14]Janeiro!$C$20</f>
        <v>34.1</v>
      </c>
      <c r="R18" s="25">
        <f>[14]Janeiro!$C$21</f>
        <v>33.9</v>
      </c>
      <c r="S18" s="25">
        <f>[14]Janeiro!$C$22</f>
        <v>32.5</v>
      </c>
      <c r="T18" s="25">
        <f>[14]Janeiro!$C$23</f>
        <v>31.4</v>
      </c>
      <c r="U18" s="25">
        <f>[14]Janeiro!$C$24</f>
        <v>33.799999999999997</v>
      </c>
      <c r="V18" s="25">
        <f>[14]Janeiro!$C$25</f>
        <v>33.4</v>
      </c>
      <c r="W18" s="25">
        <f>[14]Janeiro!$C$26</f>
        <v>32.700000000000003</v>
      </c>
      <c r="X18" s="25">
        <f>[14]Janeiro!$C$27</f>
        <v>31.9</v>
      </c>
      <c r="Y18" s="25">
        <f>[14]Janeiro!$C$28</f>
        <v>32.6</v>
      </c>
      <c r="Z18" s="25">
        <f>[14]Janeiro!$C$29</f>
        <v>26.4</v>
      </c>
      <c r="AA18" s="25">
        <f>[14]Janeiro!$C$30</f>
        <v>32.799999999999997</v>
      </c>
      <c r="AB18" s="25">
        <f>[14]Janeiro!$C$31</f>
        <v>30.4</v>
      </c>
      <c r="AC18" s="25">
        <f>[14]Janeiro!$C$32</f>
        <v>31.2</v>
      </c>
      <c r="AD18" s="25">
        <f>[14]Janeiro!$C$33</f>
        <v>33</v>
      </c>
      <c r="AE18" s="25">
        <f>[14]Janeiro!$C$34</f>
        <v>33.700000000000003</v>
      </c>
      <c r="AF18" s="25">
        <f>[14]Janeiro!$C$35</f>
        <v>33.9</v>
      </c>
      <c r="AG18" s="26">
        <f t="shared" ref="AG18:AG28" si="7">MAX(B18:AF18)</f>
        <v>36.4</v>
      </c>
      <c r="AH18" s="26">
        <f t="shared" ref="AH18:AH28" si="8">AVERAGE(B18:AF18)</f>
        <v>32.71612903225806</v>
      </c>
    </row>
    <row r="19" spans="1:34" ht="17.100000000000001" customHeight="1">
      <c r="A19" s="23" t="s">
        <v>11</v>
      </c>
      <c r="B19" s="25">
        <f>[15]Janeiro!$C$5</f>
        <v>31.8</v>
      </c>
      <c r="C19" s="25">
        <f>[15]Janeiro!$C$6</f>
        <v>31.5</v>
      </c>
      <c r="D19" s="25">
        <f>[15]Janeiro!$C$7</f>
        <v>34.4</v>
      </c>
      <c r="E19" s="25">
        <f>[15]Janeiro!$C$8</f>
        <v>35.1</v>
      </c>
      <c r="F19" s="25">
        <f>[15]Janeiro!$C$9</f>
        <v>36.200000000000003</v>
      </c>
      <c r="G19" s="25">
        <f>[15]Janeiro!$C$10</f>
        <v>35.6</v>
      </c>
      <c r="H19" s="25">
        <f>[15]Janeiro!$C$11</f>
        <v>35.4</v>
      </c>
      <c r="I19" s="25">
        <f>[15]Janeiro!$C$12</f>
        <v>34.5</v>
      </c>
      <c r="J19" s="25">
        <f>[15]Janeiro!$C$13</f>
        <v>31.3</v>
      </c>
      <c r="K19" s="25">
        <f>[15]Janeiro!$C$14</f>
        <v>34</v>
      </c>
      <c r="L19" s="25">
        <f>[15]Janeiro!$C$15</f>
        <v>32</v>
      </c>
      <c r="M19" s="25" t="str">
        <f>[15]Janeiro!$C$16</f>
        <v>**</v>
      </c>
      <c r="N19" s="25">
        <f>[15]Janeiro!$C$17</f>
        <v>26.1</v>
      </c>
      <c r="O19" s="25">
        <f>[15]Janeiro!$C$18</f>
        <v>31.2</v>
      </c>
      <c r="P19" s="25" t="str">
        <f>[15]Janeiro!$C$19</f>
        <v>**</v>
      </c>
      <c r="Q19" s="25" t="str">
        <f>[15]Janeiro!$C$20</f>
        <v>**</v>
      </c>
      <c r="R19" s="25" t="str">
        <f>[15]Janeiro!$C$21</f>
        <v>**</v>
      </c>
      <c r="S19" s="25" t="str">
        <f>[15]Janeiro!$C$22</f>
        <v>**</v>
      </c>
      <c r="T19" s="25" t="str">
        <f>[15]Janeiro!$C$23</f>
        <v>**</v>
      </c>
      <c r="U19" s="25" t="str">
        <f>[15]Janeiro!$C$24</f>
        <v>**</v>
      </c>
      <c r="V19" s="25" t="str">
        <f>[15]Janeiro!$C$25</f>
        <v>**</v>
      </c>
      <c r="W19" s="25" t="str">
        <f>[15]Janeiro!$C$26</f>
        <v>**</v>
      </c>
      <c r="X19" s="25" t="str">
        <f>[15]Janeiro!$C$27</f>
        <v>**</v>
      </c>
      <c r="Y19" s="25" t="str">
        <f>[15]Janeiro!$C$28</f>
        <v>**</v>
      </c>
      <c r="Z19" s="25" t="str">
        <f>[15]Janeiro!$C$29</f>
        <v>**</v>
      </c>
      <c r="AA19" s="25" t="str">
        <f>[15]Janeiro!$C$30</f>
        <v>**</v>
      </c>
      <c r="AB19" s="25" t="str">
        <f>[15]Janeiro!$C$31</f>
        <v>**</v>
      </c>
      <c r="AC19" s="25" t="str">
        <f>[15]Janeiro!$C$32</f>
        <v>**</v>
      </c>
      <c r="AD19" s="25" t="str">
        <f>[15]Janeiro!$C$33</f>
        <v>**</v>
      </c>
      <c r="AE19" s="25" t="str">
        <f>[15]Janeiro!$C$34</f>
        <v>**</v>
      </c>
      <c r="AF19" s="25" t="str">
        <f>[15]Janeiro!$C$35</f>
        <v>**</v>
      </c>
      <c r="AG19" s="26">
        <f t="shared" si="7"/>
        <v>36.200000000000003</v>
      </c>
      <c r="AH19" s="26">
        <f t="shared" si="8"/>
        <v>33.007692307692309</v>
      </c>
    </row>
    <row r="20" spans="1:34" ht="17.100000000000001" customHeight="1">
      <c r="A20" s="23" t="s">
        <v>12</v>
      </c>
      <c r="B20" s="25">
        <f>[16]Janeiro!$C$5</f>
        <v>33.799999999999997</v>
      </c>
      <c r="C20" s="25">
        <f>[16]Janeiro!$C$6</f>
        <v>34</v>
      </c>
      <c r="D20" s="25">
        <f>[16]Janeiro!$C$7</f>
        <v>35.5</v>
      </c>
      <c r="E20" s="25">
        <f>[16]Janeiro!$C$8</f>
        <v>37</v>
      </c>
      <c r="F20" s="25">
        <f>[16]Janeiro!$C$9</f>
        <v>37.4</v>
      </c>
      <c r="G20" s="25">
        <f>[16]Janeiro!$C$10</f>
        <v>34.9</v>
      </c>
      <c r="H20" s="25">
        <f>[16]Janeiro!$C$11</f>
        <v>35.4</v>
      </c>
      <c r="I20" s="25">
        <f>[16]Janeiro!$C$12</f>
        <v>36.299999999999997</v>
      </c>
      <c r="J20" s="25">
        <f>[16]Janeiro!$C$13</f>
        <v>33.9</v>
      </c>
      <c r="K20" s="25">
        <f>[16]Janeiro!$C$14</f>
        <v>33.6</v>
      </c>
      <c r="L20" s="25">
        <f>[16]Janeiro!$C$15</f>
        <v>30.7</v>
      </c>
      <c r="M20" s="25">
        <f>[16]Janeiro!$C$16</f>
        <v>26.4</v>
      </c>
      <c r="N20" s="25">
        <f>[16]Janeiro!$C$17</f>
        <v>28.7</v>
      </c>
      <c r="O20" s="25">
        <f>[16]Janeiro!$C$18</f>
        <v>32.799999999999997</v>
      </c>
      <c r="P20" s="25">
        <f>[16]Janeiro!$C$19</f>
        <v>34.1</v>
      </c>
      <c r="Q20" s="25">
        <f>[16]Janeiro!$C$20</f>
        <v>35.700000000000003</v>
      </c>
      <c r="R20" s="25">
        <f>[16]Janeiro!$C$21</f>
        <v>34.9</v>
      </c>
      <c r="S20" s="25">
        <f>[16]Janeiro!$C$22</f>
        <v>33.799999999999997</v>
      </c>
      <c r="T20" s="25">
        <f>[16]Janeiro!$C$23</f>
        <v>34.6</v>
      </c>
      <c r="U20" s="25">
        <f>[16]Janeiro!$C$24</f>
        <v>33.9</v>
      </c>
      <c r="V20" s="25">
        <f>[16]Janeiro!$C$25</f>
        <v>32.299999999999997</v>
      </c>
      <c r="W20" s="25">
        <f>[16]Janeiro!$C$26</f>
        <v>32.700000000000003</v>
      </c>
      <c r="X20" s="25">
        <f>[16]Janeiro!$C$27</f>
        <v>31.9</v>
      </c>
      <c r="Y20" s="25">
        <f>[16]Janeiro!$C$28</f>
        <v>34.5</v>
      </c>
      <c r="Z20" s="25">
        <f>[16]Janeiro!$C$29</f>
        <v>27.6</v>
      </c>
      <c r="AA20" s="25">
        <f>[16]Janeiro!$C$30</f>
        <v>31.5</v>
      </c>
      <c r="AB20" s="25">
        <f>[16]Janeiro!$C$31</f>
        <v>32.700000000000003</v>
      </c>
      <c r="AC20" s="25">
        <f>[16]Janeiro!$C$32</f>
        <v>33.4</v>
      </c>
      <c r="AD20" s="25">
        <f>[16]Janeiro!$C$33</f>
        <v>31.2</v>
      </c>
      <c r="AE20" s="25">
        <f>[16]Janeiro!$C$34</f>
        <v>30.9</v>
      </c>
      <c r="AF20" s="25">
        <f>[16]Janeiro!$C$35</f>
        <v>33.700000000000003</v>
      </c>
      <c r="AG20" s="26">
        <f t="shared" si="7"/>
        <v>37.4</v>
      </c>
      <c r="AH20" s="26">
        <f t="shared" si="8"/>
        <v>33.219354838709677</v>
      </c>
    </row>
    <row r="21" spans="1:34" ht="17.100000000000001" customHeight="1">
      <c r="A21" s="23" t="s">
        <v>13</v>
      </c>
      <c r="B21" s="25">
        <f>[17]Janeiro!$C$5</f>
        <v>33.5</v>
      </c>
      <c r="C21" s="25">
        <f>[17]Janeiro!$C$6</f>
        <v>35.6</v>
      </c>
      <c r="D21" s="25">
        <f>[17]Janeiro!$C$7</f>
        <v>35.299999999999997</v>
      </c>
      <c r="E21" s="25">
        <f>[17]Janeiro!$C$8</f>
        <v>36.4</v>
      </c>
      <c r="F21" s="25">
        <f>[17]Janeiro!$C$9</f>
        <v>36.1</v>
      </c>
      <c r="G21" s="25">
        <f>[17]Janeiro!$C$10</f>
        <v>36</v>
      </c>
      <c r="H21" s="25">
        <f>[17]Janeiro!$C$11</f>
        <v>34.4</v>
      </c>
      <c r="I21" s="25">
        <f>[17]Janeiro!$C$12</f>
        <v>34.299999999999997</v>
      </c>
      <c r="J21" s="25">
        <f>[17]Janeiro!$C$13</f>
        <v>34.9</v>
      </c>
      <c r="K21" s="25">
        <f>[17]Janeiro!$C$14</f>
        <v>33.700000000000003</v>
      </c>
      <c r="L21" s="25">
        <f>[17]Janeiro!$C$15</f>
        <v>28</v>
      </c>
      <c r="M21" s="25">
        <f>[17]Janeiro!$C$16</f>
        <v>26.4</v>
      </c>
      <c r="N21" s="25">
        <f>[17]Janeiro!$C$17</f>
        <v>29.9</v>
      </c>
      <c r="O21" s="25">
        <f>[17]Janeiro!$C$18</f>
        <v>32.9</v>
      </c>
      <c r="P21" s="25">
        <f>[17]Janeiro!$C$19</f>
        <v>35.1</v>
      </c>
      <c r="Q21" s="25">
        <f>[17]Janeiro!$C$20</f>
        <v>35.4</v>
      </c>
      <c r="R21" s="25">
        <f>[17]Janeiro!$C$21</f>
        <v>35.4</v>
      </c>
      <c r="S21" s="25">
        <f>[17]Janeiro!$C$22</f>
        <v>33.4</v>
      </c>
      <c r="T21" s="25">
        <f>[17]Janeiro!$C$23</f>
        <v>34.799999999999997</v>
      </c>
      <c r="U21" s="25">
        <f>[17]Janeiro!$C$24</f>
        <v>32.1</v>
      </c>
      <c r="V21" s="25">
        <f>[17]Janeiro!$C$25</f>
        <v>32</v>
      </c>
      <c r="W21" s="25">
        <f>[17]Janeiro!$C$26</f>
        <v>30.4</v>
      </c>
      <c r="X21" s="25">
        <f>[17]Janeiro!$C$27</f>
        <v>32.5</v>
      </c>
      <c r="Y21" s="25">
        <f>[17]Janeiro!$C$28</f>
        <v>34</v>
      </c>
      <c r="Z21" s="25">
        <f>[17]Janeiro!$C$29</f>
        <v>29.6</v>
      </c>
      <c r="AA21" s="25">
        <f>[17]Janeiro!$C$30</f>
        <v>31.2</v>
      </c>
      <c r="AB21" s="25">
        <f>[17]Janeiro!$C$31</f>
        <v>30.5</v>
      </c>
      <c r="AC21" s="25">
        <f>[17]Janeiro!$C$32</f>
        <v>32.9</v>
      </c>
      <c r="AD21" s="25">
        <f>[17]Janeiro!$C$33</f>
        <v>32.9</v>
      </c>
      <c r="AE21" s="25">
        <f>[17]Janeiro!$C$34</f>
        <v>31.6</v>
      </c>
      <c r="AF21" s="25">
        <f>[17]Janeiro!$C$35</f>
        <v>33.299999999999997</v>
      </c>
      <c r="AG21" s="26">
        <f t="shared" si="7"/>
        <v>36.4</v>
      </c>
      <c r="AH21" s="26">
        <f t="shared" si="8"/>
        <v>33.048387096774185</v>
      </c>
    </row>
    <row r="22" spans="1:34" ht="17.100000000000001" customHeight="1">
      <c r="A22" s="23" t="s">
        <v>14</v>
      </c>
      <c r="B22" s="25">
        <f>[18]Janeiro!$C$5</f>
        <v>25.5</v>
      </c>
      <c r="C22" s="25">
        <f>[18]Janeiro!$C$6</f>
        <v>23.9</v>
      </c>
      <c r="D22" s="25">
        <f>[18]Janeiro!$C$7</f>
        <v>27.4</v>
      </c>
      <c r="E22" s="25">
        <f>[18]Janeiro!$C$8</f>
        <v>28.6</v>
      </c>
      <c r="F22" s="25">
        <f>[18]Janeiro!$C$9</f>
        <v>29</v>
      </c>
      <c r="G22" s="25">
        <f>[18]Janeiro!$C$10</f>
        <v>24.3</v>
      </c>
      <c r="H22" s="25">
        <f>[18]Janeiro!$C$11</f>
        <v>27.3</v>
      </c>
      <c r="I22" s="25">
        <f>[18]Janeiro!$C$12</f>
        <v>28.4</v>
      </c>
      <c r="J22" s="25">
        <f>[18]Janeiro!$C$13</f>
        <v>25.6</v>
      </c>
      <c r="K22" s="25">
        <f>[18]Janeiro!$C$14</f>
        <v>24.7</v>
      </c>
      <c r="L22" s="25">
        <f>[18]Janeiro!$C$15</f>
        <v>24</v>
      </c>
      <c r="M22" s="25">
        <f>[18]Janeiro!$C$16</f>
        <v>23.4</v>
      </c>
      <c r="N22" s="25">
        <f>[18]Janeiro!$C$17</f>
        <v>23.3</v>
      </c>
      <c r="O22" s="25" t="str">
        <f>[18]Janeiro!$C$18</f>
        <v>**</v>
      </c>
      <c r="P22" s="25" t="str">
        <f>[18]Janeiro!$C$19</f>
        <v>**</v>
      </c>
      <c r="Q22" s="25">
        <f>[18]Janeiro!$C$20</f>
        <v>23.3</v>
      </c>
      <c r="R22" s="25">
        <f>[18]Janeiro!$C$21</f>
        <v>23.3</v>
      </c>
      <c r="S22" s="25">
        <f>[18]Janeiro!$C$22</f>
        <v>22.4</v>
      </c>
      <c r="T22" s="25" t="str">
        <f>[18]Janeiro!$C$23</f>
        <v>**</v>
      </c>
      <c r="U22" s="25" t="str">
        <f>[18]Janeiro!$C$24</f>
        <v>**</v>
      </c>
      <c r="V22" s="25" t="str">
        <f>[18]Janeiro!$C$25</f>
        <v>**</v>
      </c>
      <c r="W22" s="25" t="str">
        <f>[18]Janeiro!$C$26</f>
        <v>**</v>
      </c>
      <c r="X22" s="25">
        <f>[18]Janeiro!$C$27</f>
        <v>22.5</v>
      </c>
      <c r="Y22" s="25">
        <f>[18]Janeiro!$C$28</f>
        <v>23.1</v>
      </c>
      <c r="Z22" s="25">
        <f>[18]Janeiro!$C$29</f>
        <v>24.8</v>
      </c>
      <c r="AA22" s="25">
        <f>[18]Janeiro!$C$30</f>
        <v>24.6</v>
      </c>
      <c r="AB22" s="25">
        <f>[18]Janeiro!$C$31</f>
        <v>23.4</v>
      </c>
      <c r="AC22" s="25">
        <f>[18]Janeiro!$C$32</f>
        <v>22.7</v>
      </c>
      <c r="AD22" s="25">
        <f>[18]Janeiro!$C$33</f>
        <v>23.3</v>
      </c>
      <c r="AE22" s="25">
        <f>[18]Janeiro!$C$34</f>
        <v>25.2</v>
      </c>
      <c r="AF22" s="25">
        <f>[18]Janeiro!$C$35</f>
        <v>30</v>
      </c>
      <c r="AG22" s="26">
        <f t="shared" si="7"/>
        <v>30</v>
      </c>
      <c r="AH22" s="26">
        <f t="shared" si="8"/>
        <v>24.960000000000004</v>
      </c>
    </row>
    <row r="23" spans="1:34" ht="17.100000000000001" customHeight="1">
      <c r="A23" s="23" t="s">
        <v>15</v>
      </c>
      <c r="B23" s="25">
        <f>[19]Janeiro!$C$5</f>
        <v>29.3</v>
      </c>
      <c r="C23" s="25">
        <f>[19]Janeiro!$C$6</f>
        <v>28.7</v>
      </c>
      <c r="D23" s="25">
        <f>[19]Janeiro!$C$7</f>
        <v>32.299999999999997</v>
      </c>
      <c r="E23" s="25">
        <f>[19]Janeiro!$C$8</f>
        <v>33.4</v>
      </c>
      <c r="F23" s="25">
        <f>[19]Janeiro!$C$9</f>
        <v>34.299999999999997</v>
      </c>
      <c r="G23" s="25">
        <f>[19]Janeiro!$C$10</f>
        <v>34.799999999999997</v>
      </c>
      <c r="H23" s="25">
        <f>[19]Janeiro!$C$11</f>
        <v>33.5</v>
      </c>
      <c r="I23" s="25">
        <f>[19]Janeiro!$C$12</f>
        <v>32.5</v>
      </c>
      <c r="J23" s="25">
        <f>[19]Janeiro!$C$13</f>
        <v>32.5</v>
      </c>
      <c r="K23" s="25">
        <f>[19]Janeiro!$C$14</f>
        <v>33.200000000000003</v>
      </c>
      <c r="L23" s="25">
        <f>[19]Janeiro!$C$15</f>
        <v>32.299999999999997</v>
      </c>
      <c r="M23" s="25">
        <f>[19]Janeiro!$C$16</f>
        <v>23.8</v>
      </c>
      <c r="N23" s="25">
        <f>[19]Janeiro!$C$17</f>
        <v>25.9</v>
      </c>
      <c r="O23" s="25">
        <f>[19]Janeiro!$C$18</f>
        <v>28.7</v>
      </c>
      <c r="P23" s="25">
        <f>[19]Janeiro!$C$19</f>
        <v>30.7</v>
      </c>
      <c r="Q23" s="25">
        <f>[19]Janeiro!$C$20</f>
        <v>31.2</v>
      </c>
      <c r="R23" s="25">
        <f>[19]Janeiro!$C$21</f>
        <v>32.4</v>
      </c>
      <c r="S23" s="25">
        <f>[19]Janeiro!$C$22</f>
        <v>31.5</v>
      </c>
      <c r="T23" s="25">
        <f>[19]Janeiro!$C$23</f>
        <v>30.2</v>
      </c>
      <c r="U23" s="25">
        <f>[19]Janeiro!$C$24</f>
        <v>31</v>
      </c>
      <c r="V23" s="25">
        <f>[19]Janeiro!$C$25</f>
        <v>31.9</v>
      </c>
      <c r="W23" s="25">
        <f>[19]Janeiro!$C$26</f>
        <v>28.6</v>
      </c>
      <c r="X23" s="25">
        <f>[19]Janeiro!$C$27</f>
        <v>30.1</v>
      </c>
      <c r="Y23" s="25">
        <f>[19]Janeiro!$C$28</f>
        <v>31.1</v>
      </c>
      <c r="Z23" s="25">
        <f>[19]Janeiro!$C$29</f>
        <v>24.7</v>
      </c>
      <c r="AA23" s="25">
        <f>[19]Janeiro!$C$30</f>
        <v>29.7</v>
      </c>
      <c r="AB23" s="25">
        <f>[19]Janeiro!$C$31</f>
        <v>29.3</v>
      </c>
      <c r="AC23" s="25">
        <f>[19]Janeiro!$C$32</f>
        <v>28.4</v>
      </c>
      <c r="AD23" s="25">
        <f>[19]Janeiro!$C$33</f>
        <v>30.1</v>
      </c>
      <c r="AE23" s="25">
        <f>[19]Janeiro!$C$34</f>
        <v>31.5</v>
      </c>
      <c r="AF23" s="25">
        <f>[19]Janeiro!$C$35</f>
        <v>31.6</v>
      </c>
      <c r="AG23" s="26">
        <f t="shared" si="7"/>
        <v>34.799999999999997</v>
      </c>
      <c r="AH23" s="26">
        <f t="shared" si="8"/>
        <v>30.619354838709683</v>
      </c>
    </row>
    <row r="24" spans="1:34" ht="17.100000000000001" customHeight="1">
      <c r="A24" s="23" t="s">
        <v>16</v>
      </c>
      <c r="B24" s="25">
        <f>[20]Janeiro!$C$5</f>
        <v>35.4</v>
      </c>
      <c r="C24" s="25">
        <f>[20]Janeiro!$C$6</f>
        <v>33.200000000000003</v>
      </c>
      <c r="D24" s="25">
        <f>[20]Janeiro!$C$7</f>
        <v>37.1</v>
      </c>
      <c r="E24" s="25">
        <f>[20]Janeiro!$C$8</f>
        <v>39.1</v>
      </c>
      <c r="F24" s="25">
        <f>[20]Janeiro!$C$9</f>
        <v>39.1</v>
      </c>
      <c r="G24" s="25">
        <f>[20]Janeiro!$C$10</f>
        <v>38.5</v>
      </c>
      <c r="H24" s="25">
        <f>[20]Janeiro!$C$11</f>
        <v>38.5</v>
      </c>
      <c r="I24" s="25">
        <f>[20]Janeiro!$C$12</f>
        <v>38.6</v>
      </c>
      <c r="J24" s="25">
        <f>[20]Janeiro!$C$13</f>
        <v>38</v>
      </c>
      <c r="K24" s="25">
        <f>[20]Janeiro!$C$14</f>
        <v>37.9</v>
      </c>
      <c r="L24" s="25">
        <f>[20]Janeiro!$C$15</f>
        <v>35</v>
      </c>
      <c r="M24" s="25">
        <f>[20]Janeiro!$C$16</f>
        <v>28.3</v>
      </c>
      <c r="N24" s="25">
        <f>[20]Janeiro!$C$17</f>
        <v>30.4</v>
      </c>
      <c r="O24" s="25">
        <f>[20]Janeiro!$C$18</f>
        <v>32.6</v>
      </c>
      <c r="P24" s="25">
        <f>[20]Janeiro!$C$19</f>
        <v>34.700000000000003</v>
      </c>
      <c r="Q24" s="25">
        <f>[20]Janeiro!$C$20</f>
        <v>36.299999999999997</v>
      </c>
      <c r="R24" s="25">
        <f>[20]Janeiro!$C$21</f>
        <v>36.799999999999997</v>
      </c>
      <c r="S24" s="25">
        <f>[20]Janeiro!$C$22</f>
        <v>37.4</v>
      </c>
      <c r="T24" s="25">
        <f>[20]Janeiro!$C$23</f>
        <v>37.9</v>
      </c>
      <c r="U24" s="25">
        <f>[20]Janeiro!$C$24</f>
        <v>37.299999999999997</v>
      </c>
      <c r="V24" s="25">
        <f>[20]Janeiro!$C$25</f>
        <v>36.9</v>
      </c>
      <c r="W24" s="25">
        <f>[20]Janeiro!$C$26</f>
        <v>34.6</v>
      </c>
      <c r="X24" s="25">
        <f>[20]Janeiro!$C$27</f>
        <v>36.5</v>
      </c>
      <c r="Y24" s="25">
        <f>[20]Janeiro!$C$28</f>
        <v>36.799999999999997</v>
      </c>
      <c r="Z24" s="25">
        <f>[20]Janeiro!$C$29</f>
        <v>33.700000000000003</v>
      </c>
      <c r="AA24" s="25">
        <f>[20]Janeiro!$C$30</f>
        <v>30.3</v>
      </c>
      <c r="AB24" s="25">
        <f>[20]Janeiro!$C$31</f>
        <v>34.299999999999997</v>
      </c>
      <c r="AC24" s="25">
        <f>[20]Janeiro!$C$32</f>
        <v>33</v>
      </c>
      <c r="AD24" s="25">
        <f>[20]Janeiro!$C$33</f>
        <v>33.799999999999997</v>
      </c>
      <c r="AE24" s="25">
        <f>[20]Janeiro!$C$34</f>
        <v>34.6</v>
      </c>
      <c r="AF24" s="25">
        <f>[20]Janeiro!$C$35</f>
        <v>34.5</v>
      </c>
      <c r="AG24" s="26">
        <f t="shared" si="7"/>
        <v>39.1</v>
      </c>
      <c r="AH24" s="26">
        <f t="shared" si="8"/>
        <v>35.519354838709667</v>
      </c>
    </row>
    <row r="25" spans="1:34" ht="17.100000000000001" customHeight="1">
      <c r="A25" s="23" t="s">
        <v>17</v>
      </c>
      <c r="B25" s="25">
        <f>[21]Janeiro!$C$5</f>
        <v>32.9</v>
      </c>
      <c r="C25" s="25">
        <f>[21]Janeiro!$C$6</f>
        <v>32.5</v>
      </c>
      <c r="D25" s="25">
        <f>[21]Janeiro!$C$7</f>
        <v>34.4</v>
      </c>
      <c r="E25" s="25">
        <f>[21]Janeiro!$C$8</f>
        <v>35.799999999999997</v>
      </c>
      <c r="F25" s="25">
        <f>[21]Janeiro!$C$9</f>
        <v>35.799999999999997</v>
      </c>
      <c r="G25" s="25">
        <f>[21]Janeiro!$C$10</f>
        <v>35.799999999999997</v>
      </c>
      <c r="H25" s="25">
        <f>[21]Janeiro!$C$11</f>
        <v>35.4</v>
      </c>
      <c r="I25" s="25">
        <f>[21]Janeiro!$C$12</f>
        <v>34.1</v>
      </c>
      <c r="J25" s="25">
        <f>[21]Janeiro!$C$13</f>
        <v>34.1</v>
      </c>
      <c r="K25" s="25">
        <f>[21]Janeiro!$C$14</f>
        <v>34.799999999999997</v>
      </c>
      <c r="L25" s="25">
        <f>[21]Janeiro!$C$15</f>
        <v>31.5</v>
      </c>
      <c r="M25" s="25">
        <f>[21]Janeiro!$C$16</f>
        <v>27.8</v>
      </c>
      <c r="N25" s="25">
        <f>[21]Janeiro!$C$17</f>
        <v>28.3</v>
      </c>
      <c r="O25" s="25">
        <f>[21]Janeiro!$C$18</f>
        <v>31.4</v>
      </c>
      <c r="P25" s="25">
        <f>[21]Janeiro!$C$19</f>
        <v>31.1</v>
      </c>
      <c r="Q25" s="25">
        <f>[21]Janeiro!$C$20</f>
        <v>34.5</v>
      </c>
      <c r="R25" s="25">
        <f>[21]Janeiro!$C$21</f>
        <v>33.4</v>
      </c>
      <c r="S25" s="25">
        <f>[21]Janeiro!$C$22</f>
        <v>32.700000000000003</v>
      </c>
      <c r="T25" s="25">
        <f>[21]Janeiro!$C$23</f>
        <v>33</v>
      </c>
      <c r="U25" s="25">
        <f>[21]Janeiro!$C$24</f>
        <v>34.1</v>
      </c>
      <c r="V25" s="25">
        <f>[21]Janeiro!$C$25</f>
        <v>32.299999999999997</v>
      </c>
      <c r="W25" s="25">
        <f>[21]Janeiro!$C$26</f>
        <v>32.4</v>
      </c>
      <c r="X25" s="25">
        <f>[21]Janeiro!$C$27</f>
        <v>33.200000000000003</v>
      </c>
      <c r="Y25" s="25">
        <f>[21]Janeiro!$C$28</f>
        <v>32.200000000000003</v>
      </c>
      <c r="Z25" s="25">
        <f>[21]Janeiro!$C$29</f>
        <v>29.7</v>
      </c>
      <c r="AA25" s="25">
        <f>[21]Janeiro!$C$30</f>
        <v>32.200000000000003</v>
      </c>
      <c r="AB25" s="25">
        <f>[21]Janeiro!$C$31</f>
        <v>30.1</v>
      </c>
      <c r="AC25" s="25">
        <f>[21]Janeiro!$C$32</f>
        <v>31</v>
      </c>
      <c r="AD25" s="25">
        <f>[21]Janeiro!$C$33</f>
        <v>32.799999999999997</v>
      </c>
      <c r="AE25" s="25">
        <f>[21]Janeiro!$C$34</f>
        <v>34.299999999999997</v>
      </c>
      <c r="AF25" s="25">
        <f>[21]Janeiro!$C$35</f>
        <v>34.4</v>
      </c>
      <c r="AG25" s="26">
        <f t="shared" si="7"/>
        <v>35.799999999999997</v>
      </c>
      <c r="AH25" s="26">
        <f t="shared" si="8"/>
        <v>32.838709677419359</v>
      </c>
    </row>
    <row r="26" spans="1:34" ht="17.100000000000001" customHeight="1">
      <c r="A26" s="23" t="s">
        <v>18</v>
      </c>
      <c r="B26" s="25">
        <f>[22]Janeiro!$C$5</f>
        <v>28.4</v>
      </c>
      <c r="C26" s="25">
        <f>[22]Janeiro!$C$6</f>
        <v>29.7</v>
      </c>
      <c r="D26" s="25">
        <f>[22]Janeiro!$C$7</f>
        <v>30.6</v>
      </c>
      <c r="E26" s="25">
        <f>[22]Janeiro!$C$8</f>
        <v>32.299999999999997</v>
      </c>
      <c r="F26" s="25">
        <f>[22]Janeiro!$C$9</f>
        <v>26</v>
      </c>
      <c r="G26" s="25">
        <f>[22]Janeiro!$C$10</f>
        <v>31.5</v>
      </c>
      <c r="H26" s="25">
        <f>[22]Janeiro!$C$11</f>
        <v>31.4</v>
      </c>
      <c r="I26" s="25">
        <f>[22]Janeiro!$C$12</f>
        <v>29.8</v>
      </c>
      <c r="J26" s="25">
        <f>[22]Janeiro!$C$13</f>
        <v>30.3</v>
      </c>
      <c r="K26" s="25">
        <f>[22]Janeiro!$C$14</f>
        <v>28.9</v>
      </c>
      <c r="L26" s="25">
        <f>[22]Janeiro!$C$15</f>
        <v>24.5</v>
      </c>
      <c r="M26" s="25">
        <f>[22]Janeiro!$C$16</f>
        <v>22.2</v>
      </c>
      <c r="N26" s="25">
        <f>[22]Janeiro!$C$17</f>
        <v>25.2</v>
      </c>
      <c r="O26" s="25">
        <f>[22]Janeiro!$C$18</f>
        <v>27.3</v>
      </c>
      <c r="P26" s="25">
        <f>[22]Janeiro!$C$19</f>
        <v>29.2</v>
      </c>
      <c r="Q26" s="25">
        <f>[22]Janeiro!$C$20</f>
        <v>28.6</v>
      </c>
      <c r="R26" s="25">
        <f>[22]Janeiro!$C$21</f>
        <v>28.3</v>
      </c>
      <c r="S26" s="25">
        <f>[22]Janeiro!$C$22</f>
        <v>27.5</v>
      </c>
      <c r="T26" s="25">
        <f>[22]Janeiro!$C$23</f>
        <v>28.1</v>
      </c>
      <c r="U26" s="25">
        <f>[22]Janeiro!$C$24</f>
        <v>28.2</v>
      </c>
      <c r="V26" s="25">
        <f>[22]Janeiro!$C$25</f>
        <v>30.4</v>
      </c>
      <c r="W26" s="25">
        <f>[22]Janeiro!$C$26</f>
        <v>28.8</v>
      </c>
      <c r="X26" s="25">
        <f>[22]Janeiro!$C$27</f>
        <v>31.1</v>
      </c>
      <c r="Y26" s="25">
        <f>[22]Janeiro!$C$28</f>
        <v>29.9</v>
      </c>
      <c r="Z26" s="25">
        <f>[22]Janeiro!$C$29</f>
        <v>29</v>
      </c>
      <c r="AA26" s="25">
        <f>[22]Janeiro!$C$30</f>
        <v>28.4</v>
      </c>
      <c r="AB26" s="25">
        <f>[22]Janeiro!$C$31</f>
        <v>26.5</v>
      </c>
      <c r="AC26" s="25">
        <f>[22]Janeiro!$C$32</f>
        <v>29.7</v>
      </c>
      <c r="AD26" s="25">
        <f>[22]Janeiro!$C$33</f>
        <v>28.9</v>
      </c>
      <c r="AE26" s="25">
        <f>[22]Janeiro!$C$34</f>
        <v>28.2</v>
      </c>
      <c r="AF26" s="25">
        <f>[22]Janeiro!$C$35</f>
        <v>29.8</v>
      </c>
      <c r="AG26" s="26">
        <f t="shared" si="7"/>
        <v>32.299999999999997</v>
      </c>
      <c r="AH26" s="26">
        <f t="shared" si="8"/>
        <v>28.667741935483868</v>
      </c>
    </row>
    <row r="27" spans="1:34" ht="17.100000000000001" customHeight="1">
      <c r="A27" s="23" t="s">
        <v>19</v>
      </c>
      <c r="B27" s="25">
        <f>[23]Janeiro!$C$5</f>
        <v>31.1</v>
      </c>
      <c r="C27" s="25">
        <f>[23]Janeiro!$C$6</f>
        <v>31.4</v>
      </c>
      <c r="D27" s="25">
        <f>[23]Janeiro!$C$7</f>
        <v>32</v>
      </c>
      <c r="E27" s="25">
        <f>[23]Janeiro!$C$8</f>
        <v>31.8</v>
      </c>
      <c r="F27" s="25">
        <f>[23]Janeiro!$C$9</f>
        <v>31.9</v>
      </c>
      <c r="G27" s="25">
        <f>[23]Janeiro!$C$10</f>
        <v>31.9</v>
      </c>
      <c r="H27" s="25">
        <f>[23]Janeiro!$C$11</f>
        <v>31.7</v>
      </c>
      <c r="I27" s="25">
        <f>[23]Janeiro!$C$12</f>
        <v>31.2</v>
      </c>
      <c r="J27" s="25">
        <f>[23]Janeiro!$C$13</f>
        <v>31.2</v>
      </c>
      <c r="K27" s="25">
        <f>[23]Janeiro!$C$14</f>
        <v>31.4</v>
      </c>
      <c r="L27" s="25">
        <f>[23]Janeiro!$C$15</f>
        <v>31.1</v>
      </c>
      <c r="M27" s="25">
        <f>[23]Janeiro!$C$16</f>
        <v>28.2</v>
      </c>
      <c r="N27" s="25">
        <f>[23]Janeiro!$C$17</f>
        <v>27.1</v>
      </c>
      <c r="O27" s="25">
        <f>[23]Janeiro!$C$18</f>
        <v>29.8</v>
      </c>
      <c r="P27" s="25">
        <f>[23]Janeiro!$C$19</f>
        <v>31.1</v>
      </c>
      <c r="Q27" s="25">
        <f>[23]Janeiro!$C$20</f>
        <v>31.5</v>
      </c>
      <c r="R27" s="25">
        <f>[23]Janeiro!$C$21</f>
        <v>31.5</v>
      </c>
      <c r="S27" s="25">
        <f>[23]Janeiro!$C$22</f>
        <v>31.8</v>
      </c>
      <c r="T27" s="25">
        <f>[23]Janeiro!$C$23</f>
        <v>31.5</v>
      </c>
      <c r="U27" s="25">
        <f>[23]Janeiro!$C$24</f>
        <v>31.7</v>
      </c>
      <c r="V27" s="25">
        <f>[23]Janeiro!$C$25</f>
        <v>32.1</v>
      </c>
      <c r="W27" s="25">
        <f>[23]Janeiro!$C$26</f>
        <v>30.8</v>
      </c>
      <c r="X27" s="25">
        <f>[23]Janeiro!$C$27</f>
        <v>31.5</v>
      </c>
      <c r="Y27" s="25">
        <f>[23]Janeiro!$C$28</f>
        <v>30.2</v>
      </c>
      <c r="Z27" s="25">
        <f>[23]Janeiro!$C$29</f>
        <v>29.4</v>
      </c>
      <c r="AA27" s="25">
        <f>[23]Janeiro!$C$30</f>
        <v>31.6</v>
      </c>
      <c r="AB27" s="25">
        <f>[23]Janeiro!$C$31</f>
        <v>31.1</v>
      </c>
      <c r="AC27" s="25">
        <f>[23]Janeiro!$C$32</f>
        <v>30.6</v>
      </c>
      <c r="AD27" s="25">
        <f>[23]Janeiro!$C$33</f>
        <v>31.8</v>
      </c>
      <c r="AE27" s="25">
        <f>[23]Janeiro!$C$34</f>
        <v>31.7</v>
      </c>
      <c r="AF27" s="25">
        <f>[23]Janeiro!$C$35</f>
        <v>31.6</v>
      </c>
      <c r="AG27" s="26">
        <f t="shared" si="7"/>
        <v>32.1</v>
      </c>
      <c r="AH27" s="26">
        <f t="shared" si="8"/>
        <v>31.074193548387104</v>
      </c>
    </row>
    <row r="28" spans="1:34" ht="17.100000000000001" customHeight="1">
      <c r="A28" s="23" t="s">
        <v>31</v>
      </c>
      <c r="B28" s="25">
        <f>[24]Janeiro!$C$5</f>
        <v>31.9</v>
      </c>
      <c r="C28" s="25">
        <f>[24]Janeiro!$C$6</f>
        <v>32.700000000000003</v>
      </c>
      <c r="D28" s="25">
        <f>[24]Janeiro!$C$7</f>
        <v>34.1</v>
      </c>
      <c r="E28" s="25">
        <f>[24]Janeiro!$C$8</f>
        <v>35.1</v>
      </c>
      <c r="F28" s="25">
        <f>[24]Janeiro!$C$9</f>
        <v>34.299999999999997</v>
      </c>
      <c r="G28" s="25">
        <f>[24]Janeiro!$C$10</f>
        <v>35.4</v>
      </c>
      <c r="H28" s="25">
        <f>[24]Janeiro!$C$11</f>
        <v>34.4</v>
      </c>
      <c r="I28" s="25">
        <f>[24]Janeiro!$C$12</f>
        <v>34.6</v>
      </c>
      <c r="J28" s="25">
        <f>[24]Janeiro!$C$13</f>
        <v>31.9</v>
      </c>
      <c r="K28" s="25">
        <f>[24]Janeiro!$C$14</f>
        <v>33.299999999999997</v>
      </c>
      <c r="L28" s="25">
        <f>[24]Janeiro!$C$15</f>
        <v>29.3</v>
      </c>
      <c r="M28" s="25">
        <f>[24]Janeiro!$C$16</f>
        <v>23.3</v>
      </c>
      <c r="N28" s="25">
        <f>[24]Janeiro!$C$17</f>
        <v>25.4</v>
      </c>
      <c r="O28" s="25">
        <f>[24]Janeiro!$C$18</f>
        <v>30.5</v>
      </c>
      <c r="P28" s="25">
        <f>[24]Janeiro!$C$19</f>
        <v>32.4</v>
      </c>
      <c r="Q28" s="25">
        <f>[24]Janeiro!$C$20</f>
        <v>32</v>
      </c>
      <c r="R28" s="25">
        <f>[24]Janeiro!$C$21</f>
        <v>33.200000000000003</v>
      </c>
      <c r="S28" s="25">
        <f>[24]Janeiro!$C$22</f>
        <v>32.1</v>
      </c>
      <c r="T28" s="25">
        <f>[24]Janeiro!$C$23</f>
        <v>33</v>
      </c>
      <c r="U28" s="25">
        <f>[24]Janeiro!$C$24</f>
        <v>32.799999999999997</v>
      </c>
      <c r="V28" s="25">
        <f>[24]Janeiro!$C$25</f>
        <v>31.8</v>
      </c>
      <c r="W28" s="25">
        <f>[24]Janeiro!$C$26</f>
        <v>30.7</v>
      </c>
      <c r="X28" s="25">
        <f>[24]Janeiro!$C$27</f>
        <v>31.1</v>
      </c>
      <c r="Y28" s="25">
        <f>[24]Janeiro!$C$28</f>
        <v>30.2</v>
      </c>
      <c r="Z28" s="25">
        <f>[24]Janeiro!$C$29</f>
        <v>29.1</v>
      </c>
      <c r="AA28" s="25">
        <f>[24]Janeiro!$C$30</f>
        <v>29.5</v>
      </c>
      <c r="AB28" s="25">
        <f>[24]Janeiro!$C$31</f>
        <v>31.6</v>
      </c>
      <c r="AC28" s="25">
        <f>[24]Janeiro!$C$32</f>
        <v>29.1</v>
      </c>
      <c r="AD28" s="25">
        <f>[24]Janeiro!$C$33</f>
        <v>31</v>
      </c>
      <c r="AE28" s="25">
        <f>[24]Janeiro!$C$34</f>
        <v>30.9</v>
      </c>
      <c r="AF28" s="25">
        <f>[24]Janeiro!$C$35</f>
        <v>33.1</v>
      </c>
      <c r="AG28" s="26">
        <f t="shared" si="7"/>
        <v>35.4</v>
      </c>
      <c r="AH28" s="26">
        <f t="shared" si="8"/>
        <v>31.606451612903228</v>
      </c>
    </row>
    <row r="29" spans="1:34" ht="17.100000000000001" customHeight="1">
      <c r="A29" s="23" t="s">
        <v>20</v>
      </c>
      <c r="B29" s="25">
        <f>[25]Janeiro!$C$5</f>
        <v>30.2</v>
      </c>
      <c r="C29" s="25">
        <f>[25]Janeiro!$C$6</f>
        <v>33.5</v>
      </c>
      <c r="D29" s="25">
        <f>[25]Janeiro!$C$7</f>
        <v>35.200000000000003</v>
      </c>
      <c r="E29" s="25">
        <f>[25]Janeiro!$C$8</f>
        <v>36.700000000000003</v>
      </c>
      <c r="F29" s="25">
        <f>[25]Janeiro!$C$9</f>
        <v>35.299999999999997</v>
      </c>
      <c r="G29" s="25">
        <f>[25]Janeiro!$C$10</f>
        <v>36.299999999999997</v>
      </c>
      <c r="H29" s="25">
        <f>[25]Janeiro!$C$11</f>
        <v>35.200000000000003</v>
      </c>
      <c r="I29" s="25">
        <f>[25]Janeiro!$C$12</f>
        <v>34.4</v>
      </c>
      <c r="J29" s="25">
        <f>[25]Janeiro!$C$13</f>
        <v>33.299999999999997</v>
      </c>
      <c r="K29" s="25">
        <f>[25]Janeiro!$C$14</f>
        <v>32.299999999999997</v>
      </c>
      <c r="L29" s="25">
        <f>[25]Janeiro!$C$15</f>
        <v>29.1</v>
      </c>
      <c r="M29" s="25">
        <f>[25]Janeiro!$C$16</f>
        <v>25.4</v>
      </c>
      <c r="N29" s="25">
        <f>[25]Janeiro!$C$17</f>
        <v>27.7</v>
      </c>
      <c r="O29" s="25">
        <f>[25]Janeiro!$C$18</f>
        <v>30.8</v>
      </c>
      <c r="P29" s="25">
        <f>[25]Janeiro!$C$19</f>
        <v>31.8</v>
      </c>
      <c r="Q29" s="25">
        <f>[25]Janeiro!$C$20</f>
        <v>32.1</v>
      </c>
      <c r="R29" s="25">
        <f>[25]Janeiro!$C$21</f>
        <v>32.4</v>
      </c>
      <c r="S29" s="25">
        <f>[25]Janeiro!$C$22</f>
        <v>28.8</v>
      </c>
      <c r="T29" s="25">
        <f>[25]Janeiro!$C$23</f>
        <v>33.299999999999997</v>
      </c>
      <c r="U29" s="25">
        <f>[25]Janeiro!$C$24</f>
        <v>31.6</v>
      </c>
      <c r="V29" s="25">
        <f>[25]Janeiro!$C$25</f>
        <v>32.9</v>
      </c>
      <c r="W29" s="25">
        <f>[25]Janeiro!$C$26</f>
        <v>32.4</v>
      </c>
      <c r="X29" s="25">
        <f>[25]Janeiro!$C$27</f>
        <v>32</v>
      </c>
      <c r="Y29" s="25">
        <f>[25]Janeiro!$C$28</f>
        <v>32.299999999999997</v>
      </c>
      <c r="Z29" s="25">
        <f>[25]Janeiro!$C$29</f>
        <v>32.1</v>
      </c>
      <c r="AA29" s="25">
        <f>[25]Janeiro!$C$30</f>
        <v>30.9</v>
      </c>
      <c r="AB29" s="25">
        <f>[25]Janeiro!$C$31</f>
        <v>27.8</v>
      </c>
      <c r="AC29" s="25">
        <f>[25]Janeiro!$C$32</f>
        <v>28.4</v>
      </c>
      <c r="AD29" s="25">
        <f>[25]Janeiro!$C$33</f>
        <v>32.799999999999997</v>
      </c>
      <c r="AE29" s="25">
        <f>[25]Janeiro!$C$34</f>
        <v>34.6</v>
      </c>
      <c r="AF29" s="25">
        <f>[25]Janeiro!$C$35</f>
        <v>33.1</v>
      </c>
      <c r="AG29" s="26">
        <f>MAX(B29:AF29)</f>
        <v>36.700000000000003</v>
      </c>
      <c r="AH29" s="26">
        <f>AVERAGE(B29:AF29)</f>
        <v>32.08709677419354</v>
      </c>
    </row>
    <row r="30" spans="1:34" s="5" customFormat="1" ht="17.100000000000001" customHeight="1">
      <c r="A30" s="23" t="s">
        <v>33</v>
      </c>
      <c r="B30" s="16">
        <f>MAX(B5:B29)</f>
        <v>35.4</v>
      </c>
      <c r="C30" s="16">
        <f t="shared" ref="C30:AF30" si="9">MAX(C5:C29)</f>
        <v>36.299999999999997</v>
      </c>
      <c r="D30" s="16">
        <f t="shared" si="9"/>
        <v>37.1</v>
      </c>
      <c r="E30" s="16">
        <f t="shared" si="9"/>
        <v>39.1</v>
      </c>
      <c r="F30" s="16">
        <f t="shared" si="9"/>
        <v>39.1</v>
      </c>
      <c r="G30" s="16">
        <f t="shared" si="9"/>
        <v>38.6</v>
      </c>
      <c r="H30" s="16">
        <f t="shared" si="9"/>
        <v>38.5</v>
      </c>
      <c r="I30" s="16">
        <f t="shared" si="9"/>
        <v>38.6</v>
      </c>
      <c r="J30" s="16">
        <f t="shared" si="9"/>
        <v>38</v>
      </c>
      <c r="K30" s="16">
        <f t="shared" si="9"/>
        <v>37.9</v>
      </c>
      <c r="L30" s="16">
        <f t="shared" si="9"/>
        <v>35</v>
      </c>
      <c r="M30" s="16">
        <f t="shared" si="9"/>
        <v>29.3</v>
      </c>
      <c r="N30" s="16">
        <f t="shared" si="9"/>
        <v>31.2</v>
      </c>
      <c r="O30" s="16">
        <f t="shared" si="9"/>
        <v>33.1</v>
      </c>
      <c r="P30" s="16">
        <f t="shared" si="9"/>
        <v>36.4</v>
      </c>
      <c r="Q30" s="16">
        <f t="shared" si="9"/>
        <v>36.299999999999997</v>
      </c>
      <c r="R30" s="16">
        <f t="shared" si="9"/>
        <v>36.799999999999997</v>
      </c>
      <c r="S30" s="16">
        <f t="shared" si="9"/>
        <v>37.4</v>
      </c>
      <c r="T30" s="16">
        <f t="shared" si="9"/>
        <v>37.9</v>
      </c>
      <c r="U30" s="16">
        <f t="shared" si="9"/>
        <v>37.299999999999997</v>
      </c>
      <c r="V30" s="16">
        <f t="shared" si="9"/>
        <v>36.9</v>
      </c>
      <c r="W30" s="16">
        <f t="shared" si="9"/>
        <v>35.4</v>
      </c>
      <c r="X30" s="16">
        <f t="shared" si="9"/>
        <v>36.5</v>
      </c>
      <c r="Y30" s="16">
        <f t="shared" si="9"/>
        <v>36.799999999999997</v>
      </c>
      <c r="Z30" s="16">
        <f t="shared" si="9"/>
        <v>33.700000000000003</v>
      </c>
      <c r="AA30" s="16">
        <f t="shared" si="9"/>
        <v>33.200000000000003</v>
      </c>
      <c r="AB30" s="16">
        <f t="shared" si="9"/>
        <v>34.299999999999997</v>
      </c>
      <c r="AC30" s="16">
        <f t="shared" si="9"/>
        <v>33.799999999999997</v>
      </c>
      <c r="AD30" s="16">
        <f t="shared" si="9"/>
        <v>34.5</v>
      </c>
      <c r="AE30" s="16">
        <f t="shared" si="9"/>
        <v>34.6</v>
      </c>
      <c r="AF30" s="16">
        <f t="shared" si="9"/>
        <v>35.799999999999997</v>
      </c>
      <c r="AG30" s="26">
        <f>MAX(AG5:AG29)</f>
        <v>39.1</v>
      </c>
      <c r="AH30" s="26">
        <f>AVERAGE(AH5:AH29)</f>
        <v>31.86373995037221</v>
      </c>
    </row>
    <row r="31" spans="1:34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1"/>
      <c r="AH31" s="14"/>
    </row>
  </sheetData>
  <mergeCells count="34">
    <mergeCell ref="D3:D4"/>
    <mergeCell ref="B3:B4"/>
    <mergeCell ref="AF3:AF4"/>
    <mergeCell ref="F3:F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2:A4"/>
    <mergeCell ref="C3:C4"/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N3:N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0"/>
  <sheetViews>
    <sheetView topLeftCell="A7" workbookViewId="0">
      <selection activeCell="B30" sqref="B30"/>
    </sheetView>
  </sheetViews>
  <sheetFormatPr defaultRowHeight="12.75"/>
  <cols>
    <col min="1" max="1" width="19.140625" style="2" customWidth="1"/>
    <col min="2" max="30" width="5.42578125" style="2" bestFit="1" customWidth="1"/>
    <col min="31" max="32" width="5.5703125" style="2" customWidth="1"/>
    <col min="33" max="33" width="7" style="9" bestFit="1" customWidth="1"/>
    <col min="34" max="34" width="7.28515625" style="1" bestFit="1" customWidth="1"/>
  </cols>
  <sheetData>
    <row r="1" spans="1:34" ht="20.100000000000001" customHeight="1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4" s="4" customFormat="1" ht="20.100000000000001" customHeight="1">
      <c r="A2" s="19" t="s">
        <v>21</v>
      </c>
      <c r="B2" s="20" t="s">
        <v>55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s="5" customFormat="1" ht="20.100000000000001" customHeight="1">
      <c r="A3" s="19"/>
      <c r="B3" s="21">
        <v>1</v>
      </c>
      <c r="C3" s="21">
        <f>SUM(B3+1)</f>
        <v>2</v>
      </c>
      <c r="D3" s="21">
        <f t="shared" ref="D3:AD3" si="0">SUM(C3+1)</f>
        <v>3</v>
      </c>
      <c r="E3" s="21">
        <f t="shared" si="0"/>
        <v>4</v>
      </c>
      <c r="F3" s="21">
        <f t="shared" si="0"/>
        <v>5</v>
      </c>
      <c r="G3" s="21">
        <f t="shared" si="0"/>
        <v>6</v>
      </c>
      <c r="H3" s="21">
        <f t="shared" si="0"/>
        <v>7</v>
      </c>
      <c r="I3" s="21">
        <f t="shared" si="0"/>
        <v>8</v>
      </c>
      <c r="J3" s="21">
        <f t="shared" si="0"/>
        <v>9</v>
      </c>
      <c r="K3" s="21">
        <f t="shared" si="0"/>
        <v>10</v>
      </c>
      <c r="L3" s="21">
        <f t="shared" si="0"/>
        <v>11</v>
      </c>
      <c r="M3" s="21">
        <f t="shared" si="0"/>
        <v>12</v>
      </c>
      <c r="N3" s="21">
        <f t="shared" si="0"/>
        <v>13</v>
      </c>
      <c r="O3" s="21">
        <f t="shared" si="0"/>
        <v>14</v>
      </c>
      <c r="P3" s="21">
        <f t="shared" si="0"/>
        <v>15</v>
      </c>
      <c r="Q3" s="21">
        <f t="shared" si="0"/>
        <v>16</v>
      </c>
      <c r="R3" s="21">
        <f t="shared" si="0"/>
        <v>17</v>
      </c>
      <c r="S3" s="21">
        <f t="shared" si="0"/>
        <v>18</v>
      </c>
      <c r="T3" s="21">
        <f t="shared" si="0"/>
        <v>19</v>
      </c>
      <c r="U3" s="21">
        <f t="shared" si="0"/>
        <v>20</v>
      </c>
      <c r="V3" s="21">
        <f t="shared" si="0"/>
        <v>21</v>
      </c>
      <c r="W3" s="21">
        <f t="shared" si="0"/>
        <v>22</v>
      </c>
      <c r="X3" s="21">
        <f t="shared" si="0"/>
        <v>23</v>
      </c>
      <c r="Y3" s="21">
        <f t="shared" si="0"/>
        <v>24</v>
      </c>
      <c r="Z3" s="21">
        <f t="shared" si="0"/>
        <v>25</v>
      </c>
      <c r="AA3" s="21">
        <f t="shared" si="0"/>
        <v>26</v>
      </c>
      <c r="AB3" s="21">
        <f t="shared" si="0"/>
        <v>27</v>
      </c>
      <c r="AC3" s="21">
        <f t="shared" si="0"/>
        <v>28</v>
      </c>
      <c r="AD3" s="21">
        <f t="shared" si="0"/>
        <v>29</v>
      </c>
      <c r="AE3" s="21">
        <v>30</v>
      </c>
      <c r="AF3" s="21">
        <v>31</v>
      </c>
      <c r="AG3" s="22" t="s">
        <v>43</v>
      </c>
      <c r="AH3" s="27" t="s">
        <v>40</v>
      </c>
    </row>
    <row r="4" spans="1:34" s="5" customFormat="1" ht="20.100000000000001" customHeight="1">
      <c r="A4" s="19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 t="s">
        <v>39</v>
      </c>
      <c r="AH4" s="27" t="s">
        <v>39</v>
      </c>
    </row>
    <row r="5" spans="1:34" s="5" customFormat="1" ht="20.100000000000001" customHeight="1">
      <c r="A5" s="23" t="s">
        <v>48</v>
      </c>
      <c r="B5" s="24">
        <f>[1]Janeiro!$D$5</f>
        <v>22.3</v>
      </c>
      <c r="C5" s="24">
        <f>[1]Janeiro!$D$6</f>
        <v>19.3</v>
      </c>
      <c r="D5" s="24">
        <f>[1]Janeiro!$D$7</f>
        <v>20</v>
      </c>
      <c r="E5" s="24">
        <f>[1]Janeiro!$D$8</f>
        <v>21.3</v>
      </c>
      <c r="F5" s="24">
        <f>[1]Janeiro!$D$9</f>
        <v>22.8</v>
      </c>
      <c r="G5" s="24">
        <f>[1]Janeiro!$D$10</f>
        <v>21.8</v>
      </c>
      <c r="H5" s="24">
        <f>[1]Janeiro!$D$11</f>
        <v>21.6</v>
      </c>
      <c r="I5" s="24">
        <f>[1]Janeiro!$D$12</f>
        <v>21.3</v>
      </c>
      <c r="J5" s="24">
        <f>[1]Janeiro!$D$13</f>
        <v>21</v>
      </c>
      <c r="K5" s="24">
        <f>[1]Janeiro!$D$14</f>
        <v>21.4</v>
      </c>
      <c r="L5" s="24">
        <f>[1]Janeiro!$D$15</f>
        <v>21.7</v>
      </c>
      <c r="M5" s="24">
        <f>[1]Janeiro!$D$16</f>
        <v>20.5</v>
      </c>
      <c r="N5" s="24">
        <f>[1]Janeiro!$D$17</f>
        <v>21.8</v>
      </c>
      <c r="O5" s="24">
        <f>[1]Janeiro!$D$18</f>
        <v>21.7</v>
      </c>
      <c r="P5" s="24">
        <f>[1]Janeiro!$D$19</f>
        <v>20.8</v>
      </c>
      <c r="Q5" s="24">
        <f>[1]Janeiro!$D$20</f>
        <v>21.1</v>
      </c>
      <c r="R5" s="24">
        <f>[1]Janeiro!$D$21</f>
        <v>19.7</v>
      </c>
      <c r="S5" s="24">
        <f>[1]Janeiro!$D$22</f>
        <v>20.2</v>
      </c>
      <c r="T5" s="24">
        <f>[1]Janeiro!$D$23</f>
        <v>20.100000000000001</v>
      </c>
      <c r="U5" s="24">
        <f>[1]Janeiro!$D$24</f>
        <v>20.8</v>
      </c>
      <c r="V5" s="24">
        <f>[1]Janeiro!$D$25</f>
        <v>22.5</v>
      </c>
      <c r="W5" s="24">
        <f>[1]Janeiro!$D$26</f>
        <v>22.2</v>
      </c>
      <c r="X5" s="24">
        <f>[1]Janeiro!$D$27</f>
        <v>22.1</v>
      </c>
      <c r="Y5" s="24">
        <f>[1]Janeiro!$D$28</f>
        <v>21.9</v>
      </c>
      <c r="Z5" s="24">
        <f>[1]Janeiro!$D$29</f>
        <v>22.7</v>
      </c>
      <c r="AA5" s="24">
        <f>[1]Janeiro!$D$30</f>
        <v>22.4</v>
      </c>
      <c r="AB5" s="24">
        <f>[1]Janeiro!$D$31</f>
        <v>22.2</v>
      </c>
      <c r="AC5" s="24">
        <f>[1]Janeiro!$D$32</f>
        <v>21.1</v>
      </c>
      <c r="AD5" s="24">
        <f>[1]Janeiro!$D$33</f>
        <v>20.399999999999999</v>
      </c>
      <c r="AE5" s="24">
        <f>[1]Janeiro!$D$34</f>
        <v>21.1</v>
      </c>
      <c r="AF5" s="24">
        <f>[1]Janeiro!$D$35</f>
        <v>18.8</v>
      </c>
      <c r="AG5" s="16">
        <f>MIN(B5:AF5)</f>
        <v>18.8</v>
      </c>
      <c r="AH5" s="28">
        <f>AVERAGE(B5:AF5)</f>
        <v>21.245161290322581</v>
      </c>
    </row>
    <row r="6" spans="1:34" ht="17.100000000000001" customHeight="1">
      <c r="A6" s="23" t="s">
        <v>0</v>
      </c>
      <c r="B6" s="25">
        <f>[2]Janeiro!$D$5</f>
        <v>19</v>
      </c>
      <c r="C6" s="25">
        <f>[2]Janeiro!$D$6</f>
        <v>15.9</v>
      </c>
      <c r="D6" s="25">
        <f>[2]Janeiro!$D$7</f>
        <v>17.8</v>
      </c>
      <c r="E6" s="25">
        <f>[2]Janeiro!$D$8</f>
        <v>18.5</v>
      </c>
      <c r="F6" s="25">
        <f>[2]Janeiro!$D$9</f>
        <v>16.899999999999999</v>
      </c>
      <c r="G6" s="25">
        <f>[2]Janeiro!$D$10</f>
        <v>17.8</v>
      </c>
      <c r="H6" s="25">
        <f>[2]Janeiro!$D$11</f>
        <v>16.8</v>
      </c>
      <c r="I6" s="25">
        <f>[2]Janeiro!$D$12</f>
        <v>18.600000000000001</v>
      </c>
      <c r="J6" s="25">
        <f>[2]Janeiro!$D$13</f>
        <v>20.2</v>
      </c>
      <c r="K6" s="25">
        <f>[2]Janeiro!$D$14</f>
        <v>18.899999999999999</v>
      </c>
      <c r="L6" s="25">
        <f>[2]Janeiro!$D$15</f>
        <v>20.100000000000001</v>
      </c>
      <c r="M6" s="25">
        <f>[2]Janeiro!$D$16</f>
        <v>21.9</v>
      </c>
      <c r="N6" s="25">
        <f>[2]Janeiro!$D$17</f>
        <v>20.9</v>
      </c>
      <c r="O6" s="25">
        <f>[2]Janeiro!$D$18</f>
        <v>20.7</v>
      </c>
      <c r="P6" s="25">
        <f>[2]Janeiro!$D$19</f>
        <v>17.8</v>
      </c>
      <c r="Q6" s="25">
        <f>[2]Janeiro!$D$20</f>
        <v>19.100000000000001</v>
      </c>
      <c r="R6" s="25">
        <f>[2]Janeiro!$D$21</f>
        <v>19.600000000000001</v>
      </c>
      <c r="S6" s="25">
        <f>[2]Janeiro!$D$22</f>
        <v>19.100000000000001</v>
      </c>
      <c r="T6" s="25">
        <f>[2]Janeiro!$D$23</f>
        <v>19</v>
      </c>
      <c r="U6" s="25">
        <f>[2]Janeiro!$D$24</f>
        <v>20</v>
      </c>
      <c r="V6" s="25">
        <f>[2]Janeiro!$D$25</f>
        <v>20.2</v>
      </c>
      <c r="W6" s="25">
        <f>[2]Janeiro!$D$26</f>
        <v>20.3</v>
      </c>
      <c r="X6" s="25">
        <f>[2]Janeiro!$D$27</f>
        <v>20.8</v>
      </c>
      <c r="Y6" s="25">
        <f>[2]Janeiro!$D$28</f>
        <v>21.2</v>
      </c>
      <c r="Z6" s="25">
        <f>[2]Janeiro!$D$29</f>
        <v>21.8</v>
      </c>
      <c r="AA6" s="25">
        <f>[2]Janeiro!$D$30</f>
        <v>20.5</v>
      </c>
      <c r="AB6" s="25">
        <f>[2]Janeiro!$D$31</f>
        <v>20.6</v>
      </c>
      <c r="AC6" s="25">
        <f>[2]Janeiro!$D$32</f>
        <v>18.100000000000001</v>
      </c>
      <c r="AD6" s="25">
        <f>[2]Janeiro!$D$33</f>
        <v>15.8</v>
      </c>
      <c r="AE6" s="25">
        <f>[2]Janeiro!$D$34</f>
        <v>19.3</v>
      </c>
      <c r="AF6" s="25">
        <f>[2]Janeiro!$D$35</f>
        <v>20.3</v>
      </c>
      <c r="AG6" s="26">
        <f t="shared" ref="AG6:AG14" si="1">MIN(B6:AF6)</f>
        <v>15.8</v>
      </c>
      <c r="AH6" s="26">
        <f>AVERAGE(B6:AF6)</f>
        <v>19.274193548387096</v>
      </c>
    </row>
    <row r="7" spans="1:34" ht="17.100000000000001" customHeight="1">
      <c r="A7" s="23" t="s">
        <v>1</v>
      </c>
      <c r="B7" s="25">
        <f>[3]Janeiro!$D$5</f>
        <v>22.6</v>
      </c>
      <c r="C7" s="25">
        <f>[3]Janeiro!$D$6</f>
        <v>18.5</v>
      </c>
      <c r="D7" s="25">
        <f>[3]Janeiro!$D$7</f>
        <v>20.100000000000001</v>
      </c>
      <c r="E7" s="25">
        <f>[3]Janeiro!$D$8</f>
        <v>21.4</v>
      </c>
      <c r="F7" s="25">
        <f>[3]Janeiro!$D$9</f>
        <v>23.3</v>
      </c>
      <c r="G7" s="25">
        <f>[3]Janeiro!$D$10</f>
        <v>22.9</v>
      </c>
      <c r="H7" s="25">
        <f>[3]Janeiro!$D$11</f>
        <v>22.9</v>
      </c>
      <c r="I7" s="25">
        <f>[3]Janeiro!$D$12</f>
        <v>21.1</v>
      </c>
      <c r="J7" s="25">
        <f>[3]Janeiro!$D$13</f>
        <v>21.4</v>
      </c>
      <c r="K7" s="25">
        <f>[3]Janeiro!$D$14</f>
        <v>21.6</v>
      </c>
      <c r="L7" s="25">
        <f>[3]Janeiro!$D$15</f>
        <v>23.9</v>
      </c>
      <c r="M7" s="25">
        <f>[3]Janeiro!$D$16</f>
        <v>23</v>
      </c>
      <c r="N7" s="25">
        <f>[3]Janeiro!$D$17</f>
        <v>22.7</v>
      </c>
      <c r="O7" s="25">
        <f>[3]Janeiro!$D$18</f>
        <v>23.8</v>
      </c>
      <c r="P7" s="25">
        <f>[3]Janeiro!$D$19</f>
        <v>21.7</v>
      </c>
      <c r="Q7" s="25">
        <f>[3]Janeiro!$D$20</f>
        <v>22.4</v>
      </c>
      <c r="R7" s="25">
        <f>[3]Janeiro!$D$21</f>
        <v>23.4</v>
      </c>
      <c r="S7" s="25">
        <f>[3]Janeiro!$D$22</f>
        <v>22.5</v>
      </c>
      <c r="T7" s="25">
        <f>[3]Janeiro!$D$23</f>
        <v>21.8</v>
      </c>
      <c r="U7" s="25">
        <f>[3]Janeiro!$D$24</f>
        <v>23.2</v>
      </c>
      <c r="V7" s="25">
        <f>[3]Janeiro!$D$25</f>
        <v>23.2</v>
      </c>
      <c r="W7" s="25">
        <f>[3]Janeiro!$D$26</f>
        <v>23.4</v>
      </c>
      <c r="X7" s="25">
        <f>[3]Janeiro!$D$27</f>
        <v>23.3</v>
      </c>
      <c r="Y7" s="25">
        <f>[3]Janeiro!$D$28</f>
        <v>22.7</v>
      </c>
      <c r="Z7" s="25">
        <f>[3]Janeiro!$D$29</f>
        <v>23.5</v>
      </c>
      <c r="AA7" s="25">
        <f>[3]Janeiro!$D$30</f>
        <v>22.8</v>
      </c>
      <c r="AB7" s="25">
        <f>[3]Janeiro!$D$31</f>
        <v>22.6</v>
      </c>
      <c r="AC7" s="25">
        <f>[3]Janeiro!$D$32</f>
        <v>21.3</v>
      </c>
      <c r="AD7" s="25">
        <f>[3]Janeiro!$D$33</f>
        <v>23.7</v>
      </c>
      <c r="AE7" s="25">
        <f>[3]Janeiro!$D$34</f>
        <v>24</v>
      </c>
      <c r="AF7" s="25">
        <f>[3]Janeiro!$D$35</f>
        <v>24</v>
      </c>
      <c r="AG7" s="26">
        <f t="shared" si="1"/>
        <v>18.5</v>
      </c>
      <c r="AH7" s="26">
        <f t="shared" ref="AH7:AH13" si="2">AVERAGE(B7:AF7)</f>
        <v>22.538709677419352</v>
      </c>
    </row>
    <row r="8" spans="1:34" ht="17.100000000000001" customHeight="1">
      <c r="A8" s="23" t="s">
        <v>56</v>
      </c>
      <c r="B8" s="25">
        <f>[4]Janeiro!$D$5</f>
        <v>21.1</v>
      </c>
      <c r="C8" s="25">
        <f>[4]Janeiro!$D$6</f>
        <v>17.100000000000001</v>
      </c>
      <c r="D8" s="25">
        <f>[4]Janeiro!$D$7</f>
        <v>17.100000000000001</v>
      </c>
      <c r="E8" s="25">
        <f>[4]Janeiro!$D$8</f>
        <v>19.7</v>
      </c>
      <c r="F8" s="25">
        <f>[4]Janeiro!$D$9</f>
        <v>19.100000000000001</v>
      </c>
      <c r="G8" s="25">
        <f>[4]Janeiro!$D$10</f>
        <v>19.600000000000001</v>
      </c>
      <c r="H8" s="25">
        <f>[4]Janeiro!$D$11</f>
        <v>18.600000000000001</v>
      </c>
      <c r="I8" s="25">
        <f>[4]Janeiro!$D$12</f>
        <v>20.8</v>
      </c>
      <c r="J8" s="25">
        <f>[4]Janeiro!$D$13</f>
        <v>20.399999999999999</v>
      </c>
      <c r="K8" s="25">
        <f>[4]Janeiro!$D$14</f>
        <v>20.100000000000001</v>
      </c>
      <c r="L8" s="25">
        <f>[4]Janeiro!$D$15</f>
        <v>22.6</v>
      </c>
      <c r="M8" s="25">
        <f>[4]Janeiro!$D$16</f>
        <v>23</v>
      </c>
      <c r="N8" s="25">
        <f>[4]Janeiro!$D$17</f>
        <v>22</v>
      </c>
      <c r="O8" s="25">
        <f>[4]Janeiro!$D$18</f>
        <v>22.8</v>
      </c>
      <c r="P8" s="25">
        <f>[4]Janeiro!$D$19</f>
        <v>19.600000000000001</v>
      </c>
      <c r="Q8" s="25">
        <f>[4]Janeiro!$D$20</f>
        <v>19.7</v>
      </c>
      <c r="R8" s="25">
        <f>[4]Janeiro!$D$21</f>
        <v>19.899999999999999</v>
      </c>
      <c r="S8" s="25">
        <f>[4]Janeiro!$D$22</f>
        <v>21.8</v>
      </c>
      <c r="T8" s="25">
        <f>[4]Janeiro!$D$23</f>
        <v>20.5</v>
      </c>
      <c r="U8" s="25">
        <f>[4]Janeiro!$D$24</f>
        <v>22</v>
      </c>
      <c r="V8" s="25">
        <f>[4]Janeiro!$D$25</f>
        <v>22.7</v>
      </c>
      <c r="W8" s="25">
        <f>[4]Janeiro!$D$26</f>
        <v>22.5</v>
      </c>
      <c r="X8" s="25">
        <f>[4]Janeiro!$D$27</f>
        <v>22.9</v>
      </c>
      <c r="Y8" s="25">
        <f>[4]Janeiro!$D$28</f>
        <v>22.3</v>
      </c>
      <c r="Z8" s="25">
        <f>[4]Janeiro!$D$29</f>
        <v>20.9</v>
      </c>
      <c r="AA8" s="25">
        <f>[4]Janeiro!$D$30</f>
        <v>22.9</v>
      </c>
      <c r="AB8" s="25">
        <f>[4]Janeiro!$D$31</f>
        <v>20</v>
      </c>
      <c r="AC8" s="25">
        <f>[4]Janeiro!$D$32</f>
        <v>20.7</v>
      </c>
      <c r="AD8" s="25">
        <f>[4]Janeiro!$D$33</f>
        <v>20.6</v>
      </c>
      <c r="AE8" s="25">
        <f>[4]Janeiro!$D$34</f>
        <v>24.1</v>
      </c>
      <c r="AF8" s="25">
        <f>[4]Janeiro!$D$35</f>
        <v>23.5</v>
      </c>
      <c r="AG8" s="26">
        <f t="shared" ref="AG8:AG9" si="3">MIN(B8:AF8)</f>
        <v>17.100000000000001</v>
      </c>
      <c r="AH8" s="26">
        <f t="shared" ref="AH8:AH9" si="4">AVERAGE(B8:AF8)</f>
        <v>20.987096774193549</v>
      </c>
    </row>
    <row r="9" spans="1:34" ht="17.100000000000001" customHeight="1">
      <c r="A9" s="23" t="s">
        <v>2</v>
      </c>
      <c r="B9" s="25">
        <f>[5]Janeiro!$D$5</f>
        <v>21.3</v>
      </c>
      <c r="C9" s="25">
        <f>[5]Janeiro!$D$6</f>
        <v>18.3</v>
      </c>
      <c r="D9" s="25">
        <f>[5]Janeiro!$D$7</f>
        <v>20</v>
      </c>
      <c r="E9" s="25">
        <f>[5]Janeiro!$D$8</f>
        <v>21.3</v>
      </c>
      <c r="F9" s="25">
        <f>[5]Janeiro!$D$9</f>
        <v>22.4</v>
      </c>
      <c r="G9" s="25">
        <f>[5]Janeiro!$D$10</f>
        <v>22.8</v>
      </c>
      <c r="H9" s="25">
        <f>[5]Janeiro!$D$11</f>
        <v>21.3</v>
      </c>
      <c r="I9" s="25">
        <f>[5]Janeiro!$D$12</f>
        <v>21.2</v>
      </c>
      <c r="J9" s="25">
        <f>[5]Janeiro!$D$13</f>
        <v>19.8</v>
      </c>
      <c r="K9" s="25">
        <f>[5]Janeiro!$D$14</f>
        <v>19.899999999999999</v>
      </c>
      <c r="L9" s="25">
        <f>[5]Janeiro!$D$15</f>
        <v>20.5</v>
      </c>
      <c r="M9" s="25">
        <f>[5]Janeiro!$D$16</f>
        <v>20.7</v>
      </c>
      <c r="N9" s="25">
        <f>[5]Janeiro!$D$17</f>
        <v>20.9</v>
      </c>
      <c r="O9" s="25">
        <f>[5]Janeiro!$D$18</f>
        <v>20.9</v>
      </c>
      <c r="P9" s="25">
        <f>[5]Janeiro!$D$19</f>
        <v>20.9</v>
      </c>
      <c r="Q9" s="25">
        <f>[5]Janeiro!$D$20</f>
        <v>21.6</v>
      </c>
      <c r="R9" s="25">
        <f>[5]Janeiro!$D$21</f>
        <v>21.5</v>
      </c>
      <c r="S9" s="25">
        <f>[5]Janeiro!$D$22</f>
        <v>19.7</v>
      </c>
      <c r="T9" s="25">
        <f>[5]Janeiro!$D$23</f>
        <v>19.100000000000001</v>
      </c>
      <c r="U9" s="25">
        <f>[5]Janeiro!$D$24</f>
        <v>20.6</v>
      </c>
      <c r="V9" s="25">
        <f>[5]Janeiro!$D$25</f>
        <v>21.9</v>
      </c>
      <c r="W9" s="25">
        <f>[5]Janeiro!$D$26</f>
        <v>21.4</v>
      </c>
      <c r="X9" s="25">
        <f>[5]Janeiro!$D$27</f>
        <v>22</v>
      </c>
      <c r="Y9" s="25">
        <f>[5]Janeiro!$D$28</f>
        <v>22.5</v>
      </c>
      <c r="Z9" s="25">
        <f>[5]Janeiro!$D$29</f>
        <v>22</v>
      </c>
      <c r="AA9" s="25">
        <f>[5]Janeiro!$D$30</f>
        <v>21.5</v>
      </c>
      <c r="AB9" s="25">
        <f>[5]Janeiro!$D$31</f>
        <v>21.4</v>
      </c>
      <c r="AC9" s="25">
        <f>[5]Janeiro!$D$32</f>
        <v>20.7</v>
      </c>
      <c r="AD9" s="25">
        <f>[5]Janeiro!$D$33</f>
        <v>22</v>
      </c>
      <c r="AE9" s="25">
        <f>[5]Janeiro!$D$34</f>
        <v>22.6</v>
      </c>
      <c r="AF9" s="25">
        <f>[5]Janeiro!$D$35</f>
        <v>23.1</v>
      </c>
      <c r="AG9" s="26">
        <f t="shared" si="3"/>
        <v>18.3</v>
      </c>
      <c r="AH9" s="26">
        <f t="shared" si="4"/>
        <v>21.154838709677421</v>
      </c>
    </row>
    <row r="10" spans="1:34" ht="17.100000000000001" customHeight="1">
      <c r="A10" s="23" t="s">
        <v>3</v>
      </c>
      <c r="B10" s="25">
        <f>[6]Janeiro!$D$5</f>
        <v>21.8</v>
      </c>
      <c r="C10" s="25">
        <f>[6]Janeiro!$D$6</f>
        <v>20.8</v>
      </c>
      <c r="D10" s="25">
        <f>[6]Janeiro!$D$7</f>
        <v>20.3</v>
      </c>
      <c r="E10" s="25">
        <f>[6]Janeiro!$D$8</f>
        <v>20</v>
      </c>
      <c r="F10" s="25">
        <f>[6]Janeiro!$D$9</f>
        <v>20.7</v>
      </c>
      <c r="G10" s="25">
        <f>[6]Janeiro!$D$10</f>
        <v>20.7</v>
      </c>
      <c r="H10" s="25">
        <f>[6]Janeiro!$D$11</f>
        <v>22.1</v>
      </c>
      <c r="I10" s="25">
        <f>[6]Janeiro!$D$12</f>
        <v>21.3</v>
      </c>
      <c r="J10" s="25">
        <f>[6]Janeiro!$D$13</f>
        <v>20.6</v>
      </c>
      <c r="K10" s="25">
        <f>[6]Janeiro!$D$14</f>
        <v>19.2</v>
      </c>
      <c r="L10" s="25">
        <f>[6]Janeiro!$D$15</f>
        <v>21.2</v>
      </c>
      <c r="M10" s="25">
        <f>[6]Janeiro!$D$16</f>
        <v>19.600000000000001</v>
      </c>
      <c r="N10" s="25">
        <f>[6]Janeiro!$D$17</f>
        <v>20.5</v>
      </c>
      <c r="O10" s="25">
        <f>[6]Janeiro!$D$18</f>
        <v>21.1</v>
      </c>
      <c r="P10" s="25">
        <f>[6]Janeiro!$D$19</f>
        <v>21.7</v>
      </c>
      <c r="Q10" s="25">
        <f>[6]Janeiro!$D$20</f>
        <v>20.100000000000001</v>
      </c>
      <c r="R10" s="25">
        <f>[6]Janeiro!$D$21</f>
        <v>20</v>
      </c>
      <c r="S10" s="25">
        <f>[6]Janeiro!$D$22</f>
        <v>20</v>
      </c>
      <c r="T10" s="25">
        <f>[6]Janeiro!$D$23</f>
        <v>19.8</v>
      </c>
      <c r="U10" s="25">
        <f>[6]Janeiro!$D$24</f>
        <v>20.8</v>
      </c>
      <c r="V10" s="25">
        <f>[6]Janeiro!$D$25</f>
        <v>19.899999999999999</v>
      </c>
      <c r="W10" s="25">
        <f>[6]Janeiro!$D$26</f>
        <v>20.100000000000001</v>
      </c>
      <c r="X10" s="25">
        <f>[6]Janeiro!$D$27</f>
        <v>21.7</v>
      </c>
      <c r="Y10" s="25">
        <f>[6]Janeiro!$D$28</f>
        <v>20.5</v>
      </c>
      <c r="Z10" s="25">
        <f>[6]Janeiro!$D$29</f>
        <v>21.4</v>
      </c>
      <c r="AA10" s="25">
        <f>[6]Janeiro!$D$30</f>
        <v>21.5</v>
      </c>
      <c r="AB10" s="25">
        <f>[6]Janeiro!$D$31</f>
        <v>20.6</v>
      </c>
      <c r="AC10" s="25">
        <f>[6]Janeiro!$D$32</f>
        <v>20.7</v>
      </c>
      <c r="AD10" s="25">
        <f>[6]Janeiro!$D$33</f>
        <v>21.1</v>
      </c>
      <c r="AE10" s="25">
        <f>[6]Janeiro!$D$34</f>
        <v>21.9</v>
      </c>
      <c r="AF10" s="25">
        <f>[6]Janeiro!$D$35</f>
        <v>20.3</v>
      </c>
      <c r="AG10" s="26">
        <f t="shared" si="1"/>
        <v>19.2</v>
      </c>
      <c r="AH10" s="26">
        <f>AVERAGE(B10:AF10)</f>
        <v>20.70967741935484</v>
      </c>
    </row>
    <row r="11" spans="1:34" ht="17.100000000000001" customHeight="1">
      <c r="A11" s="23" t="s">
        <v>4</v>
      </c>
      <c r="B11" s="25">
        <f>[7]Janeiro!$D$5</f>
        <v>19.399999999999999</v>
      </c>
      <c r="C11" s="25">
        <f>[7]Janeiro!$D$6</f>
        <v>17.3</v>
      </c>
      <c r="D11" s="25">
        <f>[7]Janeiro!$D$7</f>
        <v>19.399999999999999</v>
      </c>
      <c r="E11" s="25">
        <f>[7]Janeiro!$D$8</f>
        <v>20.3</v>
      </c>
      <c r="F11" s="25">
        <f>[7]Janeiro!$D$9</f>
        <v>19.600000000000001</v>
      </c>
      <c r="G11" s="25">
        <f>[7]Janeiro!$D$10</f>
        <v>19.899999999999999</v>
      </c>
      <c r="H11" s="25">
        <f>[7]Janeiro!$D$11</f>
        <v>19.399999999999999</v>
      </c>
      <c r="I11" s="25">
        <f>[7]Janeiro!$D$12</f>
        <v>17</v>
      </c>
      <c r="J11" s="25">
        <f>[7]Janeiro!$D$13</f>
        <v>18.3</v>
      </c>
      <c r="K11" s="25">
        <f>[7]Janeiro!$D$14</f>
        <v>16.7</v>
      </c>
      <c r="L11" s="25">
        <f>[7]Janeiro!$D$15</f>
        <v>18.899999999999999</v>
      </c>
      <c r="M11" s="25">
        <f>[7]Janeiro!$D$16</f>
        <v>18.3</v>
      </c>
      <c r="N11" s="25">
        <f>[7]Janeiro!$D$17</f>
        <v>19.100000000000001</v>
      </c>
      <c r="O11" s="25">
        <f>[7]Janeiro!$D$18</f>
        <v>19.100000000000001</v>
      </c>
      <c r="P11" s="25">
        <f>[7]Janeiro!$D$19</f>
        <v>19.600000000000001</v>
      </c>
      <c r="Q11" s="25">
        <f>[7]Janeiro!$D$20</f>
        <v>18.100000000000001</v>
      </c>
      <c r="R11" s="25">
        <f>[7]Janeiro!$D$21</f>
        <v>18.3</v>
      </c>
      <c r="S11" s="25">
        <f>[7]Janeiro!$D$22</f>
        <v>19</v>
      </c>
      <c r="T11" s="25">
        <f>[7]Janeiro!$D$23</f>
        <v>18.600000000000001</v>
      </c>
      <c r="U11" s="25">
        <f>[7]Janeiro!$D$24</f>
        <v>19.600000000000001</v>
      </c>
      <c r="V11" s="25">
        <f>[7]Janeiro!$D$25</f>
        <v>19.2</v>
      </c>
      <c r="W11" s="25">
        <f>[7]Janeiro!$D$26</f>
        <v>18.5</v>
      </c>
      <c r="X11" s="25">
        <f>[7]Janeiro!$D$27</f>
        <v>19.399999999999999</v>
      </c>
      <c r="Y11" s="25">
        <f>[7]Janeiro!$D$28</f>
        <v>19.7</v>
      </c>
      <c r="Z11" s="25">
        <f>[7]Janeiro!$D$29</f>
        <v>21.1</v>
      </c>
      <c r="AA11" s="25">
        <f>[7]Janeiro!$D$30</f>
        <v>21</v>
      </c>
      <c r="AB11" s="25">
        <f>[7]Janeiro!$D$31</f>
        <v>19.3</v>
      </c>
      <c r="AC11" s="25">
        <f>[7]Janeiro!$D$32</f>
        <v>18.600000000000001</v>
      </c>
      <c r="AD11" s="25">
        <f>[7]Janeiro!$D$33</f>
        <v>19.3</v>
      </c>
      <c r="AE11" s="25">
        <f>[7]Janeiro!$D$34</f>
        <v>19.8</v>
      </c>
      <c r="AF11" s="25">
        <f>[7]Janeiro!$D$35</f>
        <v>20</v>
      </c>
      <c r="AG11" s="26">
        <f t="shared" si="1"/>
        <v>16.7</v>
      </c>
      <c r="AH11" s="26">
        <f t="shared" si="2"/>
        <v>19.090322580645164</v>
      </c>
    </row>
    <row r="12" spans="1:34" ht="17.100000000000001" customHeight="1">
      <c r="A12" s="23" t="s">
        <v>5</v>
      </c>
      <c r="B12" s="25">
        <f>[8]Janeiro!$D$5</f>
        <v>24.1</v>
      </c>
      <c r="C12" s="25">
        <f>[8]Janeiro!$D$6</f>
        <v>22.9</v>
      </c>
      <c r="D12" s="29">
        <f>[8]Janeiro!$D$7</f>
        <v>20.2</v>
      </c>
      <c r="E12" s="29">
        <f>[8]Janeiro!$D$8</f>
        <v>22.7</v>
      </c>
      <c r="F12" s="29">
        <f>[8]Janeiro!$D$9</f>
        <v>24.9</v>
      </c>
      <c r="G12" s="29">
        <f>[8]Janeiro!$D$10</f>
        <v>24.7</v>
      </c>
      <c r="H12" s="29">
        <f>[8]Janeiro!$D$11</f>
        <v>24.1</v>
      </c>
      <c r="I12" s="29">
        <f>[8]Janeiro!$D$12</f>
        <v>22.5</v>
      </c>
      <c r="J12" s="29">
        <f>[8]Janeiro!$D$13</f>
        <v>22.9</v>
      </c>
      <c r="K12" s="29">
        <f>[8]Janeiro!$D$14</f>
        <v>25.3</v>
      </c>
      <c r="L12" s="29">
        <f>[8]Janeiro!$D$15</f>
        <v>24.4</v>
      </c>
      <c r="M12" s="29">
        <f>[8]Janeiro!$D$16</f>
        <v>22.1</v>
      </c>
      <c r="N12" s="29">
        <f>[8]Janeiro!$D$17</f>
        <v>22</v>
      </c>
      <c r="O12" s="29">
        <f>[8]Janeiro!$D$18</f>
        <v>24.2</v>
      </c>
      <c r="P12" s="25">
        <f>[8]Janeiro!$D$19</f>
        <v>25.3</v>
      </c>
      <c r="Q12" s="25">
        <f>[8]Janeiro!$D$20</f>
        <v>25.8</v>
      </c>
      <c r="R12" s="25">
        <f>[8]Janeiro!$D$21</f>
        <v>22.7</v>
      </c>
      <c r="S12" s="25">
        <f>[8]Janeiro!$D$22</f>
        <v>24</v>
      </c>
      <c r="T12" s="25">
        <f>[8]Janeiro!$D$23</f>
        <v>23.9</v>
      </c>
      <c r="U12" s="25">
        <f>[8]Janeiro!$D$24</f>
        <v>24.9</v>
      </c>
      <c r="V12" s="25">
        <f>[8]Janeiro!$D$25</f>
        <v>24.4</v>
      </c>
      <c r="W12" s="25">
        <f>[8]Janeiro!$D$26</f>
        <v>23</v>
      </c>
      <c r="X12" s="25">
        <f>[8]Janeiro!$D$27</f>
        <v>23.8</v>
      </c>
      <c r="Y12" s="25">
        <f>[8]Janeiro!$D$28</f>
        <v>23.4</v>
      </c>
      <c r="Z12" s="25">
        <f>[8]Janeiro!$D$29</f>
        <v>24.2</v>
      </c>
      <c r="AA12" s="25">
        <f>[8]Janeiro!$D$30</f>
        <v>23.8</v>
      </c>
      <c r="AB12" s="25">
        <f>[8]Janeiro!$D$31</f>
        <v>22.7</v>
      </c>
      <c r="AC12" s="25">
        <f>[8]Janeiro!$D$32</f>
        <v>22.8</v>
      </c>
      <c r="AD12" s="25">
        <f>[8]Janeiro!$D$33</f>
        <v>24.9</v>
      </c>
      <c r="AE12" s="25">
        <f>[8]Janeiro!$D$34</f>
        <v>26.2</v>
      </c>
      <c r="AF12" s="25">
        <f>[8]Janeiro!$D$35</f>
        <v>26.6</v>
      </c>
      <c r="AG12" s="26">
        <f t="shared" si="1"/>
        <v>20.2</v>
      </c>
      <c r="AH12" s="26">
        <f>AVERAGE(B12:AF12)</f>
        <v>23.851612903225806</v>
      </c>
    </row>
    <row r="13" spans="1:34" ht="17.100000000000001" customHeight="1">
      <c r="A13" s="23" t="s">
        <v>6</v>
      </c>
      <c r="B13" s="29">
        <f>[9]Janeiro!$D$5</f>
        <v>21.9</v>
      </c>
      <c r="C13" s="29">
        <f>[9]Janeiro!$D$6</f>
        <v>20.6</v>
      </c>
      <c r="D13" s="29">
        <f>[9]Janeiro!$D$7</f>
        <v>19.2</v>
      </c>
      <c r="E13" s="29">
        <f>[9]Janeiro!$D$8</f>
        <v>19.2</v>
      </c>
      <c r="F13" s="29">
        <f>[9]Janeiro!$D$9</f>
        <v>21.9</v>
      </c>
      <c r="G13" s="29">
        <f>[9]Janeiro!$D$10</f>
        <v>20.9</v>
      </c>
      <c r="H13" s="29">
        <f>[9]Janeiro!$D$11</f>
        <v>21.9</v>
      </c>
      <c r="I13" s="29">
        <f>[9]Janeiro!$D$12</f>
        <v>21.4</v>
      </c>
      <c r="J13" s="29">
        <f>[9]Janeiro!$D$13</f>
        <v>21.7</v>
      </c>
      <c r="K13" s="29">
        <f>[9]Janeiro!$D$14</f>
        <v>21.2</v>
      </c>
      <c r="L13" s="29">
        <f>[9]Janeiro!$D$15</f>
        <v>21.9</v>
      </c>
      <c r="M13" s="29">
        <f>[9]Janeiro!$D$16</f>
        <v>21.7</v>
      </c>
      <c r="N13" s="29">
        <f>[9]Janeiro!$D$17</f>
        <v>22.1</v>
      </c>
      <c r="O13" s="29">
        <f>[9]Janeiro!$D$18</f>
        <v>22.7</v>
      </c>
      <c r="P13" s="29">
        <f>[9]Janeiro!$D$19</f>
        <v>21.6</v>
      </c>
      <c r="Q13" s="29">
        <f>[9]Janeiro!$D$20</f>
        <v>21</v>
      </c>
      <c r="R13" s="29">
        <f>[9]Janeiro!$D$21</f>
        <v>20.8</v>
      </c>
      <c r="S13" s="29">
        <f>[9]Janeiro!$D$22</f>
        <v>20.3</v>
      </c>
      <c r="T13" s="29">
        <f>[9]Janeiro!$D$23</f>
        <v>20.6</v>
      </c>
      <c r="U13" s="29">
        <f>[9]Janeiro!$D$24</f>
        <v>21.8</v>
      </c>
      <c r="V13" s="29">
        <f>[9]Janeiro!$D$25</f>
        <v>21.3</v>
      </c>
      <c r="W13" s="29">
        <f>[9]Janeiro!$D$26</f>
        <v>21.9</v>
      </c>
      <c r="X13" s="29">
        <f>[9]Janeiro!$D$27</f>
        <v>22</v>
      </c>
      <c r="Y13" s="29">
        <f>[9]Janeiro!$D$28</f>
        <v>21.7</v>
      </c>
      <c r="Z13" s="29">
        <f>[9]Janeiro!$D$29</f>
        <v>22.4</v>
      </c>
      <c r="AA13" s="29">
        <f>[9]Janeiro!$D$30</f>
        <v>21.8</v>
      </c>
      <c r="AB13" s="29">
        <f>[9]Janeiro!$D$31</f>
        <v>22.6</v>
      </c>
      <c r="AC13" s="29">
        <f>[9]Janeiro!$D$32</f>
        <v>22.1</v>
      </c>
      <c r="AD13" s="29">
        <f>[9]Janeiro!$D$33</f>
        <v>22.2</v>
      </c>
      <c r="AE13" s="29">
        <f>[9]Janeiro!$D$34</f>
        <v>22.7</v>
      </c>
      <c r="AF13" s="29">
        <f>[9]Janeiro!$D$35</f>
        <v>21.8</v>
      </c>
      <c r="AG13" s="26">
        <f t="shared" si="1"/>
        <v>19.2</v>
      </c>
      <c r="AH13" s="26">
        <f t="shared" si="2"/>
        <v>21.512903225806454</v>
      </c>
    </row>
    <row r="14" spans="1:34" ht="17.100000000000001" customHeight="1">
      <c r="A14" s="23" t="s">
        <v>7</v>
      </c>
      <c r="B14" s="29">
        <f>[10]Janeiro!$D$5</f>
        <v>19.899999999999999</v>
      </c>
      <c r="C14" s="29">
        <f>[10]Janeiro!$D$6</f>
        <v>17.5</v>
      </c>
      <c r="D14" s="29">
        <f>[10]Janeiro!$D$7</f>
        <v>19.8</v>
      </c>
      <c r="E14" s="29">
        <f>[10]Janeiro!$D$8</f>
        <v>20.9</v>
      </c>
      <c r="F14" s="29">
        <f>[10]Janeiro!$D$9</f>
        <v>21.7</v>
      </c>
      <c r="G14" s="29">
        <f>[10]Janeiro!$D$10</f>
        <v>20.2</v>
      </c>
      <c r="H14" s="29">
        <f>[10]Janeiro!$D$11</f>
        <v>20</v>
      </c>
      <c r="I14" s="29">
        <f>[10]Janeiro!$D$12</f>
        <v>20.9</v>
      </c>
      <c r="J14" s="29">
        <f>[10]Janeiro!$D$13</f>
        <v>20.7</v>
      </c>
      <c r="K14" s="29">
        <f>[10]Janeiro!$D$14</f>
        <v>21.8</v>
      </c>
      <c r="L14" s="29">
        <f>[10]Janeiro!$D$15</f>
        <v>21.2</v>
      </c>
      <c r="M14" s="29">
        <f>[10]Janeiro!$D$16</f>
        <v>21.4</v>
      </c>
      <c r="N14" s="29">
        <f>[10]Janeiro!$D$17</f>
        <v>20.8</v>
      </c>
      <c r="O14" s="29">
        <f>[10]Janeiro!$D$18</f>
        <v>21.3</v>
      </c>
      <c r="P14" s="29">
        <f>[10]Janeiro!$D$19</f>
        <v>19.3</v>
      </c>
      <c r="Q14" s="29">
        <f>[10]Janeiro!$D$20</f>
        <v>21.2</v>
      </c>
      <c r="R14" s="29">
        <f>[10]Janeiro!$D$21</f>
        <v>22</v>
      </c>
      <c r="S14" s="29">
        <f>[10]Janeiro!$D$22</f>
        <v>19.8</v>
      </c>
      <c r="T14" s="29">
        <f>[10]Janeiro!$D$23</f>
        <v>19.8</v>
      </c>
      <c r="U14" s="29">
        <f>[10]Janeiro!$D$24</f>
        <v>20.8</v>
      </c>
      <c r="V14" s="29">
        <f>[10]Janeiro!$D$25</f>
        <v>20.9</v>
      </c>
      <c r="W14" s="29">
        <f>[10]Janeiro!$D$26</f>
        <v>20.8</v>
      </c>
      <c r="X14" s="29">
        <f>[10]Janeiro!$D$27</f>
        <v>21.2</v>
      </c>
      <c r="Y14" s="29">
        <f>[10]Janeiro!$D$28</f>
        <v>21.6</v>
      </c>
      <c r="Z14" s="29">
        <f>[10]Janeiro!$D$29</f>
        <v>21.1</v>
      </c>
      <c r="AA14" s="29">
        <f>[10]Janeiro!$D$30</f>
        <v>21</v>
      </c>
      <c r="AB14" s="29">
        <f>[10]Janeiro!$D$31</f>
        <v>21.2</v>
      </c>
      <c r="AC14" s="29">
        <f>[10]Janeiro!$D$32</f>
        <v>19</v>
      </c>
      <c r="AD14" s="29">
        <f>[10]Janeiro!$D$33</f>
        <v>19.2</v>
      </c>
      <c r="AE14" s="29">
        <f>[10]Janeiro!$D$34</f>
        <v>21.8</v>
      </c>
      <c r="AF14" s="29">
        <f>[10]Janeiro!$D$35</f>
        <v>22.1</v>
      </c>
      <c r="AG14" s="26">
        <f t="shared" si="1"/>
        <v>17.5</v>
      </c>
      <c r="AH14" s="26">
        <f>AVERAGE(B14:AF14)</f>
        <v>20.674193548387098</v>
      </c>
    </row>
    <row r="15" spans="1:34" ht="17.100000000000001" customHeight="1">
      <c r="A15" s="23" t="s">
        <v>8</v>
      </c>
      <c r="B15" s="29">
        <f>[11]Janeiro!$D$5</f>
        <v>20.9</v>
      </c>
      <c r="C15" s="29">
        <f>[11]Janeiro!$D$6</f>
        <v>18.5</v>
      </c>
      <c r="D15" s="29">
        <f>[11]Janeiro!$D$7</f>
        <v>20</v>
      </c>
      <c r="E15" s="29">
        <f>[11]Janeiro!$D$8</f>
        <v>19.899999999999999</v>
      </c>
      <c r="F15" s="29">
        <f>[11]Janeiro!$D$9</f>
        <v>19.600000000000001</v>
      </c>
      <c r="G15" s="29">
        <f>[11]Janeiro!$D$10</f>
        <v>20.5</v>
      </c>
      <c r="H15" s="29">
        <f>[11]Janeiro!$D$11</f>
        <v>19.3</v>
      </c>
      <c r="I15" s="29">
        <f>[11]Janeiro!$D$12</f>
        <v>21.4</v>
      </c>
      <c r="J15" s="29">
        <f>[11]Janeiro!$D$13</f>
        <v>21.9</v>
      </c>
      <c r="K15" s="29">
        <f>[11]Janeiro!$D$14</f>
        <v>21.6</v>
      </c>
      <c r="L15" s="29">
        <f>[11]Janeiro!$D$15</f>
        <v>21.1</v>
      </c>
      <c r="M15" s="29">
        <f>[11]Janeiro!$D$16</f>
        <v>21.9</v>
      </c>
      <c r="N15" s="29">
        <f>[11]Janeiro!$D$17</f>
        <v>21.6</v>
      </c>
      <c r="O15" s="29">
        <f>[11]Janeiro!$D$18</f>
        <v>19.5</v>
      </c>
      <c r="P15" s="29">
        <f>[11]Janeiro!$D$19</f>
        <v>19.100000000000001</v>
      </c>
      <c r="Q15" s="29">
        <f>[11]Janeiro!$D$20</f>
        <v>21</v>
      </c>
      <c r="R15" s="29">
        <f>[11]Janeiro!$D$21</f>
        <v>20.5</v>
      </c>
      <c r="S15" s="29">
        <f>[11]Janeiro!$D$22</f>
        <v>20</v>
      </c>
      <c r="T15" s="29">
        <f>[11]Janeiro!$D$23</f>
        <v>20.2</v>
      </c>
      <c r="U15" s="29">
        <f>[11]Janeiro!$D$24</f>
        <v>20.7</v>
      </c>
      <c r="V15" s="29">
        <f>[11]Janeiro!$D$25</f>
        <v>21.6</v>
      </c>
      <c r="W15" s="29">
        <f>[11]Janeiro!$D$26</f>
        <v>21.5</v>
      </c>
      <c r="X15" s="29">
        <f>[11]Janeiro!$D$27</f>
        <v>21.3</v>
      </c>
      <c r="Y15" s="29">
        <f>[11]Janeiro!$D$28</f>
        <v>21</v>
      </c>
      <c r="Z15" s="29">
        <f>[11]Janeiro!$D$29</f>
        <v>22.1</v>
      </c>
      <c r="AA15" s="29">
        <f>[11]Janeiro!$D$30</f>
        <v>21.8</v>
      </c>
      <c r="AB15" s="29">
        <f>[11]Janeiro!$D$31</f>
        <v>18.600000000000001</v>
      </c>
      <c r="AC15" s="29">
        <f>[11]Janeiro!$D$32</f>
        <v>18.7</v>
      </c>
      <c r="AD15" s="29">
        <f>[11]Janeiro!$D$33</f>
        <v>18.600000000000001</v>
      </c>
      <c r="AE15" s="29">
        <f>[11]Janeiro!$D$34</f>
        <v>19.5</v>
      </c>
      <c r="AF15" s="29">
        <f>[11]Janeiro!$D$35</f>
        <v>20.7</v>
      </c>
      <c r="AG15" s="26">
        <f>MIN(B15:AF15)</f>
        <v>18.5</v>
      </c>
      <c r="AH15" s="26">
        <f>AVERAGE(B15:AF15)</f>
        <v>20.470967741935489</v>
      </c>
    </row>
    <row r="16" spans="1:34" ht="17.100000000000001" customHeight="1">
      <c r="A16" s="23" t="s">
        <v>9</v>
      </c>
      <c r="B16" s="29">
        <f>[12]Janeiro!$D$5</f>
        <v>21</v>
      </c>
      <c r="C16" s="29">
        <f>[12]Janeiro!$D$6</f>
        <v>20.5</v>
      </c>
      <c r="D16" s="29">
        <f>[12]Janeiro!$D$7</f>
        <v>21.4</v>
      </c>
      <c r="E16" s="29">
        <f>[12]Janeiro!$D$8</f>
        <v>23.5</v>
      </c>
      <c r="F16" s="29">
        <f>[12]Janeiro!$D$9</f>
        <v>22.9</v>
      </c>
      <c r="G16" s="29">
        <f>[12]Janeiro!$D$10</f>
        <v>21.6</v>
      </c>
      <c r="H16" s="29">
        <f>[12]Janeiro!$D$11</f>
        <v>21.9</v>
      </c>
      <c r="I16" s="29">
        <f>[12]Janeiro!$D$12</f>
        <v>21.8</v>
      </c>
      <c r="J16" s="29">
        <f>[12]Janeiro!$D$13</f>
        <v>22.6</v>
      </c>
      <c r="K16" s="29">
        <f>[12]Janeiro!$D$14</f>
        <v>22</v>
      </c>
      <c r="L16" s="29">
        <f>[12]Janeiro!$D$15</f>
        <v>21.4</v>
      </c>
      <c r="M16" s="29">
        <f>[12]Janeiro!$D$16</f>
        <v>21.7</v>
      </c>
      <c r="N16" s="29">
        <f>[12]Janeiro!$D$17</f>
        <v>21.5</v>
      </c>
      <c r="O16" s="29">
        <f>[12]Janeiro!$D$18</f>
        <v>22.1</v>
      </c>
      <c r="P16" s="29">
        <f>[12]Janeiro!$D$19</f>
        <v>21.5</v>
      </c>
      <c r="Q16" s="29">
        <f>[12]Janeiro!$D$20</f>
        <v>22.1</v>
      </c>
      <c r="R16" s="29">
        <f>[12]Janeiro!$D$21</f>
        <v>21.9</v>
      </c>
      <c r="S16" s="29">
        <f>[12]Janeiro!$D$22</f>
        <v>19.8</v>
      </c>
      <c r="T16" s="29">
        <f>[12]Janeiro!$D$23</f>
        <v>21.6</v>
      </c>
      <c r="U16" s="29">
        <f>[12]Janeiro!$D$24</f>
        <v>21.1</v>
      </c>
      <c r="V16" s="29">
        <f>[12]Janeiro!$D$25</f>
        <v>21.6</v>
      </c>
      <c r="W16" s="29">
        <f>[12]Janeiro!$D$26</f>
        <v>21.4</v>
      </c>
      <c r="X16" s="29">
        <f>[12]Janeiro!$D$27</f>
        <v>22</v>
      </c>
      <c r="Y16" s="29">
        <f>[12]Janeiro!$D$28</f>
        <v>22.6</v>
      </c>
      <c r="Z16" s="29">
        <f>[12]Janeiro!$D$29</f>
        <v>22.1</v>
      </c>
      <c r="AA16" s="29">
        <f>[12]Janeiro!$D$30</f>
        <v>21.8</v>
      </c>
      <c r="AB16" s="29">
        <f>[12]Janeiro!$D$31</f>
        <v>20.8</v>
      </c>
      <c r="AC16" s="29">
        <f>[12]Janeiro!$D$32</f>
        <v>19.100000000000001</v>
      </c>
      <c r="AD16" s="29">
        <f>[12]Janeiro!$D$33</f>
        <v>20.2</v>
      </c>
      <c r="AE16" s="29">
        <f>[12]Janeiro!$D$34</f>
        <v>21.9</v>
      </c>
      <c r="AF16" s="29">
        <f>[12]Janeiro!$D$35</f>
        <v>21.8</v>
      </c>
      <c r="AG16" s="26">
        <f t="shared" ref="AG16:AG28" si="5">MIN(B16:AF16)</f>
        <v>19.100000000000001</v>
      </c>
      <c r="AH16" s="26">
        <f t="shared" ref="AH16:AH28" si="6">AVERAGE(B16:AF16)</f>
        <v>21.587096774193551</v>
      </c>
    </row>
    <row r="17" spans="1:34" ht="17.100000000000001" customHeight="1">
      <c r="A17" s="23" t="s">
        <v>57</v>
      </c>
      <c r="B17" s="29">
        <f>[13]Janeiro!$D$5</f>
        <v>21.9</v>
      </c>
      <c r="C17" s="29">
        <f>[13]Janeiro!$D$6</f>
        <v>18.399999999999999</v>
      </c>
      <c r="D17" s="29">
        <f>[13]Janeiro!$D$7</f>
        <v>18.7</v>
      </c>
      <c r="E17" s="29">
        <f>[13]Janeiro!$D$8</f>
        <v>21.5</v>
      </c>
      <c r="F17" s="29">
        <f>[13]Janeiro!$D$9</f>
        <v>22.1</v>
      </c>
      <c r="G17" s="29">
        <f>[13]Janeiro!$D$10</f>
        <v>21.6</v>
      </c>
      <c r="H17" s="29">
        <f>[13]Janeiro!$D$11</f>
        <v>20.8</v>
      </c>
      <c r="I17" s="29">
        <f>[13]Janeiro!$D$12</f>
        <v>21.6</v>
      </c>
      <c r="J17" s="29">
        <f>[13]Janeiro!$D$13</f>
        <v>21.4</v>
      </c>
      <c r="K17" s="29">
        <f>[13]Janeiro!$D$14</f>
        <v>21.7</v>
      </c>
      <c r="L17" s="29">
        <f>[13]Janeiro!$D$15</f>
        <v>23.1</v>
      </c>
      <c r="M17" s="29">
        <f>[13]Janeiro!$D$16</f>
        <v>22.4</v>
      </c>
      <c r="N17" s="29">
        <f>[13]Janeiro!$D$17</f>
        <v>21.9</v>
      </c>
      <c r="O17" s="29">
        <f>[13]Janeiro!$D$18</f>
        <v>22.7</v>
      </c>
      <c r="P17" s="29">
        <f>[13]Janeiro!$D$19</f>
        <v>22.1</v>
      </c>
      <c r="Q17" s="29">
        <f>[13]Janeiro!$D$20</f>
        <v>22.4</v>
      </c>
      <c r="R17" s="29">
        <f>[13]Janeiro!$D$21</f>
        <v>21.8</v>
      </c>
      <c r="S17" s="29">
        <f>[13]Janeiro!$D$22</f>
        <v>22.2</v>
      </c>
      <c r="T17" s="29">
        <f>[13]Janeiro!$D$23</f>
        <v>21.6</v>
      </c>
      <c r="U17" s="29">
        <f>[13]Janeiro!$D$24</f>
        <v>22.9</v>
      </c>
      <c r="V17" s="29">
        <f>[13]Janeiro!$D$25</f>
        <v>23.2</v>
      </c>
      <c r="W17" s="29">
        <f>[13]Janeiro!$D$26</f>
        <v>22.7</v>
      </c>
      <c r="X17" s="29">
        <f>[13]Janeiro!$D$27</f>
        <v>23</v>
      </c>
      <c r="Y17" s="29">
        <f>[13]Janeiro!$D$28</f>
        <v>23.7</v>
      </c>
      <c r="Z17" s="29">
        <f>[13]Janeiro!$D$29</f>
        <v>22.2</v>
      </c>
      <c r="AA17" s="29">
        <f>[13]Janeiro!$D$30</f>
        <v>22.6</v>
      </c>
      <c r="AB17" s="29">
        <f>[13]Janeiro!$D$31</f>
        <v>23</v>
      </c>
      <c r="AC17" s="29">
        <f>[13]Janeiro!$D$32</f>
        <v>22.1</v>
      </c>
      <c r="AD17" s="29">
        <f>[13]Janeiro!$D$33</f>
        <v>22.2</v>
      </c>
      <c r="AE17" s="29">
        <f>[13]Janeiro!$D$34</f>
        <v>23.9</v>
      </c>
      <c r="AF17" s="29">
        <f>[13]Janeiro!$D$35</f>
        <v>24.1</v>
      </c>
      <c r="AG17" s="26">
        <f t="shared" ref="AG17:AG18" si="7">MIN(B17:AF17)</f>
        <v>18.399999999999999</v>
      </c>
      <c r="AH17" s="26">
        <f t="shared" ref="AH17:AH18" si="8">AVERAGE(B17:AF17)</f>
        <v>22.112903225806456</v>
      </c>
    </row>
    <row r="18" spans="1:34" ht="17.100000000000001" customHeight="1">
      <c r="A18" s="23" t="s">
        <v>10</v>
      </c>
      <c r="B18" s="29">
        <f>[14]Janeiro!$D$5</f>
        <v>20.7</v>
      </c>
      <c r="C18" s="29">
        <f>[14]Janeiro!$D$6</f>
        <v>18.2</v>
      </c>
      <c r="D18" s="29">
        <f>[14]Janeiro!$D$7</f>
        <v>19.5</v>
      </c>
      <c r="E18" s="29">
        <f>[14]Janeiro!$D$8</f>
        <v>20.5</v>
      </c>
      <c r="F18" s="29">
        <f>[14]Janeiro!$D$9</f>
        <v>19</v>
      </c>
      <c r="G18" s="29">
        <f>[14]Janeiro!$D$10</f>
        <v>19.899999999999999</v>
      </c>
      <c r="H18" s="29">
        <f>[14]Janeiro!$D$11</f>
        <v>18.899999999999999</v>
      </c>
      <c r="I18" s="29">
        <f>[14]Janeiro!$D$12</f>
        <v>20.9</v>
      </c>
      <c r="J18" s="29">
        <f>[14]Janeiro!$D$13</f>
        <v>22.1</v>
      </c>
      <c r="K18" s="29">
        <f>[14]Janeiro!$D$14</f>
        <v>21.8</v>
      </c>
      <c r="L18" s="29">
        <f>[14]Janeiro!$D$15</f>
        <v>21.6</v>
      </c>
      <c r="M18" s="29">
        <f>[14]Janeiro!$D$16</f>
        <v>21.5</v>
      </c>
      <c r="N18" s="29">
        <f>[14]Janeiro!$D$17</f>
        <v>21.3</v>
      </c>
      <c r="O18" s="29">
        <f>[14]Janeiro!$D$18</f>
        <v>20.7</v>
      </c>
      <c r="P18" s="29">
        <f>[14]Janeiro!$D$19</f>
        <v>19.600000000000001</v>
      </c>
      <c r="Q18" s="29">
        <f>[14]Janeiro!$D$20</f>
        <v>21.1</v>
      </c>
      <c r="R18" s="29">
        <f>[14]Janeiro!$D$21</f>
        <v>21.4</v>
      </c>
      <c r="S18" s="29">
        <f>[14]Janeiro!$D$22</f>
        <v>20</v>
      </c>
      <c r="T18" s="29">
        <f>[14]Janeiro!$D$23</f>
        <v>20.9</v>
      </c>
      <c r="U18" s="29">
        <f>[14]Janeiro!$D$24</f>
        <v>21.2</v>
      </c>
      <c r="V18" s="29">
        <f>[14]Janeiro!$D$25</f>
        <v>22</v>
      </c>
      <c r="W18" s="29">
        <f>[14]Janeiro!$D$26</f>
        <v>21.5</v>
      </c>
      <c r="X18" s="29">
        <f>[14]Janeiro!$D$27</f>
        <v>21.8</v>
      </c>
      <c r="Y18" s="29">
        <f>[14]Janeiro!$D$28</f>
        <v>22.2</v>
      </c>
      <c r="Z18" s="29">
        <f>[14]Janeiro!$D$29</f>
        <v>22.2</v>
      </c>
      <c r="AA18" s="29">
        <f>[14]Janeiro!$D$30</f>
        <v>21.9</v>
      </c>
      <c r="AB18" s="29">
        <f>[14]Janeiro!$D$31</f>
        <v>19.600000000000001</v>
      </c>
      <c r="AC18" s="29">
        <f>[14]Janeiro!$D$32</f>
        <v>19.100000000000001</v>
      </c>
      <c r="AD18" s="29">
        <f>[14]Janeiro!$D$33</f>
        <v>17.5</v>
      </c>
      <c r="AE18" s="29">
        <f>[14]Janeiro!$D$34</f>
        <v>20.9</v>
      </c>
      <c r="AF18" s="29">
        <f>[14]Janeiro!$D$35</f>
        <v>22.8</v>
      </c>
      <c r="AG18" s="26">
        <f t="shared" si="7"/>
        <v>17.5</v>
      </c>
      <c r="AH18" s="26">
        <f t="shared" si="8"/>
        <v>20.719354838709677</v>
      </c>
    </row>
    <row r="19" spans="1:34" ht="17.100000000000001" customHeight="1">
      <c r="A19" s="23" t="s">
        <v>11</v>
      </c>
      <c r="B19" s="29">
        <f>[15]Janeiro!$D$5</f>
        <v>22.4</v>
      </c>
      <c r="C19" s="29">
        <f>[15]Janeiro!$D$6</f>
        <v>25</v>
      </c>
      <c r="D19" s="29">
        <f>[15]Janeiro!$D$7</f>
        <v>23.3</v>
      </c>
      <c r="E19" s="29">
        <f>[15]Janeiro!$D$8</f>
        <v>24.8</v>
      </c>
      <c r="F19" s="29">
        <f>[15]Janeiro!$D$9</f>
        <v>24.3</v>
      </c>
      <c r="G19" s="29">
        <f>[15]Janeiro!$D$10</f>
        <v>23.2</v>
      </c>
      <c r="H19" s="29">
        <f>[15]Janeiro!$D$11</f>
        <v>21.1</v>
      </c>
      <c r="I19" s="29">
        <f>[15]Janeiro!$D$12</f>
        <v>27.7</v>
      </c>
      <c r="J19" s="29">
        <f>[15]Janeiro!$D$13</f>
        <v>23.3</v>
      </c>
      <c r="K19" s="29">
        <f>[15]Janeiro!$D$14</f>
        <v>20.2</v>
      </c>
      <c r="L19" s="29">
        <f>[15]Janeiro!$D$15</f>
        <v>23.7</v>
      </c>
      <c r="M19" s="29" t="str">
        <f>[15]Janeiro!$D$16</f>
        <v>**</v>
      </c>
      <c r="N19" s="29">
        <f>[15]Janeiro!$D$17</f>
        <v>22.1</v>
      </c>
      <c r="O19" s="29">
        <f>[15]Janeiro!$D$18</f>
        <v>22.3</v>
      </c>
      <c r="P19" s="29" t="str">
        <f>[15]Janeiro!$D$19</f>
        <v>**</v>
      </c>
      <c r="Q19" s="29" t="str">
        <f>[15]Janeiro!$D$20</f>
        <v>**</v>
      </c>
      <c r="R19" s="29" t="str">
        <f>[15]Janeiro!$D$21</f>
        <v>**</v>
      </c>
      <c r="S19" s="29" t="str">
        <f>[15]Janeiro!$D$22</f>
        <v>**</v>
      </c>
      <c r="T19" s="29" t="str">
        <f>[15]Janeiro!$D$23</f>
        <v>**</v>
      </c>
      <c r="U19" s="29" t="str">
        <f>[15]Janeiro!$D$24</f>
        <v>**</v>
      </c>
      <c r="V19" s="29" t="str">
        <f>[15]Janeiro!$D$25</f>
        <v>**</v>
      </c>
      <c r="W19" s="29" t="str">
        <f>[15]Janeiro!$D$26</f>
        <v>**</v>
      </c>
      <c r="X19" s="29" t="str">
        <f>[15]Janeiro!$D$27</f>
        <v>**</v>
      </c>
      <c r="Y19" s="29" t="str">
        <f>[15]Janeiro!$D$28</f>
        <v>**</v>
      </c>
      <c r="Z19" s="29" t="str">
        <f>[15]Janeiro!$D$29</f>
        <v>**</v>
      </c>
      <c r="AA19" s="29" t="str">
        <f>[15]Janeiro!$D$30</f>
        <v>**</v>
      </c>
      <c r="AB19" s="29" t="str">
        <f>[15]Janeiro!$D$31</f>
        <v>**</v>
      </c>
      <c r="AC19" s="29" t="str">
        <f>[15]Janeiro!$D$32</f>
        <v>**</v>
      </c>
      <c r="AD19" s="29" t="str">
        <f>[15]Janeiro!$D$33</f>
        <v>**</v>
      </c>
      <c r="AE19" s="29" t="str">
        <f>[15]Janeiro!$D$34</f>
        <v>**</v>
      </c>
      <c r="AF19" s="29" t="str">
        <f>[15]Janeiro!$D$35</f>
        <v>**</v>
      </c>
      <c r="AG19" s="26">
        <f t="shared" si="5"/>
        <v>20.2</v>
      </c>
      <c r="AH19" s="26">
        <f t="shared" si="6"/>
        <v>23.338461538461541</v>
      </c>
    </row>
    <row r="20" spans="1:34" ht="17.100000000000001" customHeight="1">
      <c r="A20" s="23" t="s">
        <v>12</v>
      </c>
      <c r="B20" s="29">
        <f>[16]Janeiro!$D$5</f>
        <v>23.5</v>
      </c>
      <c r="C20" s="29">
        <f>[16]Janeiro!$D$6</f>
        <v>19.2</v>
      </c>
      <c r="D20" s="29">
        <f>[16]Janeiro!$D$7</f>
        <v>19.5</v>
      </c>
      <c r="E20" s="29">
        <f>[16]Janeiro!$D$8</f>
        <v>21.3</v>
      </c>
      <c r="F20" s="29">
        <f>[16]Janeiro!$D$9</f>
        <v>22.1</v>
      </c>
      <c r="G20" s="29">
        <f>[16]Janeiro!$D$10</f>
        <v>22.1</v>
      </c>
      <c r="H20" s="29">
        <f>[16]Janeiro!$D$11</f>
        <v>22.7</v>
      </c>
      <c r="I20" s="29">
        <f>[16]Janeiro!$D$12</f>
        <v>21</v>
      </c>
      <c r="J20" s="29">
        <f>[16]Janeiro!$D$13</f>
        <v>22.2</v>
      </c>
      <c r="K20" s="29">
        <f>[16]Janeiro!$D$14</f>
        <v>23.4</v>
      </c>
      <c r="L20" s="29">
        <f>[16]Janeiro!$D$15</f>
        <v>24.1</v>
      </c>
      <c r="M20" s="29">
        <f>[16]Janeiro!$D$16</f>
        <v>22.1</v>
      </c>
      <c r="N20" s="29">
        <f>[16]Janeiro!$D$17</f>
        <v>21.8</v>
      </c>
      <c r="O20" s="29">
        <f>[16]Janeiro!$D$18</f>
        <v>23.4</v>
      </c>
      <c r="P20" s="29">
        <f>[16]Janeiro!$D$19</f>
        <v>23</v>
      </c>
      <c r="Q20" s="29">
        <f>[16]Janeiro!$D$20</f>
        <v>21.6</v>
      </c>
      <c r="R20" s="29">
        <f>[16]Janeiro!$D$21</f>
        <v>21.5</v>
      </c>
      <c r="S20" s="29">
        <f>[16]Janeiro!$D$22</f>
        <v>22.2</v>
      </c>
      <c r="T20" s="29">
        <f>[16]Janeiro!$D$23</f>
        <v>21.6</v>
      </c>
      <c r="U20" s="29">
        <f>[16]Janeiro!$D$24</f>
        <v>22.5</v>
      </c>
      <c r="V20" s="29">
        <f>[16]Janeiro!$D$25</f>
        <v>22.8</v>
      </c>
      <c r="W20" s="29">
        <f>[16]Janeiro!$D$26</f>
        <v>22.1</v>
      </c>
      <c r="X20" s="29">
        <f>[16]Janeiro!$D$27</f>
        <v>23.4</v>
      </c>
      <c r="Y20" s="29">
        <f>[16]Janeiro!$D$28</f>
        <v>22.4</v>
      </c>
      <c r="Z20" s="29">
        <f>[16]Janeiro!$D$29</f>
        <v>23</v>
      </c>
      <c r="AA20" s="29">
        <f>[16]Janeiro!$D$30</f>
        <v>23.4</v>
      </c>
      <c r="AB20" s="29">
        <f>[16]Janeiro!$D$31</f>
        <v>22.6</v>
      </c>
      <c r="AC20" s="29">
        <f>[16]Janeiro!$D$32</f>
        <v>21.7</v>
      </c>
      <c r="AD20" s="29">
        <f>[16]Janeiro!$D$33</f>
        <v>23.2</v>
      </c>
      <c r="AE20" s="29">
        <f>[16]Janeiro!$D$34</f>
        <v>23.8</v>
      </c>
      <c r="AF20" s="29">
        <f>[16]Janeiro!$D$35</f>
        <v>23.6</v>
      </c>
      <c r="AG20" s="26">
        <f t="shared" si="5"/>
        <v>19.2</v>
      </c>
      <c r="AH20" s="26">
        <f t="shared" si="6"/>
        <v>22.348387096774196</v>
      </c>
    </row>
    <row r="21" spans="1:34" ht="17.100000000000001" customHeight="1">
      <c r="A21" s="23" t="s">
        <v>13</v>
      </c>
      <c r="B21" s="29">
        <f>[17]Janeiro!$D$5</f>
        <v>23.7</v>
      </c>
      <c r="C21" s="29">
        <f>[17]Janeiro!$D$6</f>
        <v>20.3</v>
      </c>
      <c r="D21" s="29">
        <f>[17]Janeiro!$D$7</f>
        <v>19</v>
      </c>
      <c r="E21" s="29">
        <f>[17]Janeiro!$D$8</f>
        <v>19.600000000000001</v>
      </c>
      <c r="F21" s="29">
        <f>[17]Janeiro!$D$9</f>
        <v>21.3</v>
      </c>
      <c r="G21" s="29">
        <f>[17]Janeiro!$D$10</f>
        <v>21.8</v>
      </c>
      <c r="H21" s="29">
        <f>[17]Janeiro!$D$11</f>
        <v>23.3</v>
      </c>
      <c r="I21" s="29">
        <f>[17]Janeiro!$D$12</f>
        <v>22.4</v>
      </c>
      <c r="J21" s="29">
        <f>[17]Janeiro!$D$13</f>
        <v>22</v>
      </c>
      <c r="K21" s="29">
        <f>[17]Janeiro!$D$14</f>
        <v>23.9</v>
      </c>
      <c r="L21" s="29">
        <f>[17]Janeiro!$D$15</f>
        <v>24.2</v>
      </c>
      <c r="M21" s="29">
        <f>[17]Janeiro!$D$16</f>
        <v>21</v>
      </c>
      <c r="N21" s="29">
        <f>[17]Janeiro!$D$17</f>
        <v>21.5</v>
      </c>
      <c r="O21" s="29">
        <f>[17]Janeiro!$D$18</f>
        <v>23.9</v>
      </c>
      <c r="P21" s="29">
        <f>[17]Janeiro!$D$19</f>
        <v>23.7</v>
      </c>
      <c r="Q21" s="29">
        <f>[17]Janeiro!$D$20</f>
        <v>21.1</v>
      </c>
      <c r="R21" s="29">
        <f>[17]Janeiro!$D$21</f>
        <v>21.8</v>
      </c>
      <c r="S21" s="29">
        <f>[17]Janeiro!$D$22</f>
        <v>22.7</v>
      </c>
      <c r="T21" s="29">
        <f>[17]Janeiro!$D$23</f>
        <v>23.3</v>
      </c>
      <c r="U21" s="29">
        <f>[17]Janeiro!$D$24</f>
        <v>23.4</v>
      </c>
      <c r="V21" s="29">
        <f>[17]Janeiro!$D$25</f>
        <v>23.5</v>
      </c>
      <c r="W21" s="29">
        <f>[17]Janeiro!$D$26</f>
        <v>23.3</v>
      </c>
      <c r="X21" s="29">
        <f>[17]Janeiro!$D$27</f>
        <v>23.3</v>
      </c>
      <c r="Y21" s="29">
        <f>[17]Janeiro!$D$28</f>
        <v>23.8</v>
      </c>
      <c r="Z21" s="29">
        <f>[17]Janeiro!$D$29</f>
        <v>23.5</v>
      </c>
      <c r="AA21" s="29">
        <f>[17]Janeiro!$D$30</f>
        <v>23.6</v>
      </c>
      <c r="AB21" s="29">
        <f>[17]Janeiro!$D$31</f>
        <v>22.9</v>
      </c>
      <c r="AC21" s="29">
        <f>[17]Janeiro!$D$32</f>
        <v>22.3</v>
      </c>
      <c r="AD21" s="29">
        <f>[17]Janeiro!$D$33</f>
        <v>23.5</v>
      </c>
      <c r="AE21" s="29">
        <f>[17]Janeiro!$D$34</f>
        <v>25.2</v>
      </c>
      <c r="AF21" s="29">
        <f>[17]Janeiro!$D$35</f>
        <v>23.7</v>
      </c>
      <c r="AG21" s="26">
        <f t="shared" si="5"/>
        <v>19</v>
      </c>
      <c r="AH21" s="26">
        <f t="shared" si="6"/>
        <v>22.661290322580644</v>
      </c>
    </row>
    <row r="22" spans="1:34" ht="17.100000000000001" customHeight="1">
      <c r="A22" s="23" t="s">
        <v>14</v>
      </c>
      <c r="B22" s="29">
        <f>[18]Janeiro!$D$5</f>
        <v>22.2</v>
      </c>
      <c r="C22" s="29">
        <f>[18]Janeiro!$D$6</f>
        <v>21.5</v>
      </c>
      <c r="D22" s="29">
        <f>[18]Janeiro!$D$7</f>
        <v>20.7</v>
      </c>
      <c r="E22" s="29">
        <f>[18]Janeiro!$D$8</f>
        <v>21.7</v>
      </c>
      <c r="F22" s="29">
        <f>[18]Janeiro!$D$9</f>
        <v>21.9</v>
      </c>
      <c r="G22" s="29">
        <f>[18]Janeiro!$D$10</f>
        <v>21.3</v>
      </c>
      <c r="H22" s="29">
        <f>[18]Janeiro!$D$11</f>
        <v>23.2</v>
      </c>
      <c r="I22" s="29">
        <f>[18]Janeiro!$D$12</f>
        <v>22.7</v>
      </c>
      <c r="J22" s="29">
        <f>[18]Janeiro!$D$13</f>
        <v>21.1</v>
      </c>
      <c r="K22" s="29">
        <f>[18]Janeiro!$D$14</f>
        <v>19.5</v>
      </c>
      <c r="L22" s="29">
        <f>[18]Janeiro!$D$15</f>
        <v>20.399999999999999</v>
      </c>
      <c r="M22" s="29">
        <f>[18]Janeiro!$D$16</f>
        <v>20.399999999999999</v>
      </c>
      <c r="N22" s="29">
        <f>[18]Janeiro!$D$17</f>
        <v>21.1</v>
      </c>
      <c r="O22" s="29" t="str">
        <f>[18]Janeiro!$D$18</f>
        <v>**</v>
      </c>
      <c r="P22" s="29" t="str">
        <f>[18]Janeiro!$D$19</f>
        <v>**</v>
      </c>
      <c r="Q22" s="29">
        <f>[18]Janeiro!$D$20</f>
        <v>20.5</v>
      </c>
      <c r="R22" s="29">
        <f>[18]Janeiro!$D$21</f>
        <v>19.8</v>
      </c>
      <c r="S22" s="29">
        <f>[18]Janeiro!$D$22</f>
        <v>20.9</v>
      </c>
      <c r="T22" s="29" t="str">
        <f>[18]Janeiro!$D$23</f>
        <v>**</v>
      </c>
      <c r="U22" s="29" t="str">
        <f>[18]Janeiro!$D$24</f>
        <v>**</v>
      </c>
      <c r="V22" s="29" t="str">
        <f>[18]Janeiro!$D$25</f>
        <v>**</v>
      </c>
      <c r="W22" s="29" t="str">
        <f>[18]Janeiro!$D$26</f>
        <v>**</v>
      </c>
      <c r="X22" s="29">
        <f>[18]Janeiro!$D$27</f>
        <v>21.9</v>
      </c>
      <c r="Y22" s="29">
        <f>[18]Janeiro!$D$28</f>
        <v>21.7</v>
      </c>
      <c r="Z22" s="29">
        <f>[18]Janeiro!$D$29</f>
        <v>22.1</v>
      </c>
      <c r="AA22" s="29">
        <f>[18]Janeiro!$D$30</f>
        <v>22.1</v>
      </c>
      <c r="AB22" s="29">
        <f>[18]Janeiro!$D$31</f>
        <v>22</v>
      </c>
      <c r="AC22" s="29">
        <f>[18]Janeiro!$D$32</f>
        <v>21.3</v>
      </c>
      <c r="AD22" s="29">
        <f>[18]Janeiro!$D$33</f>
        <v>21.4</v>
      </c>
      <c r="AE22" s="29">
        <f>[18]Janeiro!$D$34</f>
        <v>21.2</v>
      </c>
      <c r="AF22" s="29">
        <f>[18]Janeiro!$D$35</f>
        <v>21.4</v>
      </c>
      <c r="AG22" s="26">
        <f t="shared" si="5"/>
        <v>19.5</v>
      </c>
      <c r="AH22" s="26">
        <f t="shared" si="6"/>
        <v>21.36</v>
      </c>
    </row>
    <row r="23" spans="1:34" ht="17.100000000000001" customHeight="1">
      <c r="A23" s="23" t="s">
        <v>15</v>
      </c>
      <c r="B23" s="29">
        <f>[19]Janeiro!$D$5</f>
        <v>20.7</v>
      </c>
      <c r="C23" s="29">
        <f>[19]Janeiro!$D$6</f>
        <v>18.7</v>
      </c>
      <c r="D23" s="29">
        <f>[19]Janeiro!$D$7</f>
        <v>20</v>
      </c>
      <c r="E23" s="29">
        <f>[19]Janeiro!$D$8</f>
        <v>20.6</v>
      </c>
      <c r="F23" s="29">
        <f>[19]Janeiro!$D$9</f>
        <v>22.2</v>
      </c>
      <c r="G23" s="29">
        <f>[19]Janeiro!$D$10</f>
        <v>23.1</v>
      </c>
      <c r="H23" s="29">
        <f>[19]Janeiro!$D$11</f>
        <v>23</v>
      </c>
      <c r="I23" s="29">
        <f>[19]Janeiro!$D$12</f>
        <v>19</v>
      </c>
      <c r="J23" s="29">
        <f>[19]Janeiro!$D$13</f>
        <v>19.8</v>
      </c>
      <c r="K23" s="29">
        <f>[19]Janeiro!$D$14</f>
        <v>18.899999999999999</v>
      </c>
      <c r="L23" s="29">
        <f>[19]Janeiro!$D$15</f>
        <v>19.2</v>
      </c>
      <c r="M23" s="29">
        <f>[19]Janeiro!$D$16</f>
        <v>20.3</v>
      </c>
      <c r="N23" s="29">
        <f>[19]Janeiro!$D$17</f>
        <v>20.100000000000001</v>
      </c>
      <c r="O23" s="29">
        <f>[19]Janeiro!$D$18</f>
        <v>19.8</v>
      </c>
      <c r="P23" s="29">
        <f>[19]Janeiro!$D$19</f>
        <v>20.2</v>
      </c>
      <c r="Q23" s="29">
        <f>[19]Janeiro!$D$20</f>
        <v>21.1</v>
      </c>
      <c r="R23" s="29">
        <f>[19]Janeiro!$D$21</f>
        <v>20.3</v>
      </c>
      <c r="S23" s="29">
        <f>[19]Janeiro!$D$22</f>
        <v>19.2</v>
      </c>
      <c r="T23" s="29">
        <f>[19]Janeiro!$D$23</f>
        <v>19.7</v>
      </c>
      <c r="U23" s="29">
        <f>[19]Janeiro!$D$24</f>
        <v>19.7</v>
      </c>
      <c r="V23" s="29">
        <f>[19]Janeiro!$D$25</f>
        <v>19.7</v>
      </c>
      <c r="W23" s="29">
        <f>[19]Janeiro!$D$26</f>
        <v>20</v>
      </c>
      <c r="X23" s="29">
        <f>[19]Janeiro!$D$27</f>
        <v>20.2</v>
      </c>
      <c r="Y23" s="29">
        <f>[19]Janeiro!$D$28</f>
        <v>21</v>
      </c>
      <c r="Z23" s="29">
        <f>[19]Janeiro!$D$29</f>
        <v>20.8</v>
      </c>
      <c r="AA23" s="29">
        <f>[19]Janeiro!$D$30</f>
        <v>21.6</v>
      </c>
      <c r="AB23" s="29">
        <f>[19]Janeiro!$D$31</f>
        <v>20.2</v>
      </c>
      <c r="AC23" s="29">
        <f>[19]Janeiro!$D$32</f>
        <v>18.600000000000001</v>
      </c>
      <c r="AD23" s="29">
        <f>[19]Janeiro!$D$33</f>
        <v>17.8</v>
      </c>
      <c r="AE23" s="29">
        <f>[19]Janeiro!$D$34</f>
        <v>20.2</v>
      </c>
      <c r="AF23" s="29">
        <f>[19]Janeiro!$D$35</f>
        <v>21</v>
      </c>
      <c r="AG23" s="26">
        <f t="shared" si="5"/>
        <v>17.8</v>
      </c>
      <c r="AH23" s="26">
        <f t="shared" si="6"/>
        <v>20.216129032258067</v>
      </c>
    </row>
    <row r="24" spans="1:34" ht="17.100000000000001" customHeight="1">
      <c r="A24" s="23" t="s">
        <v>16</v>
      </c>
      <c r="B24" s="29">
        <f>[20]Janeiro!$D$5</f>
        <v>23.1</v>
      </c>
      <c r="C24" s="29">
        <f>[20]Janeiro!$D$6</f>
        <v>20.3</v>
      </c>
      <c r="D24" s="29">
        <f>[20]Janeiro!$D$7</f>
        <v>22.5</v>
      </c>
      <c r="E24" s="29">
        <f>[20]Janeiro!$D$8</f>
        <v>22.9</v>
      </c>
      <c r="F24" s="29">
        <f>[20]Janeiro!$D$9</f>
        <v>23.9</v>
      </c>
      <c r="G24" s="29">
        <f>[20]Janeiro!$D$10</f>
        <v>24.1</v>
      </c>
      <c r="H24" s="29">
        <f>[20]Janeiro!$D$11</f>
        <v>22.2</v>
      </c>
      <c r="I24" s="29">
        <f>[20]Janeiro!$D$12</f>
        <v>23.8</v>
      </c>
      <c r="J24" s="29">
        <f>[20]Janeiro!$D$13</f>
        <v>24.6</v>
      </c>
      <c r="K24" s="29">
        <f>[20]Janeiro!$D$14</f>
        <v>25.3</v>
      </c>
      <c r="L24" s="29">
        <f>[20]Janeiro!$D$15</f>
        <v>25.1</v>
      </c>
      <c r="M24" s="29">
        <f>[20]Janeiro!$D$16</f>
        <v>23</v>
      </c>
      <c r="N24" s="29">
        <f>[20]Janeiro!$D$17</f>
        <v>22.3</v>
      </c>
      <c r="O24" s="29">
        <f>[20]Janeiro!$D$18</f>
        <v>22.7</v>
      </c>
      <c r="P24" s="29">
        <f>[20]Janeiro!$D$19</f>
        <v>21.8</v>
      </c>
      <c r="Q24" s="29">
        <f>[20]Janeiro!$D$20</f>
        <v>21.7</v>
      </c>
      <c r="R24" s="29">
        <f>[20]Janeiro!$D$21</f>
        <v>22</v>
      </c>
      <c r="S24" s="29">
        <f>[20]Janeiro!$D$22</f>
        <v>24.6</v>
      </c>
      <c r="T24" s="29">
        <f>[20]Janeiro!$D$23</f>
        <v>24.3</v>
      </c>
      <c r="U24" s="29">
        <f>[20]Janeiro!$D$24</f>
        <v>23.1</v>
      </c>
      <c r="V24" s="29">
        <f>[20]Janeiro!$D$25</f>
        <v>24.8</v>
      </c>
      <c r="W24" s="29">
        <f>[20]Janeiro!$D$26</f>
        <v>25.1</v>
      </c>
      <c r="X24" s="29">
        <f>[20]Janeiro!$D$27</f>
        <v>24.4</v>
      </c>
      <c r="Y24" s="29">
        <f>[20]Janeiro!$D$28</f>
        <v>24.3</v>
      </c>
      <c r="Z24" s="29">
        <f>[20]Janeiro!$D$29</f>
        <v>21.5</v>
      </c>
      <c r="AA24" s="29">
        <f>[20]Janeiro!$D$30</f>
        <v>23.8</v>
      </c>
      <c r="AB24" s="29">
        <f>[20]Janeiro!$D$31</f>
        <v>20.9</v>
      </c>
      <c r="AC24" s="29">
        <f>[20]Janeiro!$D$32</f>
        <v>23.2</v>
      </c>
      <c r="AD24" s="29">
        <f>[20]Janeiro!$D$33</f>
        <v>25.1</v>
      </c>
      <c r="AE24" s="29">
        <f>[20]Janeiro!$D$34</f>
        <v>26</v>
      </c>
      <c r="AF24" s="29">
        <f>[20]Janeiro!$D$35</f>
        <v>25.9</v>
      </c>
      <c r="AG24" s="26">
        <f t="shared" si="5"/>
        <v>20.3</v>
      </c>
      <c r="AH24" s="26">
        <f t="shared" si="6"/>
        <v>23.493548387096773</v>
      </c>
    </row>
    <row r="25" spans="1:34" ht="17.100000000000001" customHeight="1">
      <c r="A25" s="23" t="s">
        <v>17</v>
      </c>
      <c r="B25" s="29">
        <f>[21]Janeiro!$D$5</f>
        <v>19.8</v>
      </c>
      <c r="C25" s="29">
        <f>[21]Janeiro!$D$6</f>
        <v>17.600000000000001</v>
      </c>
      <c r="D25" s="29">
        <f>[21]Janeiro!$D$7</f>
        <v>17.600000000000001</v>
      </c>
      <c r="E25" s="29">
        <f>[21]Janeiro!$D$8</f>
        <v>19.3</v>
      </c>
      <c r="F25" s="29">
        <f>[21]Janeiro!$D$9</f>
        <v>19.2</v>
      </c>
      <c r="G25" s="29">
        <f>[21]Janeiro!$D$10</f>
        <v>19.399999999999999</v>
      </c>
      <c r="H25" s="29">
        <f>[21]Janeiro!$D$11</f>
        <v>19.7</v>
      </c>
      <c r="I25" s="29">
        <f>[21]Janeiro!$D$12</f>
        <v>21.1</v>
      </c>
      <c r="J25" s="29">
        <f>[21]Janeiro!$D$13</f>
        <v>21</v>
      </c>
      <c r="K25" s="29">
        <f>[21]Janeiro!$D$14</f>
        <v>20.399999999999999</v>
      </c>
      <c r="L25" s="29">
        <f>[21]Janeiro!$D$15</f>
        <v>21.2</v>
      </c>
      <c r="M25" s="29">
        <f>[21]Janeiro!$D$16</f>
        <v>22</v>
      </c>
      <c r="N25" s="29">
        <f>[21]Janeiro!$D$17</f>
        <v>21.7</v>
      </c>
      <c r="O25" s="29">
        <f>[21]Janeiro!$D$18</f>
        <v>22.4</v>
      </c>
      <c r="P25" s="29">
        <f>[21]Janeiro!$D$19</f>
        <v>20.6</v>
      </c>
      <c r="Q25" s="29">
        <f>[21]Janeiro!$D$20</f>
        <v>20.100000000000001</v>
      </c>
      <c r="R25" s="29">
        <f>[21]Janeiro!$D$21</f>
        <v>20.5</v>
      </c>
      <c r="S25" s="29">
        <f>[21]Janeiro!$D$22</f>
        <v>19.399999999999999</v>
      </c>
      <c r="T25" s="29">
        <f>[21]Janeiro!$D$23</f>
        <v>19.5</v>
      </c>
      <c r="U25" s="29">
        <f>[21]Janeiro!$D$24</f>
        <v>20.7</v>
      </c>
      <c r="V25" s="29">
        <f>[21]Janeiro!$D$25</f>
        <v>21.3</v>
      </c>
      <c r="W25" s="29">
        <f>[21]Janeiro!$D$26</f>
        <v>22.1</v>
      </c>
      <c r="X25" s="29">
        <f>[21]Janeiro!$D$27</f>
        <v>22.3</v>
      </c>
      <c r="Y25" s="29">
        <f>[21]Janeiro!$D$28</f>
        <v>22</v>
      </c>
      <c r="Z25" s="29">
        <f>[21]Janeiro!$D$29</f>
        <v>22</v>
      </c>
      <c r="AA25" s="29">
        <f>[21]Janeiro!$D$30</f>
        <v>21.2</v>
      </c>
      <c r="AB25" s="29">
        <f>[21]Janeiro!$D$31</f>
        <v>21.7</v>
      </c>
      <c r="AC25" s="29">
        <f>[21]Janeiro!$D$32</f>
        <v>20.399999999999999</v>
      </c>
      <c r="AD25" s="29">
        <f>[21]Janeiro!$D$33</f>
        <v>17.600000000000001</v>
      </c>
      <c r="AE25" s="29">
        <f>[21]Janeiro!$D$34</f>
        <v>22.5</v>
      </c>
      <c r="AF25" s="29">
        <f>[21]Janeiro!$D$35</f>
        <v>21.1</v>
      </c>
      <c r="AG25" s="26">
        <f t="shared" si="5"/>
        <v>17.600000000000001</v>
      </c>
      <c r="AH25" s="26">
        <f t="shared" si="6"/>
        <v>20.561290322580653</v>
      </c>
    </row>
    <row r="26" spans="1:34" ht="17.100000000000001" customHeight="1">
      <c r="A26" s="23" t="s">
        <v>18</v>
      </c>
      <c r="B26" s="29">
        <f>[22]Janeiro!$D$5</f>
        <v>20.2</v>
      </c>
      <c r="C26" s="29">
        <f>[22]Janeiro!$D$6</f>
        <v>15.9</v>
      </c>
      <c r="D26" s="29">
        <f>[22]Janeiro!$D$7</f>
        <v>17.600000000000001</v>
      </c>
      <c r="E26" s="29">
        <f>[22]Janeiro!$D$8</f>
        <v>18.399999999999999</v>
      </c>
      <c r="F26" s="29">
        <f>[22]Janeiro!$D$9</f>
        <v>19.8</v>
      </c>
      <c r="G26" s="29">
        <f>[22]Janeiro!$D$10</f>
        <v>20.100000000000001</v>
      </c>
      <c r="H26" s="29">
        <f>[22]Janeiro!$D$11</f>
        <v>19.8</v>
      </c>
      <c r="I26" s="29">
        <f>[22]Janeiro!$D$12</f>
        <v>19.600000000000001</v>
      </c>
      <c r="J26" s="29">
        <f>[22]Janeiro!$D$13</f>
        <v>19.600000000000001</v>
      </c>
      <c r="K26" s="29">
        <f>[22]Janeiro!$D$14</f>
        <v>20.2</v>
      </c>
      <c r="L26" s="29">
        <f>[22]Janeiro!$D$15</f>
        <v>19.3</v>
      </c>
      <c r="M26" s="29">
        <f>[22]Janeiro!$D$16</f>
        <v>19.600000000000001</v>
      </c>
      <c r="N26" s="29">
        <f>[22]Janeiro!$D$17</f>
        <v>20.2</v>
      </c>
      <c r="O26" s="29">
        <f>[22]Janeiro!$D$18</f>
        <v>20.399999999999999</v>
      </c>
      <c r="P26" s="29">
        <f>[22]Janeiro!$D$19</f>
        <v>20.5</v>
      </c>
      <c r="Q26" s="29">
        <f>[22]Janeiro!$D$20</f>
        <v>19.899999999999999</v>
      </c>
      <c r="R26" s="29">
        <f>[22]Janeiro!$D$21</f>
        <v>18.8</v>
      </c>
      <c r="S26" s="29">
        <f>[22]Janeiro!$D$22</f>
        <v>19.2</v>
      </c>
      <c r="T26" s="29">
        <f>[22]Janeiro!$D$23</f>
        <v>18.600000000000001</v>
      </c>
      <c r="U26" s="29">
        <f>[22]Janeiro!$D$24</f>
        <v>19.600000000000001</v>
      </c>
      <c r="V26" s="29">
        <f>[22]Janeiro!$D$25</f>
        <v>19.8</v>
      </c>
      <c r="W26" s="29">
        <f>[22]Janeiro!$D$26</f>
        <v>21.1</v>
      </c>
      <c r="X26" s="29">
        <f>[22]Janeiro!$D$27</f>
        <v>20.399999999999999</v>
      </c>
      <c r="Y26" s="29">
        <f>[22]Janeiro!$D$28</f>
        <v>20.9</v>
      </c>
      <c r="Z26" s="29">
        <f>[22]Janeiro!$D$29</f>
        <v>21.3</v>
      </c>
      <c r="AA26" s="29">
        <f>[22]Janeiro!$D$30</f>
        <v>21.1</v>
      </c>
      <c r="AB26" s="29">
        <f>[22]Janeiro!$D$31</f>
        <v>20.7</v>
      </c>
      <c r="AC26" s="29">
        <f>[22]Janeiro!$D$32</f>
        <v>19.899999999999999</v>
      </c>
      <c r="AD26" s="29">
        <f>[22]Janeiro!$D$33</f>
        <v>20.2</v>
      </c>
      <c r="AE26" s="29">
        <f>[22]Janeiro!$D$34</f>
        <v>21.5</v>
      </c>
      <c r="AF26" s="29">
        <f>[22]Janeiro!$D$35</f>
        <v>21</v>
      </c>
      <c r="AG26" s="26">
        <f t="shared" si="5"/>
        <v>15.9</v>
      </c>
      <c r="AH26" s="26">
        <f t="shared" si="6"/>
        <v>19.845161290322583</v>
      </c>
    </row>
    <row r="27" spans="1:34" ht="17.100000000000001" customHeight="1">
      <c r="A27" s="23" t="s">
        <v>19</v>
      </c>
      <c r="B27" s="29">
        <f>[23]Janeiro!$D$5</f>
        <v>22</v>
      </c>
      <c r="C27" s="29">
        <f>[23]Janeiro!$D$6</f>
        <v>20.8</v>
      </c>
      <c r="D27" s="29">
        <f>[23]Janeiro!$D$7</f>
        <v>22.2</v>
      </c>
      <c r="E27" s="29">
        <f>[23]Janeiro!$D$8</f>
        <v>21.5</v>
      </c>
      <c r="F27" s="29">
        <f>[23]Janeiro!$D$9</f>
        <v>22.8</v>
      </c>
      <c r="G27" s="29">
        <f>[23]Janeiro!$D$10</f>
        <v>20.6</v>
      </c>
      <c r="H27" s="29">
        <f>[23]Janeiro!$D$11</f>
        <v>21.3</v>
      </c>
      <c r="I27" s="29">
        <f>[23]Janeiro!$D$12</f>
        <v>23.9</v>
      </c>
      <c r="J27" s="29">
        <f>[23]Janeiro!$D$13</f>
        <v>24.1</v>
      </c>
      <c r="K27" s="29">
        <f>[23]Janeiro!$D$14</f>
        <v>23.6</v>
      </c>
      <c r="L27" s="29">
        <f>[23]Janeiro!$D$15</f>
        <v>23.9</v>
      </c>
      <c r="M27" s="29">
        <f>[23]Janeiro!$D$16</f>
        <v>24.5</v>
      </c>
      <c r="N27" s="29">
        <f>[23]Janeiro!$D$17</f>
        <v>24.6</v>
      </c>
      <c r="O27" s="29">
        <f>[23]Janeiro!$D$18</f>
        <v>24.7</v>
      </c>
      <c r="P27" s="29">
        <f>[23]Janeiro!$D$19</f>
        <v>23.2</v>
      </c>
      <c r="Q27" s="29">
        <f>[23]Janeiro!$D$20</f>
        <v>23.9</v>
      </c>
      <c r="R27" s="29">
        <f>[23]Janeiro!$D$21</f>
        <v>24.1</v>
      </c>
      <c r="S27" s="29">
        <f>[23]Janeiro!$D$22</f>
        <v>23</v>
      </c>
      <c r="T27" s="29">
        <f>[23]Janeiro!$D$23</f>
        <v>23.1</v>
      </c>
      <c r="U27" s="29">
        <f>[23]Janeiro!$D$24</f>
        <v>23.5</v>
      </c>
      <c r="V27" s="29">
        <f>[23]Janeiro!$D$25</f>
        <v>24.7</v>
      </c>
      <c r="W27" s="29">
        <f>[23]Janeiro!$D$26</f>
        <v>23.8</v>
      </c>
      <c r="X27" s="29">
        <f>[23]Janeiro!$D$27</f>
        <v>25</v>
      </c>
      <c r="Y27" s="29">
        <f>[23]Janeiro!$D$28</f>
        <v>24.8</v>
      </c>
      <c r="Z27" s="29">
        <f>[23]Janeiro!$D$29</f>
        <v>25.1</v>
      </c>
      <c r="AA27" s="29">
        <f>[23]Janeiro!$D$30</f>
        <v>23.8</v>
      </c>
      <c r="AB27" s="29">
        <f>[23]Janeiro!$D$31</f>
        <v>21.3</v>
      </c>
      <c r="AC27" s="29">
        <f>[23]Janeiro!$D$32</f>
        <v>21.7</v>
      </c>
      <c r="AD27" s="29">
        <f>[23]Janeiro!$D$33</f>
        <v>21.6</v>
      </c>
      <c r="AE27" s="29">
        <f>[23]Janeiro!$D$34</f>
        <v>21.9</v>
      </c>
      <c r="AF27" s="29">
        <f>[23]Janeiro!$D$35</f>
        <v>23.7</v>
      </c>
      <c r="AG27" s="26">
        <f t="shared" si="5"/>
        <v>20.6</v>
      </c>
      <c r="AH27" s="26">
        <f t="shared" si="6"/>
        <v>23.183870967741935</v>
      </c>
    </row>
    <row r="28" spans="1:34" ht="17.100000000000001" customHeight="1">
      <c r="A28" s="23" t="s">
        <v>31</v>
      </c>
      <c r="B28" s="29">
        <f>[24]Janeiro!$D$5</f>
        <v>21.3</v>
      </c>
      <c r="C28" s="29">
        <f>[24]Janeiro!$D$6</f>
        <v>19.2</v>
      </c>
      <c r="D28" s="29">
        <f>[24]Janeiro!$D$7</f>
        <v>18.8</v>
      </c>
      <c r="E28" s="29">
        <f>[24]Janeiro!$D$8</f>
        <v>21.3</v>
      </c>
      <c r="F28" s="29">
        <f>[24]Janeiro!$D$9</f>
        <v>20.6</v>
      </c>
      <c r="G28" s="29">
        <f>[24]Janeiro!$D$10</f>
        <v>22.2</v>
      </c>
      <c r="H28" s="29">
        <f>[24]Janeiro!$D$11</f>
        <v>20.399999999999999</v>
      </c>
      <c r="I28" s="29">
        <f>[24]Janeiro!$D$12</f>
        <v>20.6</v>
      </c>
      <c r="J28" s="29">
        <f>[24]Janeiro!$D$13</f>
        <v>19.899999999999999</v>
      </c>
      <c r="K28" s="29">
        <f>[24]Janeiro!$D$14</f>
        <v>20.3</v>
      </c>
      <c r="L28" s="29">
        <f>[24]Janeiro!$D$15</f>
        <v>21</v>
      </c>
      <c r="M28" s="29">
        <f>[24]Janeiro!$D$16</f>
        <v>21.7</v>
      </c>
      <c r="N28" s="29">
        <f>[24]Janeiro!$D$17</f>
        <v>20.9</v>
      </c>
      <c r="O28" s="29">
        <f>[24]Janeiro!$D$18</f>
        <v>21.9</v>
      </c>
      <c r="P28" s="29">
        <f>[24]Janeiro!$D$19</f>
        <v>21.1</v>
      </c>
      <c r="Q28" s="29">
        <f>[24]Janeiro!$D$20</f>
        <v>21.8</v>
      </c>
      <c r="R28" s="29">
        <f>[24]Janeiro!$D$21</f>
        <v>21.3</v>
      </c>
      <c r="S28" s="29">
        <f>[24]Janeiro!$D$22</f>
        <v>20.100000000000001</v>
      </c>
      <c r="T28" s="29">
        <f>[24]Janeiro!$D$23</f>
        <v>19.100000000000001</v>
      </c>
      <c r="U28" s="29">
        <f>[24]Janeiro!$D$24</f>
        <v>21.9</v>
      </c>
      <c r="V28" s="29">
        <f>[24]Janeiro!$D$25</f>
        <v>21.7</v>
      </c>
      <c r="W28" s="29">
        <f>[24]Janeiro!$D$26</f>
        <v>21.4</v>
      </c>
      <c r="X28" s="29">
        <f>[24]Janeiro!$D$27</f>
        <v>21.8</v>
      </c>
      <c r="Y28" s="29">
        <f>[24]Janeiro!$D$28</f>
        <v>22.1</v>
      </c>
      <c r="Z28" s="29">
        <f>[24]Janeiro!$D$29</f>
        <v>20.9</v>
      </c>
      <c r="AA28" s="29">
        <f>[24]Janeiro!$D$30</f>
        <v>20.8</v>
      </c>
      <c r="AB28" s="29">
        <f>[24]Janeiro!$D$31</f>
        <v>20.399999999999999</v>
      </c>
      <c r="AC28" s="29">
        <f>[24]Janeiro!$D$32</f>
        <v>21.2</v>
      </c>
      <c r="AD28" s="29">
        <f>[24]Janeiro!$D$33</f>
        <v>21.8</v>
      </c>
      <c r="AE28" s="29">
        <f>[24]Janeiro!$D$34</f>
        <v>21.9</v>
      </c>
      <c r="AF28" s="29">
        <f>[24]Janeiro!$D$35</f>
        <v>23</v>
      </c>
      <c r="AG28" s="26">
        <f t="shared" si="5"/>
        <v>18.8</v>
      </c>
      <c r="AH28" s="26">
        <f t="shared" si="6"/>
        <v>21.045161290322579</v>
      </c>
    </row>
    <row r="29" spans="1:34" ht="17.100000000000001" customHeight="1">
      <c r="A29" s="23" t="s">
        <v>20</v>
      </c>
      <c r="B29" s="29">
        <f>[25]Janeiro!$D$5</f>
        <v>22.7</v>
      </c>
      <c r="C29" s="29">
        <f>[25]Janeiro!$D$6</f>
        <v>20.100000000000001</v>
      </c>
      <c r="D29" s="29">
        <f>[25]Janeiro!$D$7</f>
        <v>20.5</v>
      </c>
      <c r="E29" s="29">
        <f>[25]Janeiro!$D$8</f>
        <v>22.5</v>
      </c>
      <c r="F29" s="29">
        <f>[25]Janeiro!$D$9</f>
        <v>24.1</v>
      </c>
      <c r="G29" s="29">
        <f>[25]Janeiro!$D$10</f>
        <v>21.4</v>
      </c>
      <c r="H29" s="29">
        <f>[25]Janeiro!$D$11</f>
        <v>22.5</v>
      </c>
      <c r="I29" s="29">
        <f>[25]Janeiro!$D$12</f>
        <v>22.5</v>
      </c>
      <c r="J29" s="29">
        <f>[25]Janeiro!$D$13</f>
        <v>22</v>
      </c>
      <c r="K29" s="29">
        <f>[25]Janeiro!$D$14</f>
        <v>21.2</v>
      </c>
      <c r="L29" s="29">
        <f>[25]Janeiro!$D$15</f>
        <v>22.1</v>
      </c>
      <c r="M29" s="29">
        <f>[25]Janeiro!$D$16</f>
        <v>20.8</v>
      </c>
      <c r="N29" s="29">
        <f>[25]Janeiro!$D$17</f>
        <v>20.7</v>
      </c>
      <c r="O29" s="29">
        <f>[25]Janeiro!$D$18</f>
        <v>22</v>
      </c>
      <c r="P29" s="29">
        <f>[25]Janeiro!$D$19</f>
        <v>21.4</v>
      </c>
      <c r="Q29" s="29">
        <f>[25]Janeiro!$D$20</f>
        <v>21.7</v>
      </c>
      <c r="R29" s="29">
        <f>[25]Janeiro!$D$21</f>
        <v>21.2</v>
      </c>
      <c r="S29" s="29">
        <f>[25]Janeiro!$D$22</f>
        <v>21.3</v>
      </c>
      <c r="T29" s="29">
        <f>[25]Janeiro!$D$23</f>
        <v>21.7</v>
      </c>
      <c r="U29" s="29">
        <f>[25]Janeiro!$D$24</f>
        <v>22.2</v>
      </c>
      <c r="V29" s="29">
        <f>[25]Janeiro!$D$25</f>
        <v>22.2</v>
      </c>
      <c r="W29" s="29">
        <f>[25]Janeiro!$D$26</f>
        <v>21.5</v>
      </c>
      <c r="X29" s="29">
        <f>[25]Janeiro!$D$27</f>
        <v>22.4</v>
      </c>
      <c r="Y29" s="29">
        <f>[25]Janeiro!$D$28</f>
        <v>22.1</v>
      </c>
      <c r="Z29" s="29">
        <f>[25]Janeiro!$D$29</f>
        <v>23</v>
      </c>
      <c r="AA29" s="29">
        <f>[25]Janeiro!$D$30</f>
        <v>22.2</v>
      </c>
      <c r="AB29" s="29">
        <f>[25]Janeiro!$D$31</f>
        <v>22.2</v>
      </c>
      <c r="AC29" s="29">
        <f>[25]Janeiro!$D$32</f>
        <v>20.100000000000001</v>
      </c>
      <c r="AD29" s="29">
        <f>[25]Janeiro!$D$33</f>
        <v>20.100000000000001</v>
      </c>
      <c r="AE29" s="29">
        <f>[25]Janeiro!$D$34</f>
        <v>20.9</v>
      </c>
      <c r="AF29" s="29">
        <f>[25]Janeiro!$D$35</f>
        <v>23</v>
      </c>
      <c r="AG29" s="26">
        <f>MIN(B29:AF29)</f>
        <v>20.100000000000001</v>
      </c>
      <c r="AH29" s="26">
        <f>AVERAGE(B29:AF29)</f>
        <v>21.751612903225805</v>
      </c>
    </row>
    <row r="30" spans="1:34" s="5" customFormat="1" ht="17.100000000000001" customHeight="1">
      <c r="A30" s="23" t="s">
        <v>35</v>
      </c>
      <c r="B30" s="16">
        <f>MIN(B5:B29)</f>
        <v>19</v>
      </c>
      <c r="C30" s="16">
        <f t="shared" ref="C30:AH30" si="9">MIN(C5:C29)</f>
        <v>15.9</v>
      </c>
      <c r="D30" s="16">
        <f t="shared" si="9"/>
        <v>17.100000000000001</v>
      </c>
      <c r="E30" s="16">
        <f t="shared" si="9"/>
        <v>18.399999999999999</v>
      </c>
      <c r="F30" s="16">
        <f t="shared" si="9"/>
        <v>16.899999999999999</v>
      </c>
      <c r="G30" s="16">
        <f t="shared" si="9"/>
        <v>17.8</v>
      </c>
      <c r="H30" s="16">
        <f t="shared" si="9"/>
        <v>16.8</v>
      </c>
      <c r="I30" s="16">
        <f t="shared" si="9"/>
        <v>17</v>
      </c>
      <c r="J30" s="16">
        <f t="shared" si="9"/>
        <v>18.3</v>
      </c>
      <c r="K30" s="16">
        <f t="shared" si="9"/>
        <v>16.7</v>
      </c>
      <c r="L30" s="16">
        <f t="shared" si="9"/>
        <v>18.899999999999999</v>
      </c>
      <c r="M30" s="16">
        <f t="shared" si="9"/>
        <v>18.3</v>
      </c>
      <c r="N30" s="16">
        <f t="shared" si="9"/>
        <v>19.100000000000001</v>
      </c>
      <c r="O30" s="16">
        <f t="shared" si="9"/>
        <v>19.100000000000001</v>
      </c>
      <c r="P30" s="16">
        <f t="shared" si="9"/>
        <v>17.8</v>
      </c>
      <c r="Q30" s="16">
        <f t="shared" si="9"/>
        <v>18.100000000000001</v>
      </c>
      <c r="R30" s="16">
        <f t="shared" si="9"/>
        <v>18.3</v>
      </c>
      <c r="S30" s="16">
        <f t="shared" si="9"/>
        <v>19</v>
      </c>
      <c r="T30" s="16">
        <f t="shared" si="9"/>
        <v>18.600000000000001</v>
      </c>
      <c r="U30" s="16">
        <f t="shared" si="9"/>
        <v>19.600000000000001</v>
      </c>
      <c r="V30" s="16">
        <f t="shared" si="9"/>
        <v>19.2</v>
      </c>
      <c r="W30" s="16">
        <f t="shared" si="9"/>
        <v>18.5</v>
      </c>
      <c r="X30" s="16">
        <f t="shared" si="9"/>
        <v>19.399999999999999</v>
      </c>
      <c r="Y30" s="16">
        <f t="shared" si="9"/>
        <v>19.7</v>
      </c>
      <c r="Z30" s="16">
        <f t="shared" si="9"/>
        <v>20.8</v>
      </c>
      <c r="AA30" s="16">
        <f t="shared" si="9"/>
        <v>20.5</v>
      </c>
      <c r="AB30" s="16">
        <f t="shared" si="9"/>
        <v>18.600000000000001</v>
      </c>
      <c r="AC30" s="16">
        <f t="shared" si="9"/>
        <v>18.100000000000001</v>
      </c>
      <c r="AD30" s="16">
        <f t="shared" si="9"/>
        <v>15.8</v>
      </c>
      <c r="AE30" s="16">
        <f t="shared" si="9"/>
        <v>19.3</v>
      </c>
      <c r="AF30" s="16">
        <f t="shared" si="9"/>
        <v>18.8</v>
      </c>
      <c r="AG30" s="16">
        <f t="shared" si="9"/>
        <v>15.8</v>
      </c>
      <c r="AH30" s="16">
        <f t="shared" si="9"/>
        <v>19.090322580645164</v>
      </c>
    </row>
  </sheetData>
  <mergeCells count="34"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Z3:Z4"/>
    <mergeCell ref="M3:M4"/>
    <mergeCell ref="L3:L4"/>
    <mergeCell ref="I3:I4"/>
    <mergeCell ref="V3:V4"/>
    <mergeCell ref="K3:K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J3:J4"/>
    <mergeCell ref="N3:N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H30"/>
  <sheetViews>
    <sheetView topLeftCell="A10" workbookViewId="0">
      <selection activeCell="B30" sqref="B30"/>
    </sheetView>
  </sheetViews>
  <sheetFormatPr defaultRowHeight="12.75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4" s="4" customFormat="1" ht="20.100000000000001" customHeight="1">
      <c r="A2" s="19" t="s">
        <v>21</v>
      </c>
      <c r="B2" s="20" t="s">
        <v>55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7"/>
    </row>
    <row r="3" spans="1:34" s="5" customFormat="1" ht="20.100000000000001" customHeight="1">
      <c r="A3" s="19"/>
      <c r="B3" s="21">
        <v>1</v>
      </c>
      <c r="C3" s="21">
        <f>SUM(B3+1)</f>
        <v>2</v>
      </c>
      <c r="D3" s="21">
        <f t="shared" ref="D3:AD3" si="0">SUM(C3+1)</f>
        <v>3</v>
      </c>
      <c r="E3" s="21">
        <f t="shared" si="0"/>
        <v>4</v>
      </c>
      <c r="F3" s="21">
        <f t="shared" si="0"/>
        <v>5</v>
      </c>
      <c r="G3" s="21">
        <f t="shared" si="0"/>
        <v>6</v>
      </c>
      <c r="H3" s="21">
        <f t="shared" si="0"/>
        <v>7</v>
      </c>
      <c r="I3" s="21">
        <f t="shared" si="0"/>
        <v>8</v>
      </c>
      <c r="J3" s="21">
        <f t="shared" si="0"/>
        <v>9</v>
      </c>
      <c r="K3" s="21">
        <f t="shared" si="0"/>
        <v>10</v>
      </c>
      <c r="L3" s="21">
        <f t="shared" si="0"/>
        <v>11</v>
      </c>
      <c r="M3" s="21">
        <f t="shared" si="0"/>
        <v>12</v>
      </c>
      <c r="N3" s="21">
        <f t="shared" si="0"/>
        <v>13</v>
      </c>
      <c r="O3" s="21">
        <f t="shared" si="0"/>
        <v>14</v>
      </c>
      <c r="P3" s="21">
        <f t="shared" si="0"/>
        <v>15</v>
      </c>
      <c r="Q3" s="21">
        <f t="shared" si="0"/>
        <v>16</v>
      </c>
      <c r="R3" s="21">
        <f t="shared" si="0"/>
        <v>17</v>
      </c>
      <c r="S3" s="21">
        <f t="shared" si="0"/>
        <v>18</v>
      </c>
      <c r="T3" s="21">
        <f t="shared" si="0"/>
        <v>19</v>
      </c>
      <c r="U3" s="21">
        <f t="shared" si="0"/>
        <v>20</v>
      </c>
      <c r="V3" s="21">
        <f t="shared" si="0"/>
        <v>21</v>
      </c>
      <c r="W3" s="21">
        <f t="shared" si="0"/>
        <v>22</v>
      </c>
      <c r="X3" s="21">
        <f t="shared" si="0"/>
        <v>23</v>
      </c>
      <c r="Y3" s="21">
        <f t="shared" si="0"/>
        <v>24</v>
      </c>
      <c r="Z3" s="21">
        <f t="shared" si="0"/>
        <v>25</v>
      </c>
      <c r="AA3" s="21">
        <f t="shared" si="0"/>
        <v>26</v>
      </c>
      <c r="AB3" s="21">
        <f t="shared" si="0"/>
        <v>27</v>
      </c>
      <c r="AC3" s="21">
        <f t="shared" si="0"/>
        <v>28</v>
      </c>
      <c r="AD3" s="21">
        <f t="shared" si="0"/>
        <v>29</v>
      </c>
      <c r="AE3" s="21">
        <v>30</v>
      </c>
      <c r="AF3" s="21">
        <v>31</v>
      </c>
      <c r="AG3" s="22" t="s">
        <v>40</v>
      </c>
      <c r="AH3" s="8"/>
    </row>
    <row r="4" spans="1:34" s="5" customFormat="1" ht="20.100000000000001" customHeight="1">
      <c r="A4" s="19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 t="s">
        <v>39</v>
      </c>
      <c r="AH4" s="8"/>
    </row>
    <row r="5" spans="1:34" s="5" customFormat="1" ht="20.100000000000001" customHeight="1">
      <c r="A5" s="23" t="s">
        <v>48</v>
      </c>
      <c r="B5" s="24">
        <f>[1]Janeiro!$E$5</f>
        <v>76.458333333333329</v>
      </c>
      <c r="C5" s="24">
        <f>[1]Janeiro!$E$6</f>
        <v>55.083333333333336</v>
      </c>
      <c r="D5" s="24">
        <f>[1]Janeiro!$E$7</f>
        <v>60.666666666666664</v>
      </c>
      <c r="E5" s="24">
        <f>[1]Janeiro!$E$8</f>
        <v>61.958333333333336</v>
      </c>
      <c r="F5" s="24">
        <f>[1]Janeiro!$E$9</f>
        <v>67.458333333333329</v>
      </c>
      <c r="G5" s="24">
        <f>[1]Janeiro!$E$10</f>
        <v>68.25</v>
      </c>
      <c r="H5" s="24">
        <f>[1]Janeiro!$E$11</f>
        <v>67</v>
      </c>
      <c r="I5" s="24">
        <f>[1]Janeiro!$E$12</f>
        <v>73.583333333333329</v>
      </c>
      <c r="J5" s="24">
        <f>[1]Janeiro!$E$13</f>
        <v>71.541666666666671</v>
      </c>
      <c r="K5" s="24">
        <f>[1]Janeiro!$E$14</f>
        <v>66.958333333333329</v>
      </c>
      <c r="L5" s="24">
        <f>[1]Janeiro!$E$15</f>
        <v>82.541666666666671</v>
      </c>
      <c r="M5" s="24">
        <f>[1]Janeiro!$E$16</f>
        <v>90.666666666666671</v>
      </c>
      <c r="N5" s="24">
        <f>[1]Janeiro!$E$17</f>
        <v>86.541666666666671</v>
      </c>
      <c r="O5" s="24">
        <f>[1]Janeiro!$E$18</f>
        <v>83.5</v>
      </c>
      <c r="P5" s="24">
        <f>[1]Janeiro!$E$19</f>
        <v>84.25</v>
      </c>
      <c r="Q5" s="24">
        <f>[1]Janeiro!$E$20</f>
        <v>75.916666666666671</v>
      </c>
      <c r="R5" s="24">
        <f>[1]Janeiro!$E$21</f>
        <v>71.791666666666671</v>
      </c>
      <c r="S5" s="24">
        <f>[1]Janeiro!$E$22</f>
        <v>85.041666666666671</v>
      </c>
      <c r="T5" s="24">
        <f>[1]Janeiro!$E$23</f>
        <v>74.416666666666671</v>
      </c>
      <c r="U5" s="24">
        <f>[1]Janeiro!$E$24</f>
        <v>78.458333333333329</v>
      </c>
      <c r="V5" s="24">
        <f>[1]Janeiro!$E$25</f>
        <v>78.75</v>
      </c>
      <c r="W5" s="24">
        <f>[1]Janeiro!$E$26</f>
        <v>72.666666666666671</v>
      </c>
      <c r="X5" s="24">
        <f>[1]Janeiro!$E$27</f>
        <v>81.583333333333329</v>
      </c>
      <c r="Y5" s="24">
        <f>[1]Janeiro!$E$28</f>
        <v>79.375</v>
      </c>
      <c r="Z5" s="24">
        <f>[1]Janeiro!$E$29</f>
        <v>84.833333333333329</v>
      </c>
      <c r="AA5" s="24">
        <f>[1]Janeiro!$E$30</f>
        <v>85.75</v>
      </c>
      <c r="AB5" s="24">
        <f>[1]Janeiro!$E$31</f>
        <v>88.416666666666671</v>
      </c>
      <c r="AC5" s="24">
        <f>[1]Janeiro!$E$32</f>
        <v>80.5</v>
      </c>
      <c r="AD5" s="24">
        <f>[1]Janeiro!$E$33</f>
        <v>73.083333333333329</v>
      </c>
      <c r="AE5" s="24">
        <f>[1]Janeiro!$E$34</f>
        <v>62.875</v>
      </c>
      <c r="AF5" s="24">
        <f>[1]Janeiro!$E$35</f>
        <v>59.666666666666664</v>
      </c>
      <c r="AG5" s="16">
        <f>AVERAGE(B5:AF5)</f>
        <v>75.147849462365599</v>
      </c>
      <c r="AH5" s="8"/>
    </row>
    <row r="6" spans="1:34" ht="17.100000000000001" customHeight="1">
      <c r="A6" s="23" t="s">
        <v>0</v>
      </c>
      <c r="B6" s="25">
        <f>[2]Janeiro!$E$5</f>
        <v>74.375</v>
      </c>
      <c r="C6" s="25">
        <f>[2]Janeiro!$E$6</f>
        <v>67.875</v>
      </c>
      <c r="D6" s="25">
        <f>[2]Janeiro!$E$7</f>
        <v>67.791666666666671</v>
      </c>
      <c r="E6" s="25">
        <f>[2]Janeiro!$E$8</f>
        <v>57.083333333333336</v>
      </c>
      <c r="F6" s="25">
        <f>[2]Janeiro!$E$9</f>
        <v>57.333333333333336</v>
      </c>
      <c r="G6" s="25">
        <f>[2]Janeiro!$E$10</f>
        <v>57.541666666666664</v>
      </c>
      <c r="H6" s="25">
        <f>[2]Janeiro!$E$11</f>
        <v>56.583333333333336</v>
      </c>
      <c r="I6" s="25">
        <f>[2]Janeiro!$E$12</f>
        <v>71</v>
      </c>
      <c r="J6" s="25">
        <f>[2]Janeiro!$E$13</f>
        <v>72.583333333333329</v>
      </c>
      <c r="K6" s="25">
        <f>[2]Janeiro!$E$14</f>
        <v>70.041666666666671</v>
      </c>
      <c r="L6" s="25">
        <f>[2]Janeiro!$E$15</f>
        <v>71.666666666666671</v>
      </c>
      <c r="M6" s="25">
        <f>[2]Janeiro!$E$16</f>
        <v>89.458333333333329</v>
      </c>
      <c r="N6" s="25">
        <f>[2]Janeiro!$E$17</f>
        <v>94.625</v>
      </c>
      <c r="O6" s="25">
        <f>[2]Janeiro!$E$18</f>
        <v>79.833333333333329</v>
      </c>
      <c r="P6" s="25">
        <f>[2]Janeiro!$E$19</f>
        <v>72.875</v>
      </c>
      <c r="Q6" s="25">
        <f>[2]Janeiro!$E$20</f>
        <v>70.458333333333329</v>
      </c>
      <c r="R6" s="25">
        <f>[2]Janeiro!$E$21</f>
        <v>70.291666666666671</v>
      </c>
      <c r="S6" s="25">
        <f>[2]Janeiro!$E$22</f>
        <v>78.458333333333329</v>
      </c>
      <c r="T6" s="25">
        <f>[2]Janeiro!$E$23</f>
        <v>76.625</v>
      </c>
      <c r="U6" s="25">
        <f>[2]Janeiro!$E$24</f>
        <v>79</v>
      </c>
      <c r="V6" s="25">
        <f>[2]Janeiro!$E$25</f>
        <v>76.875</v>
      </c>
      <c r="W6" s="25">
        <f>[2]Janeiro!$E$26</f>
        <v>86.375</v>
      </c>
      <c r="X6" s="25">
        <f>[2]Janeiro!$E$27</f>
        <v>83.125</v>
      </c>
      <c r="Y6" s="25">
        <f>[2]Janeiro!$E$28</f>
        <v>88.25</v>
      </c>
      <c r="Z6" s="25">
        <f>[2]Janeiro!$E$29</f>
        <v>92.916666666666671</v>
      </c>
      <c r="AA6" s="25">
        <f>[2]Janeiro!$E$30</f>
        <v>81.166666666666671</v>
      </c>
      <c r="AB6" s="25">
        <f>[2]Janeiro!$E$31</f>
        <v>78</v>
      </c>
      <c r="AC6" s="25">
        <f>[2]Janeiro!$E$32</f>
        <v>75.25</v>
      </c>
      <c r="AD6" s="25">
        <f>[2]Janeiro!$E$33</f>
        <v>70.958333333333329</v>
      </c>
      <c r="AE6" s="25">
        <f>[2]Janeiro!$E$34</f>
        <v>69.541666666666671</v>
      </c>
      <c r="AF6" s="25">
        <f>[2]Janeiro!$E$35</f>
        <v>61.583333333333336</v>
      </c>
      <c r="AG6" s="26">
        <f t="shared" ref="AG6:AG21" si="1">AVERAGE(B6:AF6)</f>
        <v>74.178763440860209</v>
      </c>
    </row>
    <row r="7" spans="1:34" ht="17.100000000000001" customHeight="1">
      <c r="A7" s="23" t="s">
        <v>1</v>
      </c>
      <c r="B7" s="25">
        <f>[3]Janeiro!$E$5</f>
        <v>71.041666666666671</v>
      </c>
      <c r="C7" s="25">
        <f>[3]Janeiro!$E$6</f>
        <v>59.25</v>
      </c>
      <c r="D7" s="25">
        <f>[3]Janeiro!$E$7</f>
        <v>53.208333333333336</v>
      </c>
      <c r="E7" s="25">
        <f>[3]Janeiro!$E$8</f>
        <v>55.916666666666664</v>
      </c>
      <c r="F7" s="25">
        <f>[3]Janeiro!$E$9</f>
        <v>58.375</v>
      </c>
      <c r="G7" s="25">
        <f>[3]Janeiro!$E$10</f>
        <v>63.208333333333336</v>
      </c>
      <c r="H7" s="25">
        <f>[3]Janeiro!$E$11</f>
        <v>69.300347222222229</v>
      </c>
      <c r="I7" s="25">
        <f>[3]Janeiro!$E$12</f>
        <v>71.958333333333329</v>
      </c>
      <c r="J7" s="25">
        <f>[3]Janeiro!$E$13</f>
        <v>72.375</v>
      </c>
      <c r="K7" s="25">
        <f>[3]Janeiro!$E$14</f>
        <v>76.75</v>
      </c>
      <c r="L7" s="25">
        <f>[3]Janeiro!$E$15</f>
        <v>79.875</v>
      </c>
      <c r="M7" s="25">
        <f>[3]Janeiro!$E$16</f>
        <v>91.75</v>
      </c>
      <c r="N7" s="25">
        <f>[3]Janeiro!$E$17</f>
        <v>88</v>
      </c>
      <c r="O7" s="25">
        <f>[3]Janeiro!$E$18</f>
        <v>81.125</v>
      </c>
      <c r="P7" s="25">
        <f>[3]Janeiro!$E$19</f>
        <v>74.666666666666671</v>
      </c>
      <c r="Q7" s="25">
        <f>[3]Janeiro!$E$20</f>
        <v>75.956521739130437</v>
      </c>
      <c r="R7" s="25">
        <f>[3]Janeiro!$E$21</f>
        <v>67.5</v>
      </c>
      <c r="S7" s="25">
        <f>[3]Janeiro!$E$22</f>
        <v>67.875</v>
      </c>
      <c r="T7" s="25">
        <f>[3]Janeiro!$E$23</f>
        <v>69.666666666666671</v>
      </c>
      <c r="U7" s="25">
        <f>[3]Janeiro!$E$24</f>
        <v>65.099999999999994</v>
      </c>
      <c r="V7" s="25">
        <f>[3]Janeiro!$E$25</f>
        <v>70.523809523809518</v>
      </c>
      <c r="W7" s="25">
        <f>[3]Janeiro!$E$26</f>
        <v>77.954545454545453</v>
      </c>
      <c r="X7" s="25">
        <f>[3]Janeiro!$E$27</f>
        <v>82.666666666666671</v>
      </c>
      <c r="Y7" s="25">
        <f>[3]Janeiro!$E$28</f>
        <v>75.545454545454547</v>
      </c>
      <c r="Z7" s="25">
        <f>[3]Janeiro!$E$29</f>
        <v>87.166666666666671</v>
      </c>
      <c r="AA7" s="25">
        <f>[3]Janeiro!$E$30</f>
        <v>81.583333333333329</v>
      </c>
      <c r="AB7" s="25">
        <f>[3]Janeiro!$E$31</f>
        <v>79.608695652173907</v>
      </c>
      <c r="AC7" s="25">
        <f>[3]Janeiro!$E$32</f>
        <v>76.75</v>
      </c>
      <c r="AD7" s="25">
        <f>[3]Janeiro!$E$33</f>
        <v>77.916666666666671</v>
      </c>
      <c r="AE7" s="25">
        <f>[3]Janeiro!$E$34</f>
        <v>77.333333333333329</v>
      </c>
      <c r="AF7" s="25">
        <f>[3]Janeiro!$E$35</f>
        <v>72.541666666666671</v>
      </c>
      <c r="AG7" s="26">
        <f t="shared" si="1"/>
        <v>73.306108843139882</v>
      </c>
    </row>
    <row r="8" spans="1:34" ht="17.100000000000001" customHeight="1">
      <c r="A8" s="23" t="s">
        <v>56</v>
      </c>
      <c r="B8" s="25">
        <f>[4]Janeiro!$E$5</f>
        <v>68.791666666666671</v>
      </c>
      <c r="C8" s="25">
        <f>[4]Janeiro!$E$6</f>
        <v>67.083333333333329</v>
      </c>
      <c r="D8" s="25">
        <f>[4]Janeiro!$E$7</f>
        <v>63.333333333333336</v>
      </c>
      <c r="E8" s="25">
        <f>[4]Janeiro!$E$8</f>
        <v>58.041666666666664</v>
      </c>
      <c r="F8" s="25">
        <f>[4]Janeiro!$E$9</f>
        <v>56.291666666666664</v>
      </c>
      <c r="G8" s="25">
        <f>[4]Janeiro!$E$10</f>
        <v>55.375</v>
      </c>
      <c r="H8" s="25">
        <f>[4]Janeiro!$E$11</f>
        <v>58.625</v>
      </c>
      <c r="I8" s="25">
        <f>[4]Janeiro!$E$12</f>
        <v>64.416666666666671</v>
      </c>
      <c r="J8" s="25">
        <f>[4]Janeiro!$E$13</f>
        <v>69.125</v>
      </c>
      <c r="K8" s="25">
        <f>[4]Janeiro!$E$14</f>
        <v>72.833333333333329</v>
      </c>
      <c r="L8" s="25">
        <f>[4]Janeiro!$E$15</f>
        <v>66.375</v>
      </c>
      <c r="M8" s="25">
        <f>[4]Janeiro!$E$16</f>
        <v>82.333333333333329</v>
      </c>
      <c r="N8" s="25">
        <f>[4]Janeiro!$E$17</f>
        <v>87.125</v>
      </c>
      <c r="O8" s="25">
        <f>[4]Janeiro!$E$18</f>
        <v>75.291666666666671</v>
      </c>
      <c r="P8" s="25">
        <f>[4]Janeiro!$E$19</f>
        <v>69.916666666666671</v>
      </c>
      <c r="Q8" s="25">
        <f>[4]Janeiro!$E$20</f>
        <v>65.625</v>
      </c>
      <c r="R8" s="25">
        <f>[4]Janeiro!$E$21</f>
        <v>67.166666666666671</v>
      </c>
      <c r="S8" s="25">
        <f>[4]Janeiro!$E$22</f>
        <v>65.041666666666671</v>
      </c>
      <c r="T8" s="25">
        <f>[4]Janeiro!$E$23</f>
        <v>63.708333333333336</v>
      </c>
      <c r="U8" s="25">
        <f>[4]Janeiro!$E$24</f>
        <v>65.125</v>
      </c>
      <c r="V8" s="25">
        <f>[4]Janeiro!$E$25</f>
        <v>70.125</v>
      </c>
      <c r="W8" s="25">
        <f>[4]Janeiro!$E$26</f>
        <v>68.041666666666671</v>
      </c>
      <c r="X8" s="25">
        <f>[4]Janeiro!$E$27</f>
        <v>68.25</v>
      </c>
      <c r="Y8" s="25">
        <f>[4]Janeiro!$E$28</f>
        <v>80.541666666666671</v>
      </c>
      <c r="Z8" s="25">
        <f>[4]Janeiro!$E$29</f>
        <v>86.958333333333329</v>
      </c>
      <c r="AA8" s="25">
        <f>[4]Janeiro!$E$30</f>
        <v>81.25</v>
      </c>
      <c r="AB8" s="25">
        <f>[4]Janeiro!$E$31</f>
        <v>74.833333333333329</v>
      </c>
      <c r="AC8" s="25">
        <f>[4]Janeiro!$E$32</f>
        <v>71.666666666666671</v>
      </c>
      <c r="AD8" s="25">
        <f>[4]Janeiro!$E$33</f>
        <v>67.583333333333329</v>
      </c>
      <c r="AE8" s="25">
        <f>[4]Janeiro!$E$34</f>
        <v>73.625</v>
      </c>
      <c r="AF8" s="25">
        <f>[4]Janeiro!$E$35</f>
        <v>72.541666666666671</v>
      </c>
      <c r="AG8" s="26">
        <f t="shared" si="1"/>
        <v>69.581989247311824</v>
      </c>
    </row>
    <row r="9" spans="1:34" ht="17.100000000000001" customHeight="1">
      <c r="A9" s="23" t="s">
        <v>2</v>
      </c>
      <c r="B9" s="25">
        <f>[5]Janeiro!$E$5</f>
        <v>74.458333333333329</v>
      </c>
      <c r="C9" s="25">
        <f>[5]Janeiro!$E$6</f>
        <v>53.208333333333336</v>
      </c>
      <c r="D9" s="25">
        <f>[5]Janeiro!$E$7</f>
        <v>51.708333333333336</v>
      </c>
      <c r="E9" s="25">
        <f>[5]Janeiro!$E$8</f>
        <v>56</v>
      </c>
      <c r="F9" s="25">
        <f>[5]Janeiro!$E$9</f>
        <v>62.5</v>
      </c>
      <c r="G9" s="25">
        <f>[5]Janeiro!$E$10</f>
        <v>65.541666666666671</v>
      </c>
      <c r="H9" s="25">
        <f>[5]Janeiro!$E$11</f>
        <v>58.5</v>
      </c>
      <c r="I9" s="25">
        <f>[5]Janeiro!$E$12</f>
        <v>71.208333333333329</v>
      </c>
      <c r="J9" s="25">
        <f>[5]Janeiro!$E$13</f>
        <v>73.916666666666671</v>
      </c>
      <c r="K9" s="25">
        <f>[5]Janeiro!$E$14</f>
        <v>73.708333333333329</v>
      </c>
      <c r="L9" s="25">
        <f>[5]Janeiro!$E$15</f>
        <v>82.5</v>
      </c>
      <c r="M9" s="25">
        <f>[5]Janeiro!$E$16</f>
        <v>92.375</v>
      </c>
      <c r="N9" s="25">
        <f>[5]Janeiro!$E$17</f>
        <v>90.25</v>
      </c>
      <c r="O9" s="25">
        <f>[5]Janeiro!$E$18</f>
        <v>90.666666666666671</v>
      </c>
      <c r="P9" s="25">
        <f>[5]Janeiro!$E$19</f>
        <v>80.083333333333329</v>
      </c>
      <c r="Q9" s="25">
        <f>[5]Janeiro!$E$20</f>
        <v>69.208333333333329</v>
      </c>
      <c r="R9" s="25">
        <f>[5]Janeiro!$E$21</f>
        <v>75.666666666666671</v>
      </c>
      <c r="S9" s="25">
        <f>[5]Janeiro!$E$22</f>
        <v>76.708333333333329</v>
      </c>
      <c r="T9" s="25">
        <f>[5]Janeiro!$E$23</f>
        <v>71.5</v>
      </c>
      <c r="U9" s="25">
        <f>[5]Janeiro!$E$24</f>
        <v>70.041666666666671</v>
      </c>
      <c r="V9" s="25">
        <f>[5]Janeiro!$E$25</f>
        <v>72.458333333333329</v>
      </c>
      <c r="W9" s="25">
        <f>[5]Janeiro!$E$26</f>
        <v>79.333333333333329</v>
      </c>
      <c r="X9" s="25">
        <f>[5]Janeiro!$E$27</f>
        <v>75.416666666666671</v>
      </c>
      <c r="Y9" s="25">
        <f>[5]Janeiro!$E$28</f>
        <v>80.125</v>
      </c>
      <c r="Z9" s="25">
        <f>[5]Janeiro!$E$29</f>
        <v>84.25</v>
      </c>
      <c r="AA9" s="25">
        <f>[5]Janeiro!$E$30</f>
        <v>84.958333333333329</v>
      </c>
      <c r="AB9" s="25">
        <f>[5]Janeiro!$E$31</f>
        <v>86.083333333333329</v>
      </c>
      <c r="AC9" s="25">
        <f>[5]Janeiro!$E$32</f>
        <v>78.833333333333329</v>
      </c>
      <c r="AD9" s="25">
        <f>[5]Janeiro!$E$33</f>
        <v>77.458333333333329</v>
      </c>
      <c r="AE9" s="25">
        <f>[5]Janeiro!$E$34</f>
        <v>72.416666666666671</v>
      </c>
      <c r="AF9" s="25">
        <f>[5]Janeiro!$E$35</f>
        <v>59.791666666666664</v>
      </c>
      <c r="AG9" s="26">
        <f t="shared" si="1"/>
        <v>73.899193548387089</v>
      </c>
    </row>
    <row r="10" spans="1:34" ht="17.100000000000001" customHeight="1">
      <c r="A10" s="23" t="s">
        <v>3</v>
      </c>
      <c r="B10" s="25">
        <f>[6]Janeiro!$E$5</f>
        <v>85.083333333333329</v>
      </c>
      <c r="C10" s="25">
        <f>[6]Janeiro!$E$6</f>
        <v>64.875</v>
      </c>
      <c r="D10" s="25">
        <f>[6]Janeiro!$E$7</f>
        <v>61.25</v>
      </c>
      <c r="E10" s="25">
        <f>[6]Janeiro!$E$8</f>
        <v>64.25</v>
      </c>
      <c r="F10" s="25">
        <f>[6]Janeiro!$E$9</f>
        <v>68.166666666666671</v>
      </c>
      <c r="G10" s="25">
        <f>[6]Janeiro!$E$10</f>
        <v>72.291666666666671</v>
      </c>
      <c r="H10" s="25">
        <f>[6]Janeiro!$E$11</f>
        <v>71.916666666666671</v>
      </c>
      <c r="I10" s="25">
        <f>[6]Janeiro!$E$12</f>
        <v>76.291666666666671</v>
      </c>
      <c r="J10" s="25">
        <f>[6]Janeiro!$E$13</f>
        <v>77.791666666666671</v>
      </c>
      <c r="K10" s="25">
        <f>[6]Janeiro!$E$14</f>
        <v>79.583333333333329</v>
      </c>
      <c r="L10" s="25">
        <f>[6]Janeiro!$E$15</f>
        <v>82.875</v>
      </c>
      <c r="M10" s="25">
        <f>[6]Janeiro!$E$16</f>
        <v>88.5</v>
      </c>
      <c r="N10" s="25">
        <f>[6]Janeiro!$E$17</f>
        <v>87.666666666666671</v>
      </c>
      <c r="O10" s="25">
        <f>[6]Janeiro!$E$18</f>
        <v>74.708333333333329</v>
      </c>
      <c r="P10" s="25">
        <f>[6]Janeiro!$E$19</f>
        <v>75.208333333333329</v>
      </c>
      <c r="Q10" s="25">
        <f>[6]Janeiro!$E$20</f>
        <v>79.25</v>
      </c>
      <c r="R10" s="25">
        <f>[6]Janeiro!$E$21</f>
        <v>82.75</v>
      </c>
      <c r="S10" s="25">
        <f>[6]Janeiro!$E$22</f>
        <v>87.916666666666671</v>
      </c>
      <c r="T10" s="25">
        <f>[6]Janeiro!$E$23</f>
        <v>82.791666666666671</v>
      </c>
      <c r="U10" s="25">
        <f>[6]Janeiro!$E$24</f>
        <v>78.5</v>
      </c>
      <c r="V10" s="25">
        <f>[6]Janeiro!$E$25</f>
        <v>80.625</v>
      </c>
      <c r="W10" s="25">
        <f>[6]Janeiro!$E$26</f>
        <v>78</v>
      </c>
      <c r="X10" s="25">
        <f>[6]Janeiro!$E$27</f>
        <v>71</v>
      </c>
      <c r="Y10" s="25">
        <f>[6]Janeiro!$E$28</f>
        <v>78.875</v>
      </c>
      <c r="Z10" s="25">
        <f>[6]Janeiro!$E$29</f>
        <v>83.041666666666671</v>
      </c>
      <c r="AA10" s="25">
        <f>[6]Janeiro!$E$30</f>
        <v>84.833333333333329</v>
      </c>
      <c r="AB10" s="25">
        <f>[6]Janeiro!$E$31</f>
        <v>82.625</v>
      </c>
      <c r="AC10" s="25">
        <f>[6]Janeiro!$E$32</f>
        <v>76.041666666666671</v>
      </c>
      <c r="AD10" s="25">
        <f>[6]Janeiro!$E$33</f>
        <v>76.208333333333329</v>
      </c>
      <c r="AE10" s="25">
        <f>[6]Janeiro!$E$34</f>
        <v>65.458333333333329</v>
      </c>
      <c r="AF10" s="25">
        <f>[6]Janeiro!$E$35</f>
        <v>62</v>
      </c>
      <c r="AG10" s="26">
        <f t="shared" si="1"/>
        <v>76.786290322580655</v>
      </c>
    </row>
    <row r="11" spans="1:34" ht="17.100000000000001" customHeight="1">
      <c r="A11" s="23" t="s">
        <v>4</v>
      </c>
      <c r="B11" s="25">
        <f>[7]Janeiro!$E$5</f>
        <v>91.333333333333329</v>
      </c>
      <c r="C11" s="25">
        <f>[7]Janeiro!$E$6</f>
        <v>71.791666666666671</v>
      </c>
      <c r="D11" s="25">
        <f>[7]Janeiro!$E$7</f>
        <v>59.75</v>
      </c>
      <c r="E11" s="25">
        <f>[7]Janeiro!$E$8</f>
        <v>60.541666666666664</v>
      </c>
      <c r="F11" s="25">
        <f>[7]Janeiro!$E$9</f>
        <v>74.083333333333329</v>
      </c>
      <c r="G11" s="25">
        <f>[7]Janeiro!$E$10</f>
        <v>72.916666666666671</v>
      </c>
      <c r="H11" s="25">
        <f>[7]Janeiro!$E$11</f>
        <v>74.583333333333329</v>
      </c>
      <c r="I11" s="25">
        <f>[7]Janeiro!$E$12</f>
        <v>79.583333333333329</v>
      </c>
      <c r="J11" s="25">
        <f>[7]Janeiro!$E$13</f>
        <v>83.791666666666671</v>
      </c>
      <c r="K11" s="25">
        <f>[7]Janeiro!$E$14</f>
        <v>88.583333333333329</v>
      </c>
      <c r="L11" s="25">
        <f>[7]Janeiro!$E$15</f>
        <v>89.833333333333329</v>
      </c>
      <c r="M11" s="25">
        <f>[7]Janeiro!$E$16</f>
        <v>90.958333333333329</v>
      </c>
      <c r="N11" s="25">
        <f>[7]Janeiro!$E$17</f>
        <v>89.25</v>
      </c>
      <c r="O11" s="25">
        <f>[7]Janeiro!$E$18</f>
        <v>82.541666666666671</v>
      </c>
      <c r="P11" s="25">
        <f>[7]Janeiro!$E$19</f>
        <v>82.416666666666671</v>
      </c>
      <c r="Q11" s="25">
        <f>[7]Janeiro!$E$20</f>
        <v>82.666666666666671</v>
      </c>
      <c r="R11" s="25">
        <f>[7]Janeiro!$E$21</f>
        <v>82.25</v>
      </c>
      <c r="S11" s="25">
        <f>[7]Janeiro!$E$22</f>
        <v>86.166666666666671</v>
      </c>
      <c r="T11" s="25">
        <f>[7]Janeiro!$E$23</f>
        <v>84.666666666666671</v>
      </c>
      <c r="U11" s="25">
        <f>[7]Janeiro!$E$24</f>
        <v>84.75</v>
      </c>
      <c r="V11" s="25">
        <f>[7]Janeiro!$E$25</f>
        <v>86</v>
      </c>
      <c r="W11" s="25">
        <f>[7]Janeiro!$E$26</f>
        <v>81.208333333333329</v>
      </c>
      <c r="X11" s="25">
        <f>[7]Janeiro!$E$27</f>
        <v>79.916666666666671</v>
      </c>
      <c r="Y11" s="25">
        <f>[7]Janeiro!$E$28</f>
        <v>82.875</v>
      </c>
      <c r="Z11" s="25">
        <f>[7]Janeiro!$E$29</f>
        <v>88.291666666666671</v>
      </c>
      <c r="AA11" s="25">
        <f>[7]Janeiro!$E$30</f>
        <v>85.916666666666671</v>
      </c>
      <c r="AB11" s="25">
        <f>[7]Janeiro!$E$31</f>
        <v>88.25</v>
      </c>
      <c r="AC11" s="25">
        <f>[7]Janeiro!$E$32</f>
        <v>83.75</v>
      </c>
      <c r="AD11" s="25">
        <f>[7]Janeiro!$E$33</f>
        <v>82.125</v>
      </c>
      <c r="AE11" s="25">
        <f>[7]Janeiro!$E$34</f>
        <v>76.75</v>
      </c>
      <c r="AF11" s="25">
        <f>[7]Janeiro!$E$35</f>
        <v>79.958333333333329</v>
      </c>
      <c r="AG11" s="26">
        <f t="shared" si="1"/>
        <v>81.532258064516142</v>
      </c>
    </row>
    <row r="12" spans="1:34" ht="17.100000000000001" customHeight="1">
      <c r="A12" s="23" t="s">
        <v>5</v>
      </c>
      <c r="B12" s="25">
        <f>[8]Janeiro!$E$5</f>
        <v>76.708333333333329</v>
      </c>
      <c r="C12" s="25">
        <f>[8]Janeiro!$E$6</f>
        <v>58.958333333333336</v>
      </c>
      <c r="D12" s="25">
        <f>[8]Janeiro!$E$7</f>
        <v>54.125</v>
      </c>
      <c r="E12" s="25">
        <f>[8]Janeiro!$E$8</f>
        <v>55.375</v>
      </c>
      <c r="F12" s="25">
        <f>[8]Janeiro!$E$9</f>
        <v>47.208333333333336</v>
      </c>
      <c r="G12" s="25">
        <f>[8]Janeiro!$E$10</f>
        <v>59</v>
      </c>
      <c r="H12" s="25">
        <f>[8]Janeiro!$E$11</f>
        <v>64.833333333333329</v>
      </c>
      <c r="I12" s="25">
        <f>[8]Janeiro!$E$12</f>
        <v>72.541666666666671</v>
      </c>
      <c r="J12" s="25">
        <f>[8]Janeiro!$E$13</f>
        <v>73.583333333333329</v>
      </c>
      <c r="K12" s="25">
        <f>[8]Janeiro!$E$14</f>
        <v>71.875</v>
      </c>
      <c r="L12" s="25">
        <f>[8]Janeiro!$E$15</f>
        <v>86.041666666666671</v>
      </c>
      <c r="M12" s="25">
        <f>[8]Janeiro!$E$16</f>
        <v>90.25</v>
      </c>
      <c r="N12" s="25">
        <f>[8]Janeiro!$E$17</f>
        <v>82.583333333333329</v>
      </c>
      <c r="O12" s="25">
        <f>[8]Janeiro!$E$18</f>
        <v>70.916666666666671</v>
      </c>
      <c r="P12" s="25">
        <f>[8]Janeiro!$E$19</f>
        <v>62.208333333333336</v>
      </c>
      <c r="Q12" s="25">
        <f>[8]Janeiro!$E$20</f>
        <v>65.833333333333329</v>
      </c>
      <c r="R12" s="25">
        <f>[8]Janeiro!$E$21</f>
        <v>62.666666666666664</v>
      </c>
      <c r="S12" s="25">
        <f>[8]Janeiro!$E$22</f>
        <v>68.125</v>
      </c>
      <c r="T12" s="25">
        <f>[8]Janeiro!$E$23</f>
        <v>62.583333333333336</v>
      </c>
      <c r="U12" s="25">
        <f>[8]Janeiro!$E$24</f>
        <v>67.958333333333329</v>
      </c>
      <c r="V12" s="25">
        <f>[8]Janeiro!$E$25</f>
        <v>76.958333333333329</v>
      </c>
      <c r="W12" s="25">
        <f>[8]Janeiro!$E$26</f>
        <v>82.125</v>
      </c>
      <c r="X12" s="25">
        <f>[8]Janeiro!$E$27</f>
        <v>85.5</v>
      </c>
      <c r="Y12" s="25">
        <f>[8]Janeiro!$E$28</f>
        <v>77.083333333333329</v>
      </c>
      <c r="Z12" s="25">
        <f>[8]Janeiro!$E$29</f>
        <v>79.333333333333329</v>
      </c>
      <c r="AA12" s="25">
        <f>[8]Janeiro!$E$30</f>
        <v>78.416666666666671</v>
      </c>
      <c r="AB12" s="25">
        <f>[8]Janeiro!$E$31</f>
        <v>81.958333333333329</v>
      </c>
      <c r="AC12" s="25">
        <f>[8]Janeiro!$E$32</f>
        <v>77.333333333333329</v>
      </c>
      <c r="AD12" s="25">
        <f>[8]Janeiro!$E$33</f>
        <v>72.375</v>
      </c>
      <c r="AE12" s="25">
        <f>[8]Janeiro!$E$34</f>
        <v>77.291666666666671</v>
      </c>
      <c r="AF12" s="25">
        <f>[8]Janeiro!$E$35</f>
        <v>74.583333333333329</v>
      </c>
      <c r="AG12" s="26">
        <f t="shared" si="1"/>
        <v>71.494623655913969</v>
      </c>
    </row>
    <row r="13" spans="1:34" ht="17.100000000000001" customHeight="1">
      <c r="A13" s="23" t="s">
        <v>6</v>
      </c>
      <c r="B13" s="25">
        <f>[9]Janeiro!$E$5</f>
        <v>77.25</v>
      </c>
      <c r="C13" s="25">
        <f>[9]Janeiro!$E$6</f>
        <v>62.5</v>
      </c>
      <c r="D13" s="25">
        <f>[9]Janeiro!$E$7</f>
        <v>63.7</v>
      </c>
      <c r="E13" s="25">
        <f>[9]Janeiro!$E$8</f>
        <v>60.823529411764703</v>
      </c>
      <c r="F13" s="25">
        <f>[9]Janeiro!$E$9</f>
        <v>71.0625</v>
      </c>
      <c r="G13" s="25">
        <f>[9]Janeiro!$E$10</f>
        <v>63.470588235294116</v>
      </c>
      <c r="H13" s="25">
        <f>[9]Janeiro!$E$11</f>
        <v>67.5</v>
      </c>
      <c r="I13" s="25">
        <f>[9]Janeiro!$E$12</f>
        <v>72.933333333333337</v>
      </c>
      <c r="J13" s="25">
        <f>[9]Janeiro!$E$13</f>
        <v>71.615384615384613</v>
      </c>
      <c r="K13" s="25">
        <f>[9]Janeiro!$E$14</f>
        <v>75.375</v>
      </c>
      <c r="L13" s="25">
        <f>[9]Janeiro!$E$15</f>
        <v>79.375</v>
      </c>
      <c r="M13" s="25">
        <f>[9]Janeiro!$E$16</f>
        <v>94.333333333333329</v>
      </c>
      <c r="N13" s="25">
        <f>[9]Janeiro!$E$17</f>
        <v>76.555555555555557</v>
      </c>
      <c r="O13" s="25">
        <f>[9]Janeiro!$E$18</f>
        <v>73.900000000000006</v>
      </c>
      <c r="P13" s="25">
        <f>[9]Janeiro!$E$19</f>
        <v>69.384615384615387</v>
      </c>
      <c r="Q13" s="25">
        <f>[9]Janeiro!$E$20</f>
        <v>70.9375</v>
      </c>
      <c r="R13" s="25">
        <f>[9]Janeiro!$E$21</f>
        <v>75.4375</v>
      </c>
      <c r="S13" s="25">
        <f>[9]Janeiro!$E$22</f>
        <v>60.833333333333336</v>
      </c>
      <c r="T13" s="25">
        <f>[9]Janeiro!$E$23</f>
        <v>70.764705882352942</v>
      </c>
      <c r="U13" s="25">
        <f>[9]Janeiro!$E$24</f>
        <v>73.533333333333331</v>
      </c>
      <c r="V13" s="25">
        <f>[9]Janeiro!$E$25</f>
        <v>75.307692307692307</v>
      </c>
      <c r="W13" s="25">
        <f>[9]Janeiro!$E$26</f>
        <v>86</v>
      </c>
      <c r="X13" s="25">
        <f>[9]Janeiro!$E$27</f>
        <v>71.5</v>
      </c>
      <c r="Y13" s="25">
        <f>[9]Janeiro!$E$28</f>
        <v>75.5</v>
      </c>
      <c r="Z13" s="25">
        <f>[9]Janeiro!$E$29</f>
        <v>74.454545454545453</v>
      </c>
      <c r="AA13" s="25">
        <f>[9]Janeiro!$E$30</f>
        <v>80.454545454545453</v>
      </c>
      <c r="AB13" s="25">
        <f>[9]Janeiro!$E$31</f>
        <v>78.8</v>
      </c>
      <c r="AC13" s="25">
        <f>[9]Janeiro!$E$32</f>
        <v>62</v>
      </c>
      <c r="AD13" s="25">
        <f>[9]Janeiro!$E$33</f>
        <v>73.5</v>
      </c>
      <c r="AE13" s="25">
        <f>[9]Janeiro!$E$34</f>
        <v>75.272727272727266</v>
      </c>
      <c r="AF13" s="25">
        <f>[9]Janeiro!$E$35</f>
        <v>66.5</v>
      </c>
      <c r="AG13" s="26">
        <f t="shared" si="1"/>
        <v>72.599184609929409</v>
      </c>
    </row>
    <row r="14" spans="1:34" ht="17.100000000000001" customHeight="1">
      <c r="A14" s="23" t="s">
        <v>7</v>
      </c>
      <c r="B14" s="25">
        <f>[10]Janeiro!$E$5</f>
        <v>72.041666666666671</v>
      </c>
      <c r="C14" s="25">
        <f>[10]Janeiro!$E$6</f>
        <v>60.416666666666664</v>
      </c>
      <c r="D14" s="25">
        <f>[10]Janeiro!$E$7</f>
        <v>57.458333333333336</v>
      </c>
      <c r="E14" s="25">
        <f>[10]Janeiro!$E$8</f>
        <v>53.375</v>
      </c>
      <c r="F14" s="25">
        <f>[10]Janeiro!$E$9</f>
        <v>46.583333333333336</v>
      </c>
      <c r="G14" s="25">
        <f>[10]Janeiro!$E$10</f>
        <v>59.666666666666664</v>
      </c>
      <c r="H14" s="25">
        <f>[10]Janeiro!$E$11</f>
        <v>60.875</v>
      </c>
      <c r="I14" s="25">
        <f>[10]Janeiro!$E$12</f>
        <v>65.416666666666671</v>
      </c>
      <c r="J14" s="25">
        <f>[10]Janeiro!$E$13</f>
        <v>64.833333333333329</v>
      </c>
      <c r="K14" s="25">
        <f>[10]Janeiro!$E$14</f>
        <v>59.458333333333336</v>
      </c>
      <c r="L14" s="25">
        <f>[10]Janeiro!$E$15</f>
        <v>75</v>
      </c>
      <c r="M14" s="25">
        <f>[10]Janeiro!$E$16</f>
        <v>93.375</v>
      </c>
      <c r="N14" s="25">
        <f>[10]Janeiro!$E$17</f>
        <v>94.833333333333329</v>
      </c>
      <c r="O14" s="25">
        <f>[10]Janeiro!$E$18</f>
        <v>79.625</v>
      </c>
      <c r="P14" s="25">
        <f>[10]Janeiro!$E$19</f>
        <v>69.333333333333329</v>
      </c>
      <c r="Q14" s="25">
        <f>[10]Janeiro!$E$20</f>
        <v>66.083333333333329</v>
      </c>
      <c r="R14" s="25">
        <f>[10]Janeiro!$E$21</f>
        <v>67.125</v>
      </c>
      <c r="S14" s="25">
        <f>[10]Janeiro!$E$22</f>
        <v>76.708333333333329</v>
      </c>
      <c r="T14" s="25">
        <f>[10]Janeiro!$E$23</f>
        <v>72.166666666666671</v>
      </c>
      <c r="U14" s="25">
        <f>[10]Janeiro!$E$24</f>
        <v>69.5</v>
      </c>
      <c r="V14" s="25">
        <f>[10]Janeiro!$E$25</f>
        <v>76.875</v>
      </c>
      <c r="W14" s="25">
        <f>[10]Janeiro!$E$26</f>
        <v>88.166666666666671</v>
      </c>
      <c r="X14" s="25">
        <f>[10]Janeiro!$E$27</f>
        <v>80.291666666666671</v>
      </c>
      <c r="Y14" s="25">
        <f>[10]Janeiro!$E$28</f>
        <v>87.333333333333329</v>
      </c>
      <c r="Z14" s="25">
        <f>[10]Janeiro!$E$29</f>
        <v>88.291666666666671</v>
      </c>
      <c r="AA14" s="25">
        <f>[10]Janeiro!$E$30</f>
        <v>85.916666666666671</v>
      </c>
      <c r="AB14" s="25">
        <f>[10]Janeiro!$E$31</f>
        <v>79.75</v>
      </c>
      <c r="AC14" s="25">
        <f>[10]Janeiro!$E$32</f>
        <v>76.833333333333329</v>
      </c>
      <c r="AD14" s="25">
        <f>[10]Janeiro!$E$33</f>
        <v>69.333333333333329</v>
      </c>
      <c r="AE14" s="25">
        <f>[10]Janeiro!$E$34</f>
        <v>61.708333333333336</v>
      </c>
      <c r="AF14" s="25">
        <f>[10]Janeiro!$E$35</f>
        <v>54.833333333333336</v>
      </c>
      <c r="AG14" s="26">
        <f t="shared" si="1"/>
        <v>71.393817204301101</v>
      </c>
    </row>
    <row r="15" spans="1:34" ht="17.100000000000001" customHeight="1">
      <c r="A15" s="23" t="s">
        <v>8</v>
      </c>
      <c r="B15" s="25">
        <f>[11]Janeiro!$E$5</f>
        <v>67.791666666666671</v>
      </c>
      <c r="C15" s="25">
        <f>[11]Janeiro!$E$6</f>
        <v>63.833333333333336</v>
      </c>
      <c r="D15" s="25">
        <f>[11]Janeiro!$E$7</f>
        <v>65.458333333333329</v>
      </c>
      <c r="E15" s="25">
        <f>[11]Janeiro!$E$8</f>
        <v>45.208333333333336</v>
      </c>
      <c r="F15" s="25">
        <f>[11]Janeiro!$E$9</f>
        <v>44.166666666666664</v>
      </c>
      <c r="G15" s="25">
        <f>[11]Janeiro!$E$10</f>
        <v>57.166666666666664</v>
      </c>
      <c r="H15" s="25">
        <f>[11]Janeiro!$E$11</f>
        <v>62.25</v>
      </c>
      <c r="I15" s="25">
        <f>[11]Janeiro!$E$12</f>
        <v>61.625</v>
      </c>
      <c r="J15" s="25">
        <f>[11]Janeiro!$E$13</f>
        <v>59.875</v>
      </c>
      <c r="K15" s="25">
        <f>[11]Janeiro!$E$14</f>
        <v>58.708333333333336</v>
      </c>
      <c r="L15" s="25">
        <f>[11]Janeiro!$E$15</f>
        <v>65.916666666666671</v>
      </c>
      <c r="M15" s="25">
        <f>[11]Janeiro!$E$16</f>
        <v>91.541666666666671</v>
      </c>
      <c r="N15" s="25">
        <f>[11]Janeiro!$E$17</f>
        <v>95.416666666666671</v>
      </c>
      <c r="O15" s="25">
        <f>[11]Janeiro!$E$18</f>
        <v>81.75</v>
      </c>
      <c r="P15" s="25">
        <f>[11]Janeiro!$E$19</f>
        <v>70</v>
      </c>
      <c r="Q15" s="25">
        <f>[11]Janeiro!$E$20</f>
        <v>73.583333333333329</v>
      </c>
      <c r="R15" s="25">
        <f>[11]Janeiro!$E$21</f>
        <v>70.583333333333329</v>
      </c>
      <c r="S15" s="25">
        <f>[11]Janeiro!$E$22</f>
        <v>71.625</v>
      </c>
      <c r="T15" s="25">
        <f>[11]Janeiro!$E$23</f>
        <v>73.416666666666671</v>
      </c>
      <c r="U15" s="25">
        <f>[11]Janeiro!$E$24</f>
        <v>70.625</v>
      </c>
      <c r="V15" s="25">
        <f>[11]Janeiro!$E$25</f>
        <v>72.916666666666671</v>
      </c>
      <c r="W15" s="25">
        <f>[11]Janeiro!$E$26</f>
        <v>82.708333333333329</v>
      </c>
      <c r="X15" s="25">
        <f>[11]Janeiro!$E$27</f>
        <v>81.791666666666671</v>
      </c>
      <c r="Y15" s="25">
        <f>[11]Janeiro!$E$28</f>
        <v>84.041666666666671</v>
      </c>
      <c r="Z15" s="25">
        <f>[11]Janeiro!$E$29</f>
        <v>92.833333333333329</v>
      </c>
      <c r="AA15" s="25">
        <f>[11]Janeiro!$E$30</f>
        <v>82.875</v>
      </c>
      <c r="AB15" s="25">
        <f>[11]Janeiro!$E$31</f>
        <v>74.583333333333329</v>
      </c>
      <c r="AC15" s="25">
        <f>[11]Janeiro!$E$32</f>
        <v>73.708333333333329</v>
      </c>
      <c r="AD15" s="25">
        <f>[11]Janeiro!$E$33</f>
        <v>65.291666666666671</v>
      </c>
      <c r="AE15" s="25">
        <f>[11]Janeiro!$E$34</f>
        <v>60.125</v>
      </c>
      <c r="AF15" s="25">
        <f>[11]Janeiro!$E$35</f>
        <v>53.75</v>
      </c>
      <c r="AG15" s="26">
        <f t="shared" si="1"/>
        <v>70.166666666666657</v>
      </c>
    </row>
    <row r="16" spans="1:34" ht="17.100000000000001" customHeight="1">
      <c r="A16" s="23" t="s">
        <v>9</v>
      </c>
      <c r="B16" s="25">
        <f>[12]Janeiro!$E$5</f>
        <v>69.541666666666671</v>
      </c>
      <c r="C16" s="25">
        <f>[12]Janeiro!$E$6</f>
        <v>51.791666666666664</v>
      </c>
      <c r="D16" s="25">
        <f>[12]Janeiro!$E$7</f>
        <v>57.083333333333336</v>
      </c>
      <c r="E16" s="25">
        <f>[12]Janeiro!$E$8</f>
        <v>46.666666666666664</v>
      </c>
      <c r="F16" s="25">
        <f>[12]Janeiro!$E$9</f>
        <v>47.833333333333336</v>
      </c>
      <c r="G16" s="25">
        <f>[12]Janeiro!$E$10</f>
        <v>63.083333333333336</v>
      </c>
      <c r="H16" s="25">
        <f>[12]Janeiro!$E$11</f>
        <v>62.583333333333336</v>
      </c>
      <c r="I16" s="25">
        <f>[12]Janeiro!$E$12</f>
        <v>65.958333333333329</v>
      </c>
      <c r="J16" s="25">
        <f>[12]Janeiro!$E$13</f>
        <v>59.958333333333336</v>
      </c>
      <c r="K16" s="25">
        <f>[12]Janeiro!$E$14</f>
        <v>60.125</v>
      </c>
      <c r="L16" s="25">
        <f>[12]Janeiro!$E$15</f>
        <v>71.083333333333329</v>
      </c>
      <c r="M16" s="25">
        <f>[12]Janeiro!$E$16</f>
        <v>89.666666666666671</v>
      </c>
      <c r="N16" s="25">
        <f>[12]Janeiro!$E$17</f>
        <v>92.083333333333329</v>
      </c>
      <c r="O16" s="25">
        <f>[12]Janeiro!$E$18</f>
        <v>79.041666666666671</v>
      </c>
      <c r="P16" s="25">
        <f>[12]Janeiro!$E$19</f>
        <v>75.75</v>
      </c>
      <c r="Q16" s="25">
        <f>[12]Janeiro!$E$20</f>
        <v>67.791666666666671</v>
      </c>
      <c r="R16" s="25">
        <f>[12]Janeiro!$E$21</f>
        <v>69.333333333333329</v>
      </c>
      <c r="S16" s="25">
        <f>[12]Janeiro!$E$22</f>
        <v>72.208333333333329</v>
      </c>
      <c r="T16" s="25">
        <f>[12]Janeiro!$E$23</f>
        <v>71.083333333333329</v>
      </c>
      <c r="U16" s="25">
        <f>[12]Janeiro!$E$24</f>
        <v>66.208333333333329</v>
      </c>
      <c r="V16" s="25">
        <f>[12]Janeiro!$E$25</f>
        <v>80.083333333333329</v>
      </c>
      <c r="W16" s="25">
        <f>[12]Janeiro!$E$26</f>
        <v>78.208333333333329</v>
      </c>
      <c r="X16" s="25">
        <f>[12]Janeiro!$E$27</f>
        <v>84.25</v>
      </c>
      <c r="Y16" s="25">
        <f>[12]Janeiro!$E$28</f>
        <v>81.75</v>
      </c>
      <c r="Z16" s="25">
        <f>[12]Janeiro!$E$29</f>
        <v>92.833333333333329</v>
      </c>
      <c r="AA16" s="25">
        <f>[12]Janeiro!$E$30</f>
        <v>82.875</v>
      </c>
      <c r="AB16" s="25">
        <f>[12]Janeiro!$E$31</f>
        <v>77</v>
      </c>
      <c r="AC16" s="25">
        <f>[12]Janeiro!$E$32</f>
        <v>74.666666666666671</v>
      </c>
      <c r="AD16" s="25">
        <f>[12]Janeiro!$E$33</f>
        <v>64.166666666666671</v>
      </c>
      <c r="AE16" s="25">
        <f>[12]Janeiro!$E$34</f>
        <v>53</v>
      </c>
      <c r="AF16" s="25">
        <f>[12]Janeiro!$E$35</f>
        <v>47.083333333333336</v>
      </c>
      <c r="AG16" s="26">
        <f t="shared" si="1"/>
        <v>69.509408602150529</v>
      </c>
    </row>
    <row r="17" spans="1:34" ht="17.100000000000001" customHeight="1">
      <c r="A17" s="23" t="s">
        <v>57</v>
      </c>
      <c r="B17" s="25">
        <f>[13]Janeiro!$E$5</f>
        <v>68.166666666666671</v>
      </c>
      <c r="C17" s="25">
        <f>[13]Janeiro!$E$6</f>
        <v>60</v>
      </c>
      <c r="D17" s="25">
        <f>[13]Janeiro!$E$7</f>
        <v>55.666666666666664</v>
      </c>
      <c r="E17" s="25">
        <f>[13]Janeiro!$E$8</f>
        <v>51.833333333333336</v>
      </c>
      <c r="F17" s="25">
        <f>[13]Janeiro!$E$9</f>
        <v>53.875</v>
      </c>
      <c r="G17" s="25">
        <f>[13]Janeiro!$E$10</f>
        <v>57.583333333333336</v>
      </c>
      <c r="H17" s="25">
        <f>[13]Janeiro!$E$11</f>
        <v>60.625</v>
      </c>
      <c r="I17" s="25">
        <f>[13]Janeiro!$E$12</f>
        <v>63.083333333333336</v>
      </c>
      <c r="J17" s="25">
        <f>[13]Janeiro!$E$13</f>
        <v>70.166666666666671</v>
      </c>
      <c r="K17" s="25">
        <f>[13]Janeiro!$E$14</f>
        <v>71.875</v>
      </c>
      <c r="L17" s="25">
        <f>[13]Janeiro!$E$15</f>
        <v>71.166666666666671</v>
      </c>
      <c r="M17" s="25">
        <f>[13]Janeiro!$E$16</f>
        <v>90.416666666666671</v>
      </c>
      <c r="N17" s="25">
        <f>[13]Janeiro!$E$17</f>
        <v>90.708333333333329</v>
      </c>
      <c r="O17" s="25">
        <f>[13]Janeiro!$E$18</f>
        <v>75.5</v>
      </c>
      <c r="P17" s="25">
        <f>[13]Janeiro!$E$19</f>
        <v>73.125</v>
      </c>
      <c r="Q17" s="25">
        <f>[13]Janeiro!$E$20</f>
        <v>65</v>
      </c>
      <c r="R17" s="25">
        <f>[13]Janeiro!$E$21</f>
        <v>62.791666666666664</v>
      </c>
      <c r="S17" s="25">
        <f>[13]Janeiro!$E$22</f>
        <v>69.125</v>
      </c>
      <c r="T17" s="25">
        <f>[13]Janeiro!$E$23</f>
        <v>65.916666666666671</v>
      </c>
      <c r="U17" s="25">
        <f>[13]Janeiro!$E$24</f>
        <v>67.708333333333329</v>
      </c>
      <c r="V17" s="25">
        <f>[13]Janeiro!$E$25</f>
        <v>68.125</v>
      </c>
      <c r="W17" s="25">
        <f>[13]Janeiro!$E$26</f>
        <v>71.583333333333329</v>
      </c>
      <c r="X17" s="25">
        <f>[13]Janeiro!$E$27</f>
        <v>73.375</v>
      </c>
      <c r="Y17" s="25">
        <f>[13]Janeiro!$E$28</f>
        <v>71.791666666666671</v>
      </c>
      <c r="Z17" s="25">
        <f>[13]Janeiro!$E$29</f>
        <v>85.333333333333329</v>
      </c>
      <c r="AA17" s="25">
        <f>[13]Janeiro!$E$30</f>
        <v>81.583333333333329</v>
      </c>
      <c r="AB17" s="25">
        <f>[13]Janeiro!$E$31</f>
        <v>72.5</v>
      </c>
      <c r="AC17" s="25">
        <f>[13]Janeiro!$E$32</f>
        <v>74.125</v>
      </c>
      <c r="AD17" s="25">
        <f>[13]Janeiro!$E$33</f>
        <v>67.125</v>
      </c>
      <c r="AE17" s="25">
        <f>[13]Janeiro!$E$34</f>
        <v>75.416666666666671</v>
      </c>
      <c r="AF17" s="25">
        <f>[13]Janeiro!$E$35</f>
        <v>66.333333333333329</v>
      </c>
      <c r="AG17" s="26">
        <f t="shared" si="1"/>
        <v>69.407258064516128</v>
      </c>
    </row>
    <row r="18" spans="1:34" ht="17.100000000000001" customHeight="1">
      <c r="A18" s="23" t="s">
        <v>10</v>
      </c>
      <c r="B18" s="25">
        <f>[14]Janeiro!$E$5</f>
        <v>67.916666666666671</v>
      </c>
      <c r="C18" s="25">
        <f>[14]Janeiro!$E$6</f>
        <v>59.125</v>
      </c>
      <c r="D18" s="25">
        <f>[14]Janeiro!$E$7</f>
        <v>61.291666666666664</v>
      </c>
      <c r="E18" s="25">
        <f>[14]Janeiro!$E$8</f>
        <v>52.375</v>
      </c>
      <c r="F18" s="25">
        <f>[14]Janeiro!$E$9</f>
        <v>45.958333333333336</v>
      </c>
      <c r="G18" s="25">
        <f>[14]Janeiro!$E$10</f>
        <v>54.833333333333336</v>
      </c>
      <c r="H18" s="25">
        <f>[14]Janeiro!$E$11</f>
        <v>55.333333333333336</v>
      </c>
      <c r="I18" s="25">
        <f>[14]Janeiro!$E$12</f>
        <v>61.666666666666664</v>
      </c>
      <c r="J18" s="25">
        <f>[14]Janeiro!$E$13</f>
        <v>58</v>
      </c>
      <c r="K18" s="25">
        <f>[14]Janeiro!$E$14</f>
        <v>55.833333333333336</v>
      </c>
      <c r="L18" s="25">
        <f>[14]Janeiro!$E$15</f>
        <v>62.708333333333336</v>
      </c>
      <c r="M18" s="25">
        <f>[14]Janeiro!$E$16</f>
        <v>85.541666666666671</v>
      </c>
      <c r="N18" s="25">
        <f>[14]Janeiro!$E$17</f>
        <v>92.416666666666671</v>
      </c>
      <c r="O18" s="25">
        <f>[14]Janeiro!$E$18</f>
        <v>80.416666666666671</v>
      </c>
      <c r="P18" s="25">
        <f>[14]Janeiro!$E$19</f>
        <v>71.333333333333329</v>
      </c>
      <c r="Q18" s="25">
        <f>[14]Janeiro!$E$20</f>
        <v>67.958333333333329</v>
      </c>
      <c r="R18" s="25">
        <f>[14]Janeiro!$E$21</f>
        <v>69.666666666666671</v>
      </c>
      <c r="S18" s="25">
        <f>[14]Janeiro!$E$22</f>
        <v>73.916666666666671</v>
      </c>
      <c r="T18" s="25">
        <f>[14]Janeiro!$E$23</f>
        <v>75.125</v>
      </c>
      <c r="U18" s="25">
        <f>[14]Janeiro!$E$24</f>
        <v>70.625</v>
      </c>
      <c r="V18" s="25">
        <f>[14]Janeiro!$E$25</f>
        <v>70.583333333333329</v>
      </c>
      <c r="W18" s="25">
        <f>[14]Janeiro!$E$26</f>
        <v>77.833333333333329</v>
      </c>
      <c r="X18" s="25">
        <f>[14]Janeiro!$E$27</f>
        <v>84.083333333333329</v>
      </c>
      <c r="Y18" s="25">
        <f>[14]Janeiro!$E$28</f>
        <v>79.625</v>
      </c>
      <c r="Z18" s="25">
        <f>[14]Janeiro!$E$29</f>
        <v>88.916666666666671</v>
      </c>
      <c r="AA18" s="25">
        <f>[14]Janeiro!$E$30</f>
        <v>79.958333333333329</v>
      </c>
      <c r="AB18" s="25">
        <f>[14]Janeiro!$E$31</f>
        <v>74.208333333333329</v>
      </c>
      <c r="AC18" s="25">
        <f>[14]Janeiro!$E$32</f>
        <v>69.666666666666671</v>
      </c>
      <c r="AD18" s="25">
        <f>[14]Janeiro!$E$33</f>
        <v>62.916666666666664</v>
      </c>
      <c r="AE18" s="25">
        <f>[14]Janeiro!$E$34</f>
        <v>51.458333333333336</v>
      </c>
      <c r="AF18" s="25">
        <f>[14]Janeiro!$E$35</f>
        <v>45.083333333333336</v>
      </c>
      <c r="AG18" s="26">
        <f t="shared" si="1"/>
        <v>67.947580645161295</v>
      </c>
    </row>
    <row r="19" spans="1:34" ht="17.100000000000001" customHeight="1">
      <c r="A19" s="23" t="s">
        <v>11</v>
      </c>
      <c r="B19" s="25">
        <f>[15]Janeiro!$E$5</f>
        <v>55.125</v>
      </c>
      <c r="C19" s="25">
        <f>[15]Janeiro!$E$6</f>
        <v>45.7</v>
      </c>
      <c r="D19" s="25">
        <f>[15]Janeiro!$E$7</f>
        <v>41.5</v>
      </c>
      <c r="E19" s="25">
        <f>[15]Janeiro!$E$8</f>
        <v>38.299999999999997</v>
      </c>
      <c r="F19" s="25">
        <f>[15]Janeiro!$E$9</f>
        <v>42.142857142857146</v>
      </c>
      <c r="G19" s="25">
        <f>[15]Janeiro!$E$10</f>
        <v>54</v>
      </c>
      <c r="H19" s="25">
        <f>[15]Janeiro!$E$11</f>
        <v>59.9</v>
      </c>
      <c r="I19" s="25">
        <f>[15]Janeiro!$E$12</f>
        <v>49</v>
      </c>
      <c r="J19" s="25">
        <f>[15]Janeiro!$E$13</f>
        <v>63.4</v>
      </c>
      <c r="K19" s="25">
        <f>[15]Janeiro!$E$14</f>
        <v>56.777777777777779</v>
      </c>
      <c r="L19" s="25">
        <f>[15]Janeiro!$E$15</f>
        <v>61.333333333333336</v>
      </c>
      <c r="M19" s="25" t="str">
        <f>[15]Janeiro!$E$16</f>
        <v>**</v>
      </c>
      <c r="N19" s="25">
        <f>[15]Janeiro!$E$17</f>
        <v>93.6</v>
      </c>
      <c r="O19" s="25">
        <f>[15]Janeiro!$E$18</f>
        <v>70.2</v>
      </c>
      <c r="P19" s="25" t="str">
        <f>[15]Janeiro!$E$19</f>
        <v>**</v>
      </c>
      <c r="Q19" s="25" t="str">
        <f>[15]Janeiro!$E$20</f>
        <v>**</v>
      </c>
      <c r="R19" s="25" t="str">
        <f>[15]Janeiro!$E$21</f>
        <v>**</v>
      </c>
      <c r="S19" s="25" t="str">
        <f>[15]Janeiro!$E$22</f>
        <v>**</v>
      </c>
      <c r="T19" s="25" t="str">
        <f>[15]Janeiro!$E$23</f>
        <v>**</v>
      </c>
      <c r="U19" s="25" t="str">
        <f>[15]Janeiro!$E$24</f>
        <v>**</v>
      </c>
      <c r="V19" s="25" t="str">
        <f>[15]Janeiro!$E$25</f>
        <v>**</v>
      </c>
      <c r="W19" s="25" t="str">
        <f>[15]Janeiro!$E$26</f>
        <v>**</v>
      </c>
      <c r="X19" s="25" t="str">
        <f>[15]Janeiro!$E$27</f>
        <v>**</v>
      </c>
      <c r="Y19" s="25" t="str">
        <f>[15]Janeiro!$E$28</f>
        <v>**</v>
      </c>
      <c r="Z19" s="25" t="str">
        <f>[15]Janeiro!$E$29</f>
        <v>**</v>
      </c>
      <c r="AA19" s="25" t="str">
        <f>[15]Janeiro!$E$30</f>
        <v>**</v>
      </c>
      <c r="AB19" s="25" t="str">
        <f>[15]Janeiro!$E$31</f>
        <v>**</v>
      </c>
      <c r="AC19" s="25" t="str">
        <f>[15]Janeiro!$E$32</f>
        <v>**</v>
      </c>
      <c r="AD19" s="25" t="str">
        <f>[15]Janeiro!$E$33</f>
        <v>**</v>
      </c>
      <c r="AE19" s="25" t="str">
        <f>[15]Janeiro!$E$34</f>
        <v>**</v>
      </c>
      <c r="AF19" s="25" t="str">
        <f>[15]Janeiro!$E$35</f>
        <v>**</v>
      </c>
      <c r="AG19" s="26">
        <f t="shared" si="1"/>
        <v>56.229151404151402</v>
      </c>
    </row>
    <row r="20" spans="1:34" ht="17.100000000000001" customHeight="1">
      <c r="A20" s="23" t="s">
        <v>12</v>
      </c>
      <c r="B20" s="25">
        <f>[16]Janeiro!$E$5</f>
        <v>73.458333333333329</v>
      </c>
      <c r="C20" s="25">
        <f>[16]Janeiro!$E$6</f>
        <v>58.083333333333336</v>
      </c>
      <c r="D20" s="25">
        <f>[16]Janeiro!$E$7</f>
        <v>58.958333333333336</v>
      </c>
      <c r="E20" s="25">
        <f>[16]Janeiro!$E$8</f>
        <v>61.583333333333336</v>
      </c>
      <c r="F20" s="25">
        <f>[16]Janeiro!$E$9</f>
        <v>64.75</v>
      </c>
      <c r="G20" s="25">
        <f>[16]Janeiro!$E$10</f>
        <v>70</v>
      </c>
      <c r="H20" s="25">
        <f>[16]Janeiro!$E$11</f>
        <v>63.458333333333336</v>
      </c>
      <c r="I20" s="25">
        <f>[16]Janeiro!$E$12</f>
        <v>68.291666666666671</v>
      </c>
      <c r="J20" s="25">
        <f>[16]Janeiro!$E$13</f>
        <v>74.739130434782609</v>
      </c>
      <c r="K20" s="25">
        <f>[16]Janeiro!$E$14</f>
        <v>73.5</v>
      </c>
      <c r="L20" s="25">
        <f>[16]Janeiro!$E$15</f>
        <v>81.541666666666671</v>
      </c>
      <c r="M20" s="25">
        <f>[16]Janeiro!$E$16</f>
        <v>91.083333333333329</v>
      </c>
      <c r="N20" s="25">
        <f>[16]Janeiro!$E$17</f>
        <v>89.291666666666671</v>
      </c>
      <c r="O20" s="25">
        <f>[16]Janeiro!$E$18</f>
        <v>78.25</v>
      </c>
      <c r="P20" s="25">
        <f>[16]Janeiro!$E$19</f>
        <v>74.083333333333329</v>
      </c>
      <c r="Q20" s="25">
        <f>[16]Janeiro!$E$20</f>
        <v>69.875</v>
      </c>
      <c r="R20" s="25">
        <f>[16]Janeiro!$E$21</f>
        <v>68.541666666666671</v>
      </c>
      <c r="S20" s="25">
        <f>[16]Janeiro!$E$22</f>
        <v>72.166666666666671</v>
      </c>
      <c r="T20" s="25">
        <f>[16]Janeiro!$E$23</f>
        <v>71.333333333333329</v>
      </c>
      <c r="U20" s="25">
        <f>[16]Janeiro!$E$24</f>
        <v>69.791666666666671</v>
      </c>
      <c r="V20" s="25">
        <f>[16]Janeiro!$E$25</f>
        <v>74.333333333333329</v>
      </c>
      <c r="W20" s="25">
        <f>[16]Janeiro!$E$26</f>
        <v>80.333333333333329</v>
      </c>
      <c r="X20" s="25">
        <f>[16]Janeiro!$E$27</f>
        <v>80.958333333333329</v>
      </c>
      <c r="Y20" s="25">
        <f>[16]Janeiro!$E$28</f>
        <v>75.958333333333329</v>
      </c>
      <c r="Z20" s="25">
        <f>[16]Janeiro!$E$29</f>
        <v>87.75</v>
      </c>
      <c r="AA20" s="25">
        <f>[16]Janeiro!$E$30</f>
        <v>82.833333333333329</v>
      </c>
      <c r="AB20" s="25">
        <f>[16]Janeiro!$E$31</f>
        <v>78.625</v>
      </c>
      <c r="AC20" s="25">
        <f>[16]Janeiro!$E$32</f>
        <v>76.5</v>
      </c>
      <c r="AD20" s="25">
        <f>[16]Janeiro!$E$33</f>
        <v>80.458333333333329</v>
      </c>
      <c r="AE20" s="25">
        <f>[16]Janeiro!$E$34</f>
        <v>85.625</v>
      </c>
      <c r="AF20" s="25">
        <f>[16]Janeiro!$E$35</f>
        <v>81.583333333333329</v>
      </c>
      <c r="AG20" s="26">
        <f t="shared" si="1"/>
        <v>74.765778401122034</v>
      </c>
    </row>
    <row r="21" spans="1:34" ht="17.100000000000001" customHeight="1">
      <c r="A21" s="23" t="s">
        <v>13</v>
      </c>
      <c r="B21" s="25">
        <f>[17]Janeiro!$E$5</f>
        <v>78.041666666666671</v>
      </c>
      <c r="C21" s="25">
        <f>[17]Janeiro!$E$6</f>
        <v>64.041666666666671</v>
      </c>
      <c r="D21" s="25">
        <f>[17]Janeiro!$E$7</f>
        <v>63.333333333333336</v>
      </c>
      <c r="E21" s="25">
        <f>[17]Janeiro!$E$8</f>
        <v>64.583333333333329</v>
      </c>
      <c r="F21" s="25">
        <f>[17]Janeiro!$E$9</f>
        <v>67.708333333333329</v>
      </c>
      <c r="G21" s="25">
        <f>[17]Janeiro!$E$10</f>
        <v>69.541666666666671</v>
      </c>
      <c r="H21" s="25">
        <f>[17]Janeiro!$E$11</f>
        <v>76</v>
      </c>
      <c r="I21" s="25">
        <f>[17]Janeiro!$E$12</f>
        <v>80.125</v>
      </c>
      <c r="J21" s="25">
        <f>[17]Janeiro!$E$13</f>
        <v>77.875</v>
      </c>
      <c r="K21" s="25">
        <f>[17]Janeiro!$E$14</f>
        <v>79.208333333333329</v>
      </c>
      <c r="L21" s="25">
        <f>[17]Janeiro!$E$15</f>
        <v>86.958333333333329</v>
      </c>
      <c r="M21" s="25">
        <f>[17]Janeiro!$E$16</f>
        <v>91.583333333333329</v>
      </c>
      <c r="N21" s="25">
        <f>[17]Janeiro!$E$17</f>
        <v>88.958333333333329</v>
      </c>
      <c r="O21" s="25">
        <f>[17]Janeiro!$E$18</f>
        <v>80.041666666666671</v>
      </c>
      <c r="P21" s="25">
        <f>[17]Janeiro!$E$19</f>
        <v>73.958333333333329</v>
      </c>
      <c r="Q21" s="25">
        <f>[17]Janeiro!$E$20</f>
        <v>77.916666666666671</v>
      </c>
      <c r="R21" s="25">
        <f>[17]Janeiro!$E$21</f>
        <v>75.125</v>
      </c>
      <c r="S21" s="25">
        <f>[17]Janeiro!$E$22</f>
        <v>75.291666666666671</v>
      </c>
      <c r="T21" s="25">
        <f>[17]Janeiro!$E$23</f>
        <v>72.625</v>
      </c>
      <c r="U21" s="25">
        <f>[17]Janeiro!$E$24</f>
        <v>78.958333333333329</v>
      </c>
      <c r="V21" s="25">
        <f>[17]Janeiro!$E$25</f>
        <v>83.125</v>
      </c>
      <c r="W21" s="25">
        <f>[17]Janeiro!$E$26</f>
        <v>86.625</v>
      </c>
      <c r="X21" s="25">
        <f>[17]Janeiro!$E$27</f>
        <v>85.25</v>
      </c>
      <c r="Y21" s="25">
        <f>[17]Janeiro!$E$28</f>
        <v>78.791666666666671</v>
      </c>
      <c r="Z21" s="25">
        <f>[17]Janeiro!$E$29</f>
        <v>87.5</v>
      </c>
      <c r="AA21" s="25">
        <f>[17]Janeiro!$E$30</f>
        <v>84.333333333333329</v>
      </c>
      <c r="AB21" s="25">
        <f>[17]Janeiro!$E$31</f>
        <v>89.916666666666671</v>
      </c>
      <c r="AC21" s="25">
        <f>[17]Janeiro!$E$32</f>
        <v>80.208333333333329</v>
      </c>
      <c r="AD21" s="25">
        <f>[17]Janeiro!$E$33</f>
        <v>80.25</v>
      </c>
      <c r="AE21" s="25">
        <f>[17]Janeiro!$E$34</f>
        <v>84.541666666666671</v>
      </c>
      <c r="AF21" s="25">
        <f>[17]Janeiro!$E$35</f>
        <v>81.958333333333329</v>
      </c>
      <c r="AG21" s="26">
        <f t="shared" si="1"/>
        <v>78.850806451612911</v>
      </c>
    </row>
    <row r="22" spans="1:34" ht="17.100000000000001" customHeight="1">
      <c r="A22" s="23" t="s">
        <v>14</v>
      </c>
      <c r="B22" s="25">
        <f>[18]Janeiro!$E$5</f>
        <v>90.388888888888886</v>
      </c>
      <c r="C22" s="25">
        <f>[18]Janeiro!$E$6</f>
        <v>91.818181818181813</v>
      </c>
      <c r="D22" s="25">
        <f>[18]Janeiro!$E$7</f>
        <v>83.090909090909093</v>
      </c>
      <c r="E22" s="25">
        <f>[18]Janeiro!$E$8</f>
        <v>76.642857142857139</v>
      </c>
      <c r="F22" s="25">
        <f>[18]Janeiro!$E$9</f>
        <v>79.352941176470594</v>
      </c>
      <c r="G22" s="25">
        <f>[18]Janeiro!$E$10</f>
        <v>84.666666666666671</v>
      </c>
      <c r="H22" s="25">
        <f>[18]Janeiro!$E$11</f>
        <v>80.666666666666671</v>
      </c>
      <c r="I22" s="25">
        <f>[18]Janeiro!$E$12</f>
        <v>80.75</v>
      </c>
      <c r="J22" s="25">
        <f>[18]Janeiro!$E$13</f>
        <v>85.214285714285708</v>
      </c>
      <c r="K22" s="25">
        <f>[18]Janeiro!$E$14</f>
        <v>83.384615384615387</v>
      </c>
      <c r="L22" s="25">
        <f>[18]Janeiro!$E$15</f>
        <v>88.5</v>
      </c>
      <c r="M22" s="25">
        <f>[18]Janeiro!$E$16</f>
        <v>91.588235294117652</v>
      </c>
      <c r="N22" s="25">
        <f>[18]Janeiro!$E$17</f>
        <v>92.583333333333329</v>
      </c>
      <c r="O22" s="25" t="str">
        <f>[18]Janeiro!$E$18</f>
        <v>**</v>
      </c>
      <c r="P22" s="25" t="str">
        <f>[18]Janeiro!$E$19</f>
        <v>**</v>
      </c>
      <c r="Q22" s="25">
        <f>[18]Janeiro!$E$20</f>
        <v>92.381944444444443</v>
      </c>
      <c r="R22" s="25">
        <f>[18]Janeiro!$E$21</f>
        <v>90.2</v>
      </c>
      <c r="S22" s="25">
        <f>[18]Janeiro!$E$22</f>
        <v>90.307692307692307</v>
      </c>
      <c r="T22" s="25" t="str">
        <f>[18]Janeiro!$E$23</f>
        <v>**</v>
      </c>
      <c r="U22" s="25" t="str">
        <f>[18]Janeiro!$E$24</f>
        <v>**</v>
      </c>
      <c r="V22" s="25" t="str">
        <f>[18]Janeiro!$E$25</f>
        <v>**</v>
      </c>
      <c r="W22" s="25" t="str">
        <f>[18]Janeiro!$E$26</f>
        <v>**</v>
      </c>
      <c r="X22" s="25">
        <f>[18]Janeiro!$E$27</f>
        <v>91.75</v>
      </c>
      <c r="Y22" s="25">
        <f>[18]Janeiro!$E$28</f>
        <v>93.25</v>
      </c>
      <c r="Z22" s="25">
        <f>[18]Janeiro!$E$29</f>
        <v>91.07692307692308</v>
      </c>
      <c r="AA22" s="25">
        <f>[18]Janeiro!$E$30</f>
        <v>92</v>
      </c>
      <c r="AB22" s="25">
        <f>[18]Janeiro!$E$31</f>
        <v>92.416666666666671</v>
      </c>
      <c r="AC22" s="25">
        <f>[18]Janeiro!$E$32</f>
        <v>91.75</v>
      </c>
      <c r="AD22" s="25">
        <f>[18]Janeiro!$E$33</f>
        <v>92.5</v>
      </c>
      <c r="AE22" s="25">
        <f>[18]Janeiro!$E$34</f>
        <v>77.375</v>
      </c>
      <c r="AF22" s="25">
        <f>[18]Janeiro!$E$35</f>
        <v>62.07692307692308</v>
      </c>
      <c r="AG22" s="26">
        <f t="shared" ref="AG22:AG29" si="2">AVERAGE(B22:AF22)</f>
        <v>86.629309229985708</v>
      </c>
    </row>
    <row r="23" spans="1:34" ht="17.100000000000001" customHeight="1">
      <c r="A23" s="23" t="s">
        <v>15</v>
      </c>
      <c r="B23" s="25">
        <f>[19]Janeiro!$E$5</f>
        <v>68.125</v>
      </c>
      <c r="C23" s="25">
        <f>[19]Janeiro!$E$6</f>
        <v>59.5</v>
      </c>
      <c r="D23" s="25">
        <f>[19]Janeiro!$E$7</f>
        <v>52.958333333333336</v>
      </c>
      <c r="E23" s="25">
        <f>[19]Janeiro!$E$8</f>
        <v>45.208333333333336</v>
      </c>
      <c r="F23" s="25">
        <f>[19]Janeiro!$E$9</f>
        <v>34.291666666666664</v>
      </c>
      <c r="G23" s="25">
        <f>[19]Janeiro!$E$10</f>
        <v>47.416666666666664</v>
      </c>
      <c r="H23" s="25">
        <f>[19]Janeiro!$E$11</f>
        <v>38.416666666666664</v>
      </c>
      <c r="I23" s="25">
        <f>[19]Janeiro!$E$12</f>
        <v>63.125</v>
      </c>
      <c r="J23" s="25">
        <f>[19]Janeiro!$E$13</f>
        <v>64.541666666666671</v>
      </c>
      <c r="K23" s="25">
        <f>[19]Janeiro!$E$14</f>
        <v>62.083333333333336</v>
      </c>
      <c r="L23" s="25">
        <f>[19]Janeiro!$E$15</f>
        <v>73.666666666666671</v>
      </c>
      <c r="M23" s="25">
        <f>[19]Janeiro!$E$16</f>
        <v>94.75</v>
      </c>
      <c r="N23" s="25">
        <f>[19]Janeiro!$E$17</f>
        <v>93.714285714285708</v>
      </c>
      <c r="O23" s="25">
        <f>[19]Janeiro!$E$18</f>
        <v>81.916666666666671</v>
      </c>
      <c r="P23" s="25">
        <f>[19]Janeiro!$E$19</f>
        <v>65.791666666666671</v>
      </c>
      <c r="Q23" s="25">
        <f>[19]Janeiro!$E$20</f>
        <v>64.458333333333329</v>
      </c>
      <c r="R23" s="25">
        <f>[19]Janeiro!$E$21</f>
        <v>66.375</v>
      </c>
      <c r="S23" s="25">
        <f>[19]Janeiro!$E$22</f>
        <v>71.416666666666671</v>
      </c>
      <c r="T23" s="25">
        <f>[19]Janeiro!$E$23</f>
        <v>70.5</v>
      </c>
      <c r="U23" s="25">
        <f>[19]Janeiro!$E$24</f>
        <v>79.041666666666671</v>
      </c>
      <c r="V23" s="25">
        <f>[19]Janeiro!$E$25</f>
        <v>78.625</v>
      </c>
      <c r="W23" s="25">
        <f>[19]Janeiro!$E$26</f>
        <v>91.416666666666671</v>
      </c>
      <c r="X23" s="25">
        <f>[19]Janeiro!$E$27</f>
        <v>79.095238095238102</v>
      </c>
      <c r="Y23" s="25">
        <f>[19]Janeiro!$E$28</f>
        <v>79.791666666666671</v>
      </c>
      <c r="Z23" s="25">
        <f>[19]Janeiro!$E$29</f>
        <v>94.708333333333329</v>
      </c>
      <c r="AA23" s="25">
        <f>[19]Janeiro!$E$30</f>
        <v>77.5</v>
      </c>
      <c r="AB23" s="25">
        <f>[19]Janeiro!$E$31</f>
        <v>77.625</v>
      </c>
      <c r="AC23" s="25">
        <f>[19]Janeiro!$E$32</f>
        <v>80.666666666666671</v>
      </c>
      <c r="AD23" s="25">
        <f>[19]Janeiro!$E$33</f>
        <v>71.75</v>
      </c>
      <c r="AE23" s="25">
        <f>[19]Janeiro!$E$34</f>
        <v>68.791666666666671</v>
      </c>
      <c r="AF23" s="25">
        <f>[19]Janeiro!$E$35</f>
        <v>66.333333333333329</v>
      </c>
      <c r="AG23" s="26">
        <f t="shared" si="2"/>
        <v>69.793586789554539</v>
      </c>
    </row>
    <row r="24" spans="1:34" ht="17.100000000000001" customHeight="1">
      <c r="A24" s="23" t="s">
        <v>16</v>
      </c>
      <c r="B24" s="25">
        <f>[20]Janeiro!$E$5</f>
        <v>66.5</v>
      </c>
      <c r="C24" s="25">
        <f>[20]Janeiro!$E$6</f>
        <v>60.5</v>
      </c>
      <c r="D24" s="25">
        <f>[20]Janeiro!$E$7</f>
        <v>56.916666666666664</v>
      </c>
      <c r="E24" s="25">
        <f>[20]Janeiro!$E$8</f>
        <v>51.583333333333336</v>
      </c>
      <c r="F24" s="25">
        <f>[20]Janeiro!$E$9</f>
        <v>44.583333333333336</v>
      </c>
      <c r="G24" s="25">
        <f>[20]Janeiro!$E$10</f>
        <v>52.833333333333336</v>
      </c>
      <c r="H24" s="25">
        <f>[20]Janeiro!$E$11</f>
        <v>55.458333333333336</v>
      </c>
      <c r="I24" s="25">
        <f>[20]Janeiro!$E$12</f>
        <v>57.666666666666664</v>
      </c>
      <c r="J24" s="25">
        <f>[20]Janeiro!$E$13</f>
        <v>57.333333333333336</v>
      </c>
      <c r="K24" s="25">
        <f>[20]Janeiro!$E$14</f>
        <v>59.916666666666664</v>
      </c>
      <c r="L24" s="25">
        <f>[20]Janeiro!$E$15</f>
        <v>67.083333333333329</v>
      </c>
      <c r="M24" s="25">
        <f>[20]Janeiro!$E$16</f>
        <v>87.583333333333329</v>
      </c>
      <c r="N24" s="25">
        <f>[20]Janeiro!$E$17</f>
        <v>84.208333333333329</v>
      </c>
      <c r="O24" s="25">
        <f>[20]Janeiro!$E$18</f>
        <v>74.833333333333329</v>
      </c>
      <c r="P24" s="25">
        <f>[20]Janeiro!$E$19</f>
        <v>65.916666666666671</v>
      </c>
      <c r="Q24" s="25">
        <f>[20]Janeiro!$E$20</f>
        <v>59.791666666666664</v>
      </c>
      <c r="R24" s="25">
        <f>[20]Janeiro!$E$21</f>
        <v>56.208333333333336</v>
      </c>
      <c r="S24" s="25">
        <f>[20]Janeiro!$E$22</f>
        <v>55.916666666666664</v>
      </c>
      <c r="T24" s="25">
        <f>[20]Janeiro!$E$23</f>
        <v>55.333333333333336</v>
      </c>
      <c r="U24" s="25">
        <f>[20]Janeiro!$E$24</f>
        <v>60.458333333333336</v>
      </c>
      <c r="V24" s="25">
        <f>[20]Janeiro!$E$25</f>
        <v>61.708333333333336</v>
      </c>
      <c r="W24" s="25">
        <f>[20]Janeiro!$E$26</f>
        <v>65.916666666666671</v>
      </c>
      <c r="X24" s="25">
        <f>[20]Janeiro!$E$27</f>
        <v>70.875</v>
      </c>
      <c r="Y24" s="25">
        <f>[20]Janeiro!$E$28</f>
        <v>65</v>
      </c>
      <c r="Z24" s="25">
        <f>[20]Janeiro!$E$29</f>
        <v>79.916666666666671</v>
      </c>
      <c r="AA24" s="25">
        <f>[20]Janeiro!$E$30</f>
        <v>86.083333333333329</v>
      </c>
      <c r="AB24" s="25">
        <f>[20]Janeiro!$E$31</f>
        <v>69.75</v>
      </c>
      <c r="AC24" s="25">
        <f>[20]Janeiro!$E$32</f>
        <v>72.583333333333329</v>
      </c>
      <c r="AD24" s="25">
        <f>[20]Janeiro!$E$33</f>
        <v>66.583333333333329</v>
      </c>
      <c r="AE24" s="25">
        <f>[20]Janeiro!$E$34</f>
        <v>70.333333333333329</v>
      </c>
      <c r="AF24" s="25">
        <f>[20]Janeiro!$E$35</f>
        <v>75.541666666666671</v>
      </c>
      <c r="AG24" s="26">
        <f t="shared" si="2"/>
        <v>64.997311827956977</v>
      </c>
    </row>
    <row r="25" spans="1:34" ht="17.100000000000001" customHeight="1">
      <c r="A25" s="23" t="s">
        <v>17</v>
      </c>
      <c r="B25" s="25">
        <f>[21]Janeiro!$E$5</f>
        <v>74.666666666666671</v>
      </c>
      <c r="C25" s="25">
        <f>[21]Janeiro!$E$6</f>
        <v>65.708333333333329</v>
      </c>
      <c r="D25" s="25">
        <f>[21]Janeiro!$E$7</f>
        <v>67.291666666666671</v>
      </c>
      <c r="E25" s="25">
        <f>[21]Janeiro!$E$8</f>
        <v>67.25</v>
      </c>
      <c r="F25" s="25">
        <f>[21]Janeiro!$E$9</f>
        <v>69.375</v>
      </c>
      <c r="G25" s="25">
        <f>[21]Janeiro!$E$10</f>
        <v>72.625</v>
      </c>
      <c r="H25" s="25">
        <f>[21]Janeiro!$E$11</f>
        <v>72.041666666666671</v>
      </c>
      <c r="I25" s="25">
        <f>[21]Janeiro!$E$12</f>
        <v>70.333333333333329</v>
      </c>
      <c r="J25" s="25">
        <f>[21]Janeiro!$E$13</f>
        <v>73.888888888888886</v>
      </c>
      <c r="K25" s="25">
        <f>[21]Janeiro!$E$14</f>
        <v>70</v>
      </c>
      <c r="L25" s="25">
        <f>[21]Janeiro!$E$15</f>
        <v>82.5</v>
      </c>
      <c r="M25" s="25">
        <f>[21]Janeiro!$E$16</f>
        <v>89.166666666666671</v>
      </c>
      <c r="N25" s="25">
        <f>[21]Janeiro!$E$17</f>
        <v>90.458333333333329</v>
      </c>
      <c r="O25" s="25">
        <f>[21]Janeiro!$E$18</f>
        <v>78.708333333333329</v>
      </c>
      <c r="P25" s="25">
        <f>[21]Janeiro!$E$19</f>
        <v>80.208333333333329</v>
      </c>
      <c r="Q25" s="25">
        <f>[21]Janeiro!$E$20</f>
        <v>73</v>
      </c>
      <c r="R25" s="25">
        <f>[21]Janeiro!$E$21</f>
        <v>73.708333333333329</v>
      </c>
      <c r="S25" s="25">
        <f>[21]Janeiro!$E$22</f>
        <v>76.833333333333329</v>
      </c>
      <c r="T25" s="25">
        <f>[21]Janeiro!$E$23</f>
        <v>74.5</v>
      </c>
      <c r="U25" s="25">
        <f>[21]Janeiro!$E$24</f>
        <v>71.958333333333329</v>
      </c>
      <c r="V25" s="25">
        <f>[21]Janeiro!$E$25</f>
        <v>77.75</v>
      </c>
      <c r="W25" s="25">
        <f>[21]Janeiro!$E$26</f>
        <v>79.916666666666671</v>
      </c>
      <c r="X25" s="25">
        <f>[21]Janeiro!$E$27</f>
        <v>76.833333333333329</v>
      </c>
      <c r="Y25" s="25">
        <f>[21]Janeiro!$E$28</f>
        <v>78.875</v>
      </c>
      <c r="Z25" s="25">
        <f>[21]Janeiro!$E$29</f>
        <v>89.791666666666671</v>
      </c>
      <c r="AA25" s="25">
        <f>[21]Janeiro!$E$30</f>
        <v>84.625</v>
      </c>
      <c r="AB25" s="25">
        <f>[21]Janeiro!$E$31</f>
        <v>81.25</v>
      </c>
      <c r="AC25" s="25">
        <f>[21]Janeiro!$E$32</f>
        <v>74.541666666666671</v>
      </c>
      <c r="AD25" s="25">
        <f>[21]Janeiro!$E$33</f>
        <v>73.375</v>
      </c>
      <c r="AE25" s="25">
        <f>[21]Janeiro!$E$34</f>
        <v>64.791666666666671</v>
      </c>
      <c r="AF25" s="25">
        <f>[21]Janeiro!$E$35</f>
        <v>57.041666666666664</v>
      </c>
      <c r="AG25" s="26">
        <f t="shared" si="2"/>
        <v>75.258512544802841</v>
      </c>
    </row>
    <row r="26" spans="1:34" ht="17.100000000000001" customHeight="1">
      <c r="A26" s="23" t="s">
        <v>18</v>
      </c>
      <c r="B26" s="25">
        <f>[22]Janeiro!$E$5</f>
        <v>84.25</v>
      </c>
      <c r="C26" s="25">
        <f>[22]Janeiro!$E$6</f>
        <v>67.875</v>
      </c>
      <c r="D26" s="25">
        <f>[22]Janeiro!$E$7</f>
        <v>67.583333333333329</v>
      </c>
      <c r="E26" s="25">
        <f>[22]Janeiro!$E$8</f>
        <v>68</v>
      </c>
      <c r="F26" s="25">
        <f>[22]Janeiro!$E$9</f>
        <v>82.5</v>
      </c>
      <c r="G26" s="25">
        <f>[22]Janeiro!$E$10</f>
        <v>75.791666666666671</v>
      </c>
      <c r="H26" s="25">
        <f>[22]Janeiro!$E$11</f>
        <v>76.083333333333329</v>
      </c>
      <c r="I26" s="25">
        <f>[22]Janeiro!$E$12</f>
        <v>79.291666666666671</v>
      </c>
      <c r="J26" s="25">
        <f>[22]Janeiro!$E$13</f>
        <v>80.833333333333329</v>
      </c>
      <c r="K26" s="25">
        <f>[22]Janeiro!$E$14</f>
        <v>80.333333333333329</v>
      </c>
      <c r="L26" s="25">
        <f>[22]Janeiro!$E$15</f>
        <v>91.208333333333329</v>
      </c>
      <c r="M26" s="25">
        <f>[22]Janeiro!$E$16</f>
        <v>93.875</v>
      </c>
      <c r="N26" s="25">
        <f>[22]Janeiro!$E$17</f>
        <v>91.25</v>
      </c>
      <c r="O26" s="25">
        <f>[22]Janeiro!$E$18</f>
        <v>88.625</v>
      </c>
      <c r="P26" s="25">
        <f>[22]Janeiro!$E$19</f>
        <v>84.416666666666671</v>
      </c>
      <c r="Q26" s="25">
        <f>[22]Janeiro!$E$20</f>
        <v>84.25</v>
      </c>
      <c r="R26" s="25">
        <f>[22]Janeiro!$E$21</f>
        <v>85.583333333333329</v>
      </c>
      <c r="S26" s="25">
        <f>[22]Janeiro!$E$22</f>
        <v>84.875</v>
      </c>
      <c r="T26" s="25">
        <f>[22]Janeiro!$E$23</f>
        <v>83.833333333333329</v>
      </c>
      <c r="U26" s="25">
        <f>[22]Janeiro!$E$24</f>
        <v>83.5</v>
      </c>
      <c r="V26" s="25">
        <f>[22]Janeiro!$E$25</f>
        <v>81.25</v>
      </c>
      <c r="W26" s="25">
        <f>[22]Janeiro!$E$26</f>
        <v>84.791666666666671</v>
      </c>
      <c r="X26" s="25">
        <f>[22]Janeiro!$E$27</f>
        <v>79.75</v>
      </c>
      <c r="Y26" s="25">
        <f>[22]Janeiro!$E$28</f>
        <v>80.833333333333329</v>
      </c>
      <c r="Z26" s="25">
        <f>[22]Janeiro!$E$29</f>
        <v>87.541666666666671</v>
      </c>
      <c r="AA26" s="25">
        <f>[22]Janeiro!$E$30</f>
        <v>90.166666666666671</v>
      </c>
      <c r="AB26" s="25">
        <f>[22]Janeiro!$E$31</f>
        <v>91.583333333333329</v>
      </c>
      <c r="AC26" s="25">
        <f>[22]Janeiro!$E$32</f>
        <v>84.208333333333329</v>
      </c>
      <c r="AD26" s="25">
        <f>[22]Janeiro!$E$33</f>
        <v>85.708333333333329</v>
      </c>
      <c r="AE26" s="25">
        <f>[22]Janeiro!$E$34</f>
        <v>86.125</v>
      </c>
      <c r="AF26" s="25">
        <f>[22]Janeiro!$E$35</f>
        <v>78.708333333333329</v>
      </c>
      <c r="AG26" s="26">
        <f t="shared" si="2"/>
        <v>82.729838709677438</v>
      </c>
    </row>
    <row r="27" spans="1:34" ht="17.100000000000001" customHeight="1">
      <c r="A27" s="23" t="s">
        <v>19</v>
      </c>
      <c r="B27" s="25">
        <f>[23]Janeiro!$E$5</f>
        <v>74.5</v>
      </c>
      <c r="C27" s="25">
        <f>[23]Janeiro!$E$6</f>
        <v>67.791666666666671</v>
      </c>
      <c r="D27" s="25">
        <f>[23]Janeiro!$E$7</f>
        <v>70.208333333333329</v>
      </c>
      <c r="E27" s="25">
        <f>[23]Janeiro!$E$8</f>
        <v>67.291666666666671</v>
      </c>
      <c r="F27" s="25">
        <f>[23]Janeiro!$E$9</f>
        <v>62.875</v>
      </c>
      <c r="G27" s="25">
        <f>[23]Janeiro!$E$10</f>
        <v>62.958333333333336</v>
      </c>
      <c r="H27" s="25">
        <f>[23]Janeiro!$E$11</f>
        <v>64.791666666666671</v>
      </c>
      <c r="I27" s="25">
        <f>[23]Janeiro!$E$12</f>
        <v>68.958333333333329</v>
      </c>
      <c r="J27" s="25">
        <f>[23]Janeiro!$E$13</f>
        <v>71.958333333333329</v>
      </c>
      <c r="K27" s="25">
        <f>[23]Janeiro!$E$14</f>
        <v>70.208333333333329</v>
      </c>
      <c r="L27" s="25">
        <f>[23]Janeiro!$E$15</f>
        <v>70.083333333333329</v>
      </c>
      <c r="M27" s="25">
        <f>[23]Janeiro!$E$16</f>
        <v>76.291666666666671</v>
      </c>
      <c r="N27" s="25">
        <f>[23]Janeiro!$E$17</f>
        <v>83.583333333333329</v>
      </c>
      <c r="O27" s="25">
        <f>[23]Janeiro!$E$18</f>
        <v>83.916666666666671</v>
      </c>
      <c r="P27" s="25">
        <f>[23]Janeiro!$E$19</f>
        <v>79.666666666666671</v>
      </c>
      <c r="Q27" s="25">
        <f>[23]Janeiro!$E$20</f>
        <v>76.791666666666671</v>
      </c>
      <c r="R27" s="25">
        <f>[23]Janeiro!$E$21</f>
        <v>77.416666666666671</v>
      </c>
      <c r="S27" s="25">
        <f>[23]Janeiro!$E$22</f>
        <v>76.541666666666671</v>
      </c>
      <c r="T27" s="25">
        <f>[23]Janeiro!$E$23</f>
        <v>74.25</v>
      </c>
      <c r="U27" s="25">
        <f>[23]Janeiro!$E$24</f>
        <v>74.333333333333329</v>
      </c>
      <c r="V27" s="25">
        <f>[23]Janeiro!$E$25</f>
        <v>75.333333333333329</v>
      </c>
      <c r="W27" s="25">
        <f>[23]Janeiro!$E$26</f>
        <v>76.875</v>
      </c>
      <c r="X27" s="25">
        <f>[23]Janeiro!$E$27</f>
        <v>78.375</v>
      </c>
      <c r="Y27" s="25">
        <f>[23]Janeiro!$E$28</f>
        <v>81.958333333333329</v>
      </c>
      <c r="Z27" s="25">
        <f>[23]Janeiro!$E$29</f>
        <v>82.833333333333329</v>
      </c>
      <c r="AA27" s="25">
        <f>[23]Janeiro!$E$30</f>
        <v>77.5</v>
      </c>
      <c r="AB27" s="25">
        <f>[23]Janeiro!$E$31</f>
        <v>70.708333333333329</v>
      </c>
      <c r="AC27" s="25">
        <f>[23]Janeiro!$E$32</f>
        <v>71.25</v>
      </c>
      <c r="AD27" s="25">
        <f>[23]Janeiro!$E$33</f>
        <v>67.208333333333329</v>
      </c>
      <c r="AE27" s="25">
        <f>[23]Janeiro!$E$34</f>
        <v>65.791666666666671</v>
      </c>
      <c r="AF27" s="25">
        <f>[23]Janeiro!$E$35</f>
        <v>65.833333333333329</v>
      </c>
      <c r="AG27" s="26">
        <f t="shared" si="2"/>
        <v>73.163978494623663</v>
      </c>
    </row>
    <row r="28" spans="1:34" ht="17.100000000000001" customHeight="1">
      <c r="A28" s="23" t="s">
        <v>31</v>
      </c>
      <c r="B28" s="25">
        <f>[24]Janeiro!$E$5</f>
        <v>72.416666666666671</v>
      </c>
      <c r="C28" s="25">
        <f>[24]Janeiro!$E$6</f>
        <v>56.375</v>
      </c>
      <c r="D28" s="25">
        <f>[24]Janeiro!$E$7</f>
        <v>55.666666666666664</v>
      </c>
      <c r="E28" s="25">
        <f>[24]Janeiro!$E$8</f>
        <v>54</v>
      </c>
      <c r="F28" s="25">
        <f>[24]Janeiro!$E$9</f>
        <v>61.083333333333336</v>
      </c>
      <c r="G28" s="25">
        <f>[24]Janeiro!$E$10</f>
        <v>62.125</v>
      </c>
      <c r="H28" s="25">
        <f>[24]Janeiro!$E$11</f>
        <v>64.708333333333329</v>
      </c>
      <c r="I28" s="25">
        <f>[24]Janeiro!$E$12</f>
        <v>66.875</v>
      </c>
      <c r="J28" s="25">
        <f>[24]Janeiro!$E$13</f>
        <v>73.166666666666671</v>
      </c>
      <c r="K28" s="25">
        <f>[24]Janeiro!$E$14</f>
        <v>69.416666666666671</v>
      </c>
      <c r="L28" s="25">
        <f>[24]Janeiro!$E$15</f>
        <v>79.125</v>
      </c>
      <c r="M28" s="25">
        <f>[24]Janeiro!$E$16</f>
        <v>93.25</v>
      </c>
      <c r="N28" s="25">
        <f>[24]Janeiro!$E$17</f>
        <v>91.708333333333329</v>
      </c>
      <c r="O28" s="25">
        <f>[24]Janeiro!$E$18</f>
        <v>81.958333333333329</v>
      </c>
      <c r="P28" s="25">
        <f>[24]Janeiro!$E$19</f>
        <v>75.208333333333329</v>
      </c>
      <c r="Q28" s="25">
        <f>[24]Janeiro!$E$20</f>
        <v>70.583333333333329</v>
      </c>
      <c r="R28" s="25">
        <f>[24]Janeiro!$E$21</f>
        <v>72.958333333333329</v>
      </c>
      <c r="S28" s="25">
        <f>[24]Janeiro!$E$22</f>
        <v>77</v>
      </c>
      <c r="T28" s="25">
        <f>[24]Janeiro!$E$23</f>
        <v>70.708333333333329</v>
      </c>
      <c r="U28" s="25">
        <f>[24]Janeiro!$E$24</f>
        <v>69.25</v>
      </c>
      <c r="V28" s="25">
        <f>[24]Janeiro!$E$25</f>
        <v>73.416666666666671</v>
      </c>
      <c r="W28" s="25">
        <f>[24]Janeiro!$E$26</f>
        <v>77.75</v>
      </c>
      <c r="X28" s="25">
        <f>[24]Janeiro!$E$27</f>
        <v>79.875</v>
      </c>
      <c r="Y28" s="25">
        <f>[24]Janeiro!$E$28</f>
        <v>84.25</v>
      </c>
      <c r="Z28" s="25">
        <f>[24]Janeiro!$E$29</f>
        <v>86.541666666666671</v>
      </c>
      <c r="AA28" s="25">
        <f>[24]Janeiro!$E$30</f>
        <v>87.5</v>
      </c>
      <c r="AB28" s="25">
        <f>[24]Janeiro!$E$31</f>
        <v>82.541666666666671</v>
      </c>
      <c r="AC28" s="25">
        <f>[24]Janeiro!$E$32</f>
        <v>81.125</v>
      </c>
      <c r="AD28" s="25">
        <f>[24]Janeiro!$E$33</f>
        <v>76.25</v>
      </c>
      <c r="AE28" s="25">
        <f>[24]Janeiro!$E$34</f>
        <v>73.416666666666671</v>
      </c>
      <c r="AF28" s="25">
        <f>[24]Janeiro!$E$35</f>
        <v>59.041666666666664</v>
      </c>
      <c r="AG28" s="26">
        <f t="shared" si="2"/>
        <v>73.525537634408579</v>
      </c>
    </row>
    <row r="29" spans="1:34" ht="17.100000000000001" customHeight="1">
      <c r="A29" s="23" t="s">
        <v>20</v>
      </c>
      <c r="B29" s="25">
        <f>[25]Janeiro!$E$5</f>
        <v>85.666666666666671</v>
      </c>
      <c r="C29" s="25">
        <f>[25]Janeiro!$E$6</f>
        <v>74.708333333333329</v>
      </c>
      <c r="D29" s="25">
        <f>[25]Janeiro!$E$7</f>
        <v>64.666666666666671</v>
      </c>
      <c r="E29" s="25">
        <f>[25]Janeiro!$E$8</f>
        <v>53.583333333333336</v>
      </c>
      <c r="F29" s="25">
        <f>[25]Janeiro!$E$9</f>
        <v>58.958333333333336</v>
      </c>
      <c r="G29" s="25">
        <f>[25]Janeiro!$E$10</f>
        <v>60.791666666666664</v>
      </c>
      <c r="H29" s="25">
        <f>[25]Janeiro!$E$11</f>
        <v>60.958333333333336</v>
      </c>
      <c r="I29" s="25">
        <f>[25]Janeiro!$E$12</f>
        <v>65.708333333333329</v>
      </c>
      <c r="J29" s="25">
        <f>[25]Janeiro!$E$13</f>
        <v>72.708333333333329</v>
      </c>
      <c r="K29" s="25">
        <f>[25]Janeiro!$E$14</f>
        <v>67.083333333333329</v>
      </c>
      <c r="L29" s="25">
        <f>[25]Janeiro!$E$15</f>
        <v>76.739130434782609</v>
      </c>
      <c r="M29" s="25">
        <f>[25]Janeiro!$E$16</f>
        <v>88.791666666666671</v>
      </c>
      <c r="N29" s="25">
        <f>[25]Janeiro!$E$17</f>
        <v>86.541666666666671</v>
      </c>
      <c r="O29" s="25">
        <f>[25]Janeiro!$E$18</f>
        <v>81.791666666666671</v>
      </c>
      <c r="P29" s="25">
        <f>[25]Janeiro!$E$19</f>
        <v>79.208333333333329</v>
      </c>
      <c r="Q29" s="25">
        <f>[25]Janeiro!$E$20</f>
        <v>76.458333333333329</v>
      </c>
      <c r="R29" s="25">
        <f>[25]Janeiro!$E$21</f>
        <v>79.708333333333329</v>
      </c>
      <c r="S29" s="25">
        <f>[25]Janeiro!$E$22</f>
        <v>85.333333333333329</v>
      </c>
      <c r="T29" s="25">
        <f>[25]Janeiro!$E$23</f>
        <v>76.125</v>
      </c>
      <c r="U29" s="25">
        <f>[25]Janeiro!$E$24</f>
        <v>76.166666666666671</v>
      </c>
      <c r="V29" s="25">
        <f>[25]Janeiro!$E$25</f>
        <v>71.333333333333329</v>
      </c>
      <c r="W29" s="25">
        <f>[25]Janeiro!$E$26</f>
        <v>71.375</v>
      </c>
      <c r="X29" s="25">
        <f>[25]Janeiro!$E$27</f>
        <v>69.916666666666671</v>
      </c>
      <c r="Y29" s="25">
        <f>[25]Janeiro!$E$28</f>
        <v>70.75</v>
      </c>
      <c r="Z29" s="25">
        <f>[25]Janeiro!$E$29</f>
        <v>76.666666666666671</v>
      </c>
      <c r="AA29" s="25">
        <f>[25]Janeiro!$E$30</f>
        <v>86</v>
      </c>
      <c r="AB29" s="25">
        <f>[25]Janeiro!$E$31</f>
        <v>89.75</v>
      </c>
      <c r="AC29" s="25">
        <f>[25]Janeiro!$E$32</f>
        <v>83.5</v>
      </c>
      <c r="AD29" s="25">
        <f>[25]Janeiro!$E$33</f>
        <v>72.583333333333329</v>
      </c>
      <c r="AE29" s="25">
        <f>[25]Janeiro!$E$34</f>
        <v>52.833333333333336</v>
      </c>
      <c r="AF29" s="25">
        <f>[25]Janeiro!$E$35</f>
        <v>59.041666666666664</v>
      </c>
      <c r="AG29" s="26">
        <f t="shared" si="2"/>
        <v>73.401531089294068</v>
      </c>
    </row>
    <row r="30" spans="1:34" s="5" customFormat="1" ht="17.100000000000001" customHeight="1">
      <c r="A30" s="23" t="s">
        <v>34</v>
      </c>
      <c r="B30" s="16">
        <f>AVERAGE(B5:B29)</f>
        <v>74.563888888888897</v>
      </c>
      <c r="C30" s="16">
        <f t="shared" ref="C30:AF30" si="3">AVERAGE(C5:C29)</f>
        <v>62.715727272727271</v>
      </c>
      <c r="D30" s="16">
        <f t="shared" si="3"/>
        <v>60.586636363636373</v>
      </c>
      <c r="E30" s="16">
        <f t="shared" si="3"/>
        <v>57.09898879551821</v>
      </c>
      <c r="F30" s="16">
        <f t="shared" si="3"/>
        <v>58.740665266106433</v>
      </c>
      <c r="G30" s="16">
        <f t="shared" si="3"/>
        <v>63.307156862745103</v>
      </c>
      <c r="H30" s="16">
        <f t="shared" si="3"/>
        <v>64.119680555555561</v>
      </c>
      <c r="I30" s="16">
        <f t="shared" si="3"/>
        <v>68.855666666666664</v>
      </c>
      <c r="J30" s="16">
        <f t="shared" si="3"/>
        <v>70.992640919467007</v>
      </c>
      <c r="K30" s="16">
        <f t="shared" si="3"/>
        <v>70.14482905982905</v>
      </c>
      <c r="L30" s="16">
        <f t="shared" si="3"/>
        <v>77.027898550724615</v>
      </c>
      <c r="M30" s="16">
        <f t="shared" si="3"/>
        <v>89.963745915032675</v>
      </c>
      <c r="N30" s="16">
        <f t="shared" si="3"/>
        <v>89.358126984126969</v>
      </c>
      <c r="O30" s="16">
        <f t="shared" si="3"/>
        <v>79.54409722222222</v>
      </c>
      <c r="P30" s="16">
        <f t="shared" si="3"/>
        <v>74.304765886287626</v>
      </c>
      <c r="Q30" s="16">
        <f t="shared" si="3"/>
        <v>72.573998590982285</v>
      </c>
      <c r="R30" s="16">
        <f t="shared" si="3"/>
        <v>72.53524305555554</v>
      </c>
      <c r="S30" s="16">
        <f t="shared" si="3"/>
        <v>75.226362179487197</v>
      </c>
      <c r="T30" s="16">
        <f t="shared" si="3"/>
        <v>72.332161125319686</v>
      </c>
      <c r="U30" s="16">
        <f t="shared" si="3"/>
        <v>72.634420289855058</v>
      </c>
      <c r="V30" s="16">
        <f t="shared" si="3"/>
        <v>75.351369644847892</v>
      </c>
      <c r="W30" s="16">
        <f t="shared" si="3"/>
        <v>79.356719367588951</v>
      </c>
      <c r="X30" s="16">
        <f t="shared" si="3"/>
        <v>78.976190476190467</v>
      </c>
      <c r="Y30" s="16">
        <f t="shared" si="3"/>
        <v>79.673768939393938</v>
      </c>
      <c r="Z30" s="16">
        <f t="shared" si="3"/>
        <v>86.407561188811201</v>
      </c>
      <c r="AA30" s="16">
        <f t="shared" si="3"/>
        <v>83.586647727272705</v>
      </c>
      <c r="AB30" s="16">
        <f t="shared" si="3"/>
        <v>80.865987318840581</v>
      </c>
      <c r="AC30" s="16">
        <f t="shared" si="3"/>
        <v>76.977430555555557</v>
      </c>
      <c r="AD30" s="16">
        <f t="shared" si="3"/>
        <v>73.6128472222222</v>
      </c>
      <c r="AE30" s="16">
        <f t="shared" si="3"/>
        <v>70.079071969696983</v>
      </c>
      <c r="AF30" s="16">
        <f t="shared" si="3"/>
        <v>65.142094017094038</v>
      </c>
      <c r="AG30" s="16">
        <f>AVERAGE(AG5:AG29)</f>
        <v>73.05185339819964</v>
      </c>
      <c r="AH30" s="8"/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I30"/>
  <sheetViews>
    <sheetView topLeftCell="A7" workbookViewId="0">
      <selection activeCell="B30" sqref="B30"/>
    </sheetView>
  </sheetViews>
  <sheetFormatPr defaultRowHeight="12.75"/>
  <cols>
    <col min="1" max="1" width="19.140625" style="2" bestFit="1" customWidth="1"/>
    <col min="2" max="32" width="6.42578125" style="2" customWidth="1"/>
    <col min="33" max="33" width="7.5703125" style="9" bestFit="1" customWidth="1"/>
    <col min="34" max="34" width="7.28515625" style="1" bestFit="1" customWidth="1"/>
    <col min="35" max="35" width="9.140625" style="1"/>
  </cols>
  <sheetData>
    <row r="1" spans="1:35" ht="20.100000000000001" customHeight="1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5" s="4" customFormat="1" ht="20.100000000000001" customHeight="1">
      <c r="A2" s="19" t="s">
        <v>21</v>
      </c>
      <c r="B2" s="20" t="s">
        <v>55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7"/>
    </row>
    <row r="3" spans="1:35" s="5" customFormat="1" ht="20.100000000000001" customHeight="1">
      <c r="A3" s="19"/>
      <c r="B3" s="21">
        <v>1</v>
      </c>
      <c r="C3" s="21">
        <f>SUM(B3+1)</f>
        <v>2</v>
      </c>
      <c r="D3" s="21">
        <f t="shared" ref="D3:AD3" si="0">SUM(C3+1)</f>
        <v>3</v>
      </c>
      <c r="E3" s="21">
        <f t="shared" si="0"/>
        <v>4</v>
      </c>
      <c r="F3" s="21">
        <f t="shared" si="0"/>
        <v>5</v>
      </c>
      <c r="G3" s="21">
        <f t="shared" si="0"/>
        <v>6</v>
      </c>
      <c r="H3" s="21">
        <f t="shared" si="0"/>
        <v>7</v>
      </c>
      <c r="I3" s="21">
        <f t="shared" si="0"/>
        <v>8</v>
      </c>
      <c r="J3" s="21">
        <f t="shared" si="0"/>
        <v>9</v>
      </c>
      <c r="K3" s="21">
        <f t="shared" si="0"/>
        <v>10</v>
      </c>
      <c r="L3" s="21">
        <f t="shared" si="0"/>
        <v>11</v>
      </c>
      <c r="M3" s="21">
        <f t="shared" si="0"/>
        <v>12</v>
      </c>
      <c r="N3" s="21">
        <f t="shared" si="0"/>
        <v>13</v>
      </c>
      <c r="O3" s="21">
        <f t="shared" si="0"/>
        <v>14</v>
      </c>
      <c r="P3" s="21">
        <f t="shared" si="0"/>
        <v>15</v>
      </c>
      <c r="Q3" s="21">
        <f t="shared" si="0"/>
        <v>16</v>
      </c>
      <c r="R3" s="21">
        <f t="shared" si="0"/>
        <v>17</v>
      </c>
      <c r="S3" s="21">
        <f t="shared" si="0"/>
        <v>18</v>
      </c>
      <c r="T3" s="21">
        <f t="shared" si="0"/>
        <v>19</v>
      </c>
      <c r="U3" s="21">
        <f t="shared" si="0"/>
        <v>20</v>
      </c>
      <c r="V3" s="21">
        <f t="shared" si="0"/>
        <v>21</v>
      </c>
      <c r="W3" s="21">
        <f t="shared" si="0"/>
        <v>22</v>
      </c>
      <c r="X3" s="21">
        <f t="shared" si="0"/>
        <v>23</v>
      </c>
      <c r="Y3" s="21">
        <f t="shared" si="0"/>
        <v>24</v>
      </c>
      <c r="Z3" s="21">
        <f t="shared" si="0"/>
        <v>25</v>
      </c>
      <c r="AA3" s="21">
        <f t="shared" si="0"/>
        <v>26</v>
      </c>
      <c r="AB3" s="21">
        <f t="shared" si="0"/>
        <v>27</v>
      </c>
      <c r="AC3" s="21">
        <f t="shared" si="0"/>
        <v>28</v>
      </c>
      <c r="AD3" s="21">
        <f t="shared" si="0"/>
        <v>29</v>
      </c>
      <c r="AE3" s="21">
        <v>30</v>
      </c>
      <c r="AF3" s="21">
        <v>31</v>
      </c>
      <c r="AG3" s="22" t="s">
        <v>41</v>
      </c>
      <c r="AH3" s="27" t="s">
        <v>40</v>
      </c>
      <c r="AI3" s="8"/>
    </row>
    <row r="4" spans="1:35" s="5" customFormat="1" ht="20.100000000000001" customHeight="1">
      <c r="A4" s="19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 t="s">
        <v>39</v>
      </c>
      <c r="AH4" s="27" t="s">
        <v>42</v>
      </c>
      <c r="AI4" s="8"/>
    </row>
    <row r="5" spans="1:35" s="5" customFormat="1" ht="20.100000000000001" customHeight="1">
      <c r="A5" s="23" t="s">
        <v>48</v>
      </c>
      <c r="B5" s="24">
        <f>[1]Janeiro!$F$5</f>
        <v>97</v>
      </c>
      <c r="C5" s="24">
        <f>[1]Janeiro!$F$6</f>
        <v>85</v>
      </c>
      <c r="D5" s="24">
        <f>[1]Janeiro!$F$7</f>
        <v>94</v>
      </c>
      <c r="E5" s="24">
        <f>[1]Janeiro!$F$8</f>
        <v>93</v>
      </c>
      <c r="F5" s="24">
        <f>[1]Janeiro!$F$9</f>
        <v>92</v>
      </c>
      <c r="G5" s="24">
        <f>[1]Janeiro!$F$10</f>
        <v>92</v>
      </c>
      <c r="H5" s="24">
        <f>[1]Janeiro!$F$11</f>
        <v>92</v>
      </c>
      <c r="I5" s="24">
        <f>[1]Janeiro!$F$12</f>
        <v>95</v>
      </c>
      <c r="J5" s="24">
        <f>[1]Janeiro!$F$13</f>
        <v>97</v>
      </c>
      <c r="K5" s="24">
        <f>[1]Janeiro!$F$14</f>
        <v>91</v>
      </c>
      <c r="L5" s="24">
        <f>[1]Janeiro!$F$15</f>
        <v>96</v>
      </c>
      <c r="M5" s="24">
        <f>[1]Janeiro!$F$16</f>
        <v>97</v>
      </c>
      <c r="N5" s="24">
        <f>[1]Janeiro!$F$17</f>
        <v>96</v>
      </c>
      <c r="O5" s="24">
        <f>[1]Janeiro!$F$18</f>
        <v>96</v>
      </c>
      <c r="P5" s="24">
        <f>[1]Janeiro!$F$19</f>
        <v>97</v>
      </c>
      <c r="Q5" s="24">
        <f>[1]Janeiro!$F$20</f>
        <v>96</v>
      </c>
      <c r="R5" s="24">
        <f>[1]Janeiro!$F$21</f>
        <v>96</v>
      </c>
      <c r="S5" s="24">
        <f>[1]Janeiro!$F$22</f>
        <v>97</v>
      </c>
      <c r="T5" s="24">
        <f>[1]Janeiro!$F$23</f>
        <v>97</v>
      </c>
      <c r="U5" s="24">
        <f>[1]Janeiro!$F$24</f>
        <v>96</v>
      </c>
      <c r="V5" s="24">
        <f>[1]Janeiro!$F$25</f>
        <v>95</v>
      </c>
      <c r="W5" s="24">
        <f>[1]Janeiro!$F$26</f>
        <v>92</v>
      </c>
      <c r="X5" s="24">
        <f>[1]Janeiro!$F$27</f>
        <v>96</v>
      </c>
      <c r="Y5" s="24">
        <f>[1]Janeiro!$F$28</f>
        <v>96</v>
      </c>
      <c r="Z5" s="24">
        <f>[1]Janeiro!$F$29</f>
        <v>95</v>
      </c>
      <c r="AA5" s="24">
        <f>[1]Janeiro!$F$30</f>
        <v>96</v>
      </c>
      <c r="AB5" s="24">
        <f>[1]Janeiro!$F$31</f>
        <v>96</v>
      </c>
      <c r="AC5" s="24">
        <f>[1]Janeiro!$F$32</f>
        <v>96</v>
      </c>
      <c r="AD5" s="24">
        <f>[1]Janeiro!$F$33</f>
        <v>96</v>
      </c>
      <c r="AE5" s="24">
        <f>[1]Janeiro!$F$34</f>
        <v>92</v>
      </c>
      <c r="AF5" s="24">
        <f>[1]Janeiro!$F$35</f>
        <v>93</v>
      </c>
      <c r="AG5" s="16">
        <f>MAX(B5:AF5)</f>
        <v>97</v>
      </c>
      <c r="AH5" s="28">
        <f>AVERAGE(B5:AF5)</f>
        <v>94.677419354838705</v>
      </c>
      <c r="AI5" s="8"/>
    </row>
    <row r="6" spans="1:35" ht="17.100000000000001" customHeight="1">
      <c r="A6" s="23" t="s">
        <v>0</v>
      </c>
      <c r="B6" s="25">
        <f>[2]Janeiro!$F$5</f>
        <v>97</v>
      </c>
      <c r="C6" s="25">
        <f>[2]Janeiro!$F$6</f>
        <v>93</v>
      </c>
      <c r="D6" s="25">
        <f>[2]Janeiro!$F$7</f>
        <v>94</v>
      </c>
      <c r="E6" s="25">
        <f>[2]Janeiro!$F$8</f>
        <v>90</v>
      </c>
      <c r="F6" s="25">
        <f>[2]Janeiro!$F$9</f>
        <v>91</v>
      </c>
      <c r="G6" s="25">
        <f>[2]Janeiro!$F$10</f>
        <v>90</v>
      </c>
      <c r="H6" s="25">
        <f>[2]Janeiro!$F$11</f>
        <v>85</v>
      </c>
      <c r="I6" s="25">
        <f>[2]Janeiro!$F$12</f>
        <v>92</v>
      </c>
      <c r="J6" s="25">
        <f>[2]Janeiro!$F$13</f>
        <v>92</v>
      </c>
      <c r="K6" s="25">
        <f>[2]Janeiro!$F$14</f>
        <v>92</v>
      </c>
      <c r="L6" s="25">
        <f>[2]Janeiro!$F$15</f>
        <v>91</v>
      </c>
      <c r="M6" s="25">
        <f>[2]Janeiro!$F$16</f>
        <v>96</v>
      </c>
      <c r="N6" s="25">
        <f>[2]Janeiro!$F$17</f>
        <v>96</v>
      </c>
      <c r="O6" s="25">
        <f>[2]Janeiro!$F$18</f>
        <v>95</v>
      </c>
      <c r="P6" s="25">
        <f>[2]Janeiro!$F$19</f>
        <v>95</v>
      </c>
      <c r="Q6" s="25">
        <f>[2]Janeiro!$F$20</f>
        <v>94</v>
      </c>
      <c r="R6" s="25">
        <f>[2]Janeiro!$F$21</f>
        <v>95</v>
      </c>
      <c r="S6" s="25">
        <f>[2]Janeiro!$F$22</f>
        <v>94</v>
      </c>
      <c r="T6" s="25">
        <f>[2]Janeiro!$F$23</f>
        <v>96</v>
      </c>
      <c r="U6" s="25">
        <f>[2]Janeiro!$F$24</f>
        <v>96</v>
      </c>
      <c r="V6" s="25">
        <f>[2]Janeiro!$F$25</f>
        <v>96</v>
      </c>
      <c r="W6" s="25">
        <f>[2]Janeiro!$F$26</f>
        <v>96</v>
      </c>
      <c r="X6" s="25">
        <f>[2]Janeiro!$F$27</f>
        <v>96</v>
      </c>
      <c r="Y6" s="25">
        <f>[2]Janeiro!$F$28</f>
        <v>95</v>
      </c>
      <c r="Z6" s="25">
        <f>[2]Janeiro!$F$29</f>
        <v>96</v>
      </c>
      <c r="AA6" s="25">
        <f>[2]Janeiro!$F$30</f>
        <v>96</v>
      </c>
      <c r="AB6" s="25">
        <f>[2]Janeiro!$F$31</f>
        <v>94</v>
      </c>
      <c r="AC6" s="25">
        <f>[2]Janeiro!$F$32</f>
        <v>96</v>
      </c>
      <c r="AD6" s="25">
        <f>[2]Janeiro!$F$33</f>
        <v>94</v>
      </c>
      <c r="AE6" s="25">
        <f>[2]Janeiro!$F$34</f>
        <v>92</v>
      </c>
      <c r="AF6" s="25">
        <f>[2]Janeiro!$F$35</f>
        <v>86</v>
      </c>
      <c r="AG6" s="26">
        <f>MAX(B6:AF6)</f>
        <v>97</v>
      </c>
      <c r="AH6" s="26">
        <f t="shared" ref="AH6:AH14" si="1">AVERAGE(B6:AF6)</f>
        <v>93.58064516129032</v>
      </c>
    </row>
    <row r="7" spans="1:35" ht="17.100000000000001" customHeight="1">
      <c r="A7" s="23" t="s">
        <v>1</v>
      </c>
      <c r="B7" s="25">
        <f>[3]Janeiro!$F$5</f>
        <v>96</v>
      </c>
      <c r="C7" s="25">
        <f>[3]Janeiro!$F$6</f>
        <v>94</v>
      </c>
      <c r="D7" s="25">
        <f>[3]Janeiro!$F$7</f>
        <v>89</v>
      </c>
      <c r="E7" s="25">
        <f>[3]Janeiro!$F$8</f>
        <v>89</v>
      </c>
      <c r="F7" s="25">
        <f>[3]Janeiro!$F$9</f>
        <v>83</v>
      </c>
      <c r="G7" s="25">
        <f>[3]Janeiro!$F$10</f>
        <v>87</v>
      </c>
      <c r="H7" s="25">
        <f>[3]Janeiro!$F$11</f>
        <v>87</v>
      </c>
      <c r="I7" s="25">
        <f>[3]Janeiro!$F$12</f>
        <v>96</v>
      </c>
      <c r="J7" s="25">
        <f>[3]Janeiro!$F$13</f>
        <v>94</v>
      </c>
      <c r="K7" s="25">
        <f>[3]Janeiro!$F$14</f>
        <v>93</v>
      </c>
      <c r="L7" s="25">
        <f>[3]Janeiro!$F$15</f>
        <v>91</v>
      </c>
      <c r="M7" s="25">
        <f>[3]Janeiro!$F$16</f>
        <v>94</v>
      </c>
      <c r="N7" s="25">
        <f>[3]Janeiro!$F$17</f>
        <v>93</v>
      </c>
      <c r="O7" s="25">
        <f>[3]Janeiro!$F$18</f>
        <v>94</v>
      </c>
      <c r="P7" s="25">
        <f>[3]Janeiro!$F$19</f>
        <v>97</v>
      </c>
      <c r="Q7" s="25">
        <f>[3]Janeiro!$F$20</f>
        <v>95</v>
      </c>
      <c r="R7" s="25">
        <f>[3]Janeiro!$F$21</f>
        <v>94</v>
      </c>
      <c r="S7" s="25">
        <f>[3]Janeiro!$F$22</f>
        <v>91</v>
      </c>
      <c r="T7" s="25">
        <f>[3]Janeiro!$F$23</f>
        <v>94</v>
      </c>
      <c r="U7" s="25">
        <f>[3]Janeiro!$F$24</f>
        <v>92</v>
      </c>
      <c r="V7" s="25">
        <f>[3]Janeiro!$F$25</f>
        <v>91</v>
      </c>
      <c r="W7" s="25">
        <f>[3]Janeiro!$F$26</f>
        <v>93</v>
      </c>
      <c r="X7" s="25">
        <f>[3]Janeiro!$F$27</f>
        <v>94</v>
      </c>
      <c r="Y7" s="25">
        <f>[3]Janeiro!$F$28</f>
        <v>95</v>
      </c>
      <c r="Z7" s="25">
        <f>[3]Janeiro!$F$29</f>
        <v>95</v>
      </c>
      <c r="AA7" s="25">
        <f>[3]Janeiro!$F$30</f>
        <v>96</v>
      </c>
      <c r="AB7" s="25">
        <f>[3]Janeiro!$F$31</f>
        <v>95</v>
      </c>
      <c r="AC7" s="25">
        <f>[3]Janeiro!$F$32</f>
        <v>95</v>
      </c>
      <c r="AD7" s="25">
        <f>[3]Janeiro!$F$33</f>
        <v>90</v>
      </c>
      <c r="AE7" s="25">
        <f>[3]Janeiro!$F$34</f>
        <v>92</v>
      </c>
      <c r="AF7" s="25">
        <f>[3]Janeiro!$F$35</f>
        <v>94</v>
      </c>
      <c r="AG7" s="26">
        <f>MAX(B7:AF7)</f>
        <v>97</v>
      </c>
      <c r="AH7" s="26">
        <f t="shared" si="1"/>
        <v>92.677419354838705</v>
      </c>
    </row>
    <row r="8" spans="1:35" ht="17.100000000000001" customHeight="1">
      <c r="A8" s="23" t="s">
        <v>56</v>
      </c>
      <c r="B8" s="25">
        <f>[4]Janeiro!$F$5</f>
        <v>96</v>
      </c>
      <c r="C8" s="25">
        <f>[4]Janeiro!$F$6</f>
        <v>95</v>
      </c>
      <c r="D8" s="25">
        <f>[4]Janeiro!$F$7</f>
        <v>96</v>
      </c>
      <c r="E8" s="25">
        <f>[4]Janeiro!$F$8</f>
        <v>94</v>
      </c>
      <c r="F8" s="25">
        <f>[4]Janeiro!$F$9</f>
        <v>94</v>
      </c>
      <c r="G8" s="25">
        <f>[4]Janeiro!$F$10</f>
        <v>94</v>
      </c>
      <c r="H8" s="25">
        <f>[4]Janeiro!$F$11</f>
        <v>95</v>
      </c>
      <c r="I8" s="25">
        <f>[4]Janeiro!$F$12</f>
        <v>90</v>
      </c>
      <c r="J8" s="25">
        <f>[4]Janeiro!$F$13</f>
        <v>93</v>
      </c>
      <c r="K8" s="25">
        <f>[4]Janeiro!$F$14</f>
        <v>96</v>
      </c>
      <c r="L8" s="25">
        <f>[4]Janeiro!$F$15</f>
        <v>91</v>
      </c>
      <c r="M8" s="25">
        <f>[4]Janeiro!$F$16</f>
        <v>93</v>
      </c>
      <c r="N8" s="25">
        <f>[4]Janeiro!$F$17</f>
        <v>95</v>
      </c>
      <c r="O8" s="25">
        <f>[4]Janeiro!$F$18</f>
        <v>94</v>
      </c>
      <c r="P8" s="25">
        <f>[4]Janeiro!$F$19</f>
        <v>96</v>
      </c>
      <c r="Q8" s="25">
        <f>[4]Janeiro!$F$20</f>
        <v>96</v>
      </c>
      <c r="R8" s="25">
        <f>[4]Janeiro!$F$21</f>
        <v>94</v>
      </c>
      <c r="S8" s="25">
        <f>[4]Janeiro!$F$22</f>
        <v>89</v>
      </c>
      <c r="T8" s="25">
        <f>[4]Janeiro!$F$23</f>
        <v>95</v>
      </c>
      <c r="U8" s="25">
        <f>[4]Janeiro!$F$24</f>
        <v>90</v>
      </c>
      <c r="V8" s="25">
        <f>[4]Janeiro!$F$25</f>
        <v>90</v>
      </c>
      <c r="W8" s="25">
        <f>[4]Janeiro!$F$26</f>
        <v>90</v>
      </c>
      <c r="X8" s="25">
        <f>[4]Janeiro!$F$27</f>
        <v>91</v>
      </c>
      <c r="Y8" s="25">
        <f>[4]Janeiro!$F$28</f>
        <v>95</v>
      </c>
      <c r="Z8" s="25">
        <f>[4]Janeiro!$F$29</f>
        <v>96</v>
      </c>
      <c r="AA8" s="25">
        <f>[4]Janeiro!$F$30</f>
        <v>95</v>
      </c>
      <c r="AB8" s="25">
        <f>[4]Janeiro!$F$31</f>
        <v>96</v>
      </c>
      <c r="AC8" s="25">
        <f>[4]Janeiro!$F$32</f>
        <v>96</v>
      </c>
      <c r="AD8" s="25">
        <f>[4]Janeiro!$F$33</f>
        <v>94</v>
      </c>
      <c r="AE8" s="25">
        <f>[4]Janeiro!$F$34</f>
        <v>91</v>
      </c>
      <c r="AF8" s="25">
        <f>[4]Janeiro!$F$35</f>
        <v>93</v>
      </c>
      <c r="AG8" s="26">
        <f t="shared" ref="AG8:AG10" si="2">MAX(B8:AF8)</f>
        <v>96</v>
      </c>
      <c r="AH8" s="26">
        <f t="shared" ref="AH8:AH10" si="3">AVERAGE(B8:AF8)</f>
        <v>93.645161290322577</v>
      </c>
    </row>
    <row r="9" spans="1:35" ht="17.100000000000001" customHeight="1">
      <c r="A9" s="23" t="s">
        <v>2</v>
      </c>
      <c r="B9" s="25">
        <f>[5]Janeiro!$F$5</f>
        <v>95</v>
      </c>
      <c r="C9" s="25">
        <f>[5]Janeiro!$F$6</f>
        <v>81</v>
      </c>
      <c r="D9" s="25">
        <f>[5]Janeiro!$F$7</f>
        <v>78</v>
      </c>
      <c r="E9" s="25">
        <f>[5]Janeiro!$F$8</f>
        <v>79</v>
      </c>
      <c r="F9" s="25">
        <f>[5]Janeiro!$F$9</f>
        <v>80</v>
      </c>
      <c r="G9" s="25">
        <f>[5]Janeiro!$F$10</f>
        <v>87</v>
      </c>
      <c r="H9" s="25">
        <f>[5]Janeiro!$F$11</f>
        <v>84</v>
      </c>
      <c r="I9" s="25">
        <f>[5]Janeiro!$F$12</f>
        <v>94</v>
      </c>
      <c r="J9" s="25">
        <f>[5]Janeiro!$F$13</f>
        <v>95</v>
      </c>
      <c r="K9" s="25">
        <f>[5]Janeiro!$F$14</f>
        <v>90</v>
      </c>
      <c r="L9" s="25">
        <f>[5]Janeiro!$F$15</f>
        <v>93</v>
      </c>
      <c r="M9" s="25">
        <f>[5]Janeiro!$F$16</f>
        <v>95</v>
      </c>
      <c r="N9" s="25">
        <f>[5]Janeiro!$F$17</f>
        <v>94</v>
      </c>
      <c r="O9" s="25">
        <f>[5]Janeiro!$F$18</f>
        <v>95</v>
      </c>
      <c r="P9" s="25">
        <f>[5]Janeiro!$F$19</f>
        <v>95</v>
      </c>
      <c r="Q9" s="25">
        <f>[5]Janeiro!$F$20</f>
        <v>89</v>
      </c>
      <c r="R9" s="25">
        <f>[5]Janeiro!$F$21</f>
        <v>91</v>
      </c>
      <c r="S9" s="25">
        <f>[5]Janeiro!$F$22</f>
        <v>94</v>
      </c>
      <c r="T9" s="25">
        <f>[5]Janeiro!$F$23</f>
        <v>93</v>
      </c>
      <c r="U9" s="25">
        <f>[5]Janeiro!$F$24</f>
        <v>88</v>
      </c>
      <c r="V9" s="25">
        <f>[5]Janeiro!$F$25</f>
        <v>87</v>
      </c>
      <c r="W9" s="25">
        <f>[5]Janeiro!$F$26</f>
        <v>95</v>
      </c>
      <c r="X9" s="25">
        <f>[5]Janeiro!$F$27</f>
        <v>92</v>
      </c>
      <c r="Y9" s="25">
        <f>[5]Janeiro!$F$28</f>
        <v>94</v>
      </c>
      <c r="Z9" s="25">
        <f>[5]Janeiro!$F$29</f>
        <v>95</v>
      </c>
      <c r="AA9" s="25">
        <f>[5]Janeiro!$F$30</f>
        <v>95</v>
      </c>
      <c r="AB9" s="25">
        <f>[5]Janeiro!$F$31</f>
        <v>95</v>
      </c>
      <c r="AC9" s="25">
        <f>[5]Janeiro!$F$32</f>
        <v>94</v>
      </c>
      <c r="AD9" s="25">
        <f>[5]Janeiro!$F$33</f>
        <v>93</v>
      </c>
      <c r="AE9" s="25">
        <f>[5]Janeiro!$F$34</f>
        <v>88</v>
      </c>
      <c r="AF9" s="25">
        <f>[5]Janeiro!$F$35</f>
        <v>91</v>
      </c>
      <c r="AG9" s="26">
        <f t="shared" si="2"/>
        <v>95</v>
      </c>
      <c r="AH9" s="26">
        <f t="shared" si="3"/>
        <v>90.612903225806448</v>
      </c>
    </row>
    <row r="10" spans="1:35" ht="17.100000000000001" customHeight="1">
      <c r="A10" s="23" t="s">
        <v>3</v>
      </c>
      <c r="B10" s="25">
        <f>[6]Janeiro!$F$5</f>
        <v>91</v>
      </c>
      <c r="C10" s="25">
        <f>[6]Janeiro!$F$6</f>
        <v>93</v>
      </c>
      <c r="D10" s="25">
        <f>[6]Janeiro!$F$7</f>
        <v>90</v>
      </c>
      <c r="E10" s="25">
        <f>[6]Janeiro!$F$8</f>
        <v>91</v>
      </c>
      <c r="F10" s="25">
        <f>[6]Janeiro!$F$9</f>
        <v>92</v>
      </c>
      <c r="G10" s="25">
        <f>[6]Janeiro!$F$10</f>
        <v>91</v>
      </c>
      <c r="H10" s="25">
        <f>[6]Janeiro!$F$11</f>
        <v>89</v>
      </c>
      <c r="I10" s="25">
        <f>[6]Janeiro!$F$12</f>
        <v>93</v>
      </c>
      <c r="J10" s="25">
        <f>[6]Janeiro!$F$13</f>
        <v>92</v>
      </c>
      <c r="K10" s="25">
        <f>[6]Janeiro!$F$14</f>
        <v>92</v>
      </c>
      <c r="L10" s="25">
        <f>[6]Janeiro!$F$15</f>
        <v>89</v>
      </c>
      <c r="M10" s="25">
        <f>[6]Janeiro!$F$16</f>
        <v>95</v>
      </c>
      <c r="N10" s="25">
        <f>[6]Janeiro!$F$17</f>
        <v>95</v>
      </c>
      <c r="O10" s="25">
        <f>[6]Janeiro!$F$18</f>
        <v>91</v>
      </c>
      <c r="P10" s="25">
        <f>[6]Janeiro!$F$19</f>
        <v>86</v>
      </c>
      <c r="Q10" s="25">
        <f>[6]Janeiro!$F$20</f>
        <v>95</v>
      </c>
      <c r="R10" s="25">
        <f>[6]Janeiro!$F$21</f>
        <v>96</v>
      </c>
      <c r="S10" s="25">
        <f>[6]Janeiro!$F$22</f>
        <v>94</v>
      </c>
      <c r="T10" s="25">
        <f>[6]Janeiro!$F$23</f>
        <v>96</v>
      </c>
      <c r="U10" s="25">
        <f>[6]Janeiro!$F$24</f>
        <v>94</v>
      </c>
      <c r="V10" s="25">
        <f>[6]Janeiro!$F$25</f>
        <v>95</v>
      </c>
      <c r="W10" s="25">
        <f>[6]Janeiro!$F$26</f>
        <v>94</v>
      </c>
      <c r="X10" s="25">
        <f>[6]Janeiro!$F$27</f>
        <v>92</v>
      </c>
      <c r="Y10" s="25">
        <f>[6]Janeiro!$F$28</f>
        <v>94</v>
      </c>
      <c r="Z10" s="25">
        <f>[6]Janeiro!$F$29</f>
        <v>95</v>
      </c>
      <c r="AA10" s="25">
        <f>[6]Janeiro!$F$30</f>
        <v>95</v>
      </c>
      <c r="AB10" s="25">
        <f>[6]Janeiro!$F$31</f>
        <v>95</v>
      </c>
      <c r="AC10" s="25">
        <f>[6]Janeiro!$F$32</f>
        <v>95</v>
      </c>
      <c r="AD10" s="25">
        <f>[6]Janeiro!$F$33</f>
        <v>96</v>
      </c>
      <c r="AE10" s="25">
        <f>[6]Janeiro!$F$34</f>
        <v>92</v>
      </c>
      <c r="AF10" s="25">
        <f>[6]Janeiro!$F$35</f>
        <v>84</v>
      </c>
      <c r="AG10" s="26">
        <f t="shared" si="2"/>
        <v>96</v>
      </c>
      <c r="AH10" s="26">
        <f t="shared" si="3"/>
        <v>92.645161290322577</v>
      </c>
    </row>
    <row r="11" spans="1:35" ht="17.100000000000001" customHeight="1">
      <c r="A11" s="23" t="s">
        <v>4</v>
      </c>
      <c r="B11" s="25">
        <f>[7]Janeiro!$F$5</f>
        <v>96</v>
      </c>
      <c r="C11" s="25">
        <f>[7]Janeiro!$F$6</f>
        <v>96</v>
      </c>
      <c r="D11" s="25">
        <f>[7]Janeiro!$F$7</f>
        <v>75</v>
      </c>
      <c r="E11" s="25">
        <f>[7]Janeiro!$F$8</f>
        <v>81</v>
      </c>
      <c r="F11" s="25">
        <f>[7]Janeiro!$F$9</f>
        <v>90</v>
      </c>
      <c r="G11" s="25">
        <f>[7]Janeiro!$F$10</f>
        <v>88</v>
      </c>
      <c r="H11" s="25">
        <f>[7]Janeiro!$F$11</f>
        <v>91</v>
      </c>
      <c r="I11" s="25">
        <f>[7]Janeiro!$F$12</f>
        <v>97</v>
      </c>
      <c r="J11" s="25">
        <f>[7]Janeiro!$F$13</f>
        <v>97</v>
      </c>
      <c r="K11" s="25">
        <f>[7]Janeiro!$F$14</f>
        <v>95</v>
      </c>
      <c r="L11" s="25">
        <f>[7]Janeiro!$F$15</f>
        <v>95</v>
      </c>
      <c r="M11" s="25">
        <f>[7]Janeiro!$F$16</f>
        <v>94</v>
      </c>
      <c r="N11" s="25">
        <f>[7]Janeiro!$F$17</f>
        <v>95</v>
      </c>
      <c r="O11" s="25">
        <f>[7]Janeiro!$F$18</f>
        <v>95</v>
      </c>
      <c r="P11" s="25">
        <f>[7]Janeiro!$F$19</f>
        <v>95</v>
      </c>
      <c r="Q11" s="25">
        <f>[7]Janeiro!$F$20</f>
        <v>97</v>
      </c>
      <c r="R11" s="25">
        <f>[7]Janeiro!$F$21</f>
        <v>94</v>
      </c>
      <c r="S11" s="25">
        <f>[7]Janeiro!$F$22</f>
        <v>96</v>
      </c>
      <c r="T11" s="25">
        <f>[7]Janeiro!$F$23</f>
        <v>95</v>
      </c>
      <c r="U11" s="25">
        <f>[7]Janeiro!$F$24</f>
        <v>96</v>
      </c>
      <c r="V11" s="25">
        <f>[7]Janeiro!$F$25</f>
        <v>96</v>
      </c>
      <c r="W11" s="25">
        <f>[7]Janeiro!$F$26</f>
        <v>94</v>
      </c>
      <c r="X11" s="25">
        <f>[7]Janeiro!$F$27</f>
        <v>95</v>
      </c>
      <c r="Y11" s="25">
        <f>[7]Janeiro!$F$28</f>
        <v>95</v>
      </c>
      <c r="Z11" s="25">
        <f>[7]Janeiro!$F$29</f>
        <v>96</v>
      </c>
      <c r="AA11" s="25">
        <f>[7]Janeiro!$F$30</f>
        <v>97</v>
      </c>
      <c r="AB11" s="25">
        <f>[7]Janeiro!$F$31</f>
        <v>96</v>
      </c>
      <c r="AC11" s="25">
        <f>[7]Janeiro!$F$32</f>
        <v>97</v>
      </c>
      <c r="AD11" s="25">
        <f>[7]Janeiro!$F$33</f>
        <v>96</v>
      </c>
      <c r="AE11" s="25">
        <f>[7]Janeiro!$F$34</f>
        <v>95</v>
      </c>
      <c r="AF11" s="25">
        <f>[7]Janeiro!$F$35</f>
        <v>94</v>
      </c>
      <c r="AG11" s="26">
        <f>MAX(B11:AF11)</f>
        <v>97</v>
      </c>
      <c r="AH11" s="26">
        <f t="shared" si="1"/>
        <v>93.838709677419359</v>
      </c>
    </row>
    <row r="12" spans="1:35" ht="17.100000000000001" customHeight="1">
      <c r="A12" s="23" t="s">
        <v>5</v>
      </c>
      <c r="B12" s="29">
        <f>[8]Janeiro!$F$5</f>
        <v>92</v>
      </c>
      <c r="C12" s="29">
        <f>[8]Janeiro!$F$6</f>
        <v>90</v>
      </c>
      <c r="D12" s="29">
        <f>[8]Janeiro!$F$7</f>
        <v>88</v>
      </c>
      <c r="E12" s="29">
        <f>[8]Janeiro!$F$8</f>
        <v>90</v>
      </c>
      <c r="F12" s="29">
        <f>[8]Janeiro!$F$9</f>
        <v>79</v>
      </c>
      <c r="G12" s="29">
        <f>[8]Janeiro!$F$10</f>
        <v>78</v>
      </c>
      <c r="H12" s="29">
        <f>[8]Janeiro!$F$11</f>
        <v>88</v>
      </c>
      <c r="I12" s="29">
        <f>[8]Janeiro!$F$12</f>
        <v>91</v>
      </c>
      <c r="J12" s="29">
        <f>[8]Janeiro!$F$13</f>
        <v>90</v>
      </c>
      <c r="K12" s="29">
        <f>[8]Janeiro!$F$14</f>
        <v>90</v>
      </c>
      <c r="L12" s="29">
        <f>[8]Janeiro!$F$15</f>
        <v>92</v>
      </c>
      <c r="M12" s="29">
        <f>[8]Janeiro!$F$16</f>
        <v>94</v>
      </c>
      <c r="N12" s="29">
        <f>[8]Janeiro!$F$17</f>
        <v>94</v>
      </c>
      <c r="O12" s="29">
        <f>[8]Janeiro!$F$18</f>
        <v>90</v>
      </c>
      <c r="P12" s="29">
        <f>[8]Janeiro!$F$19</f>
        <v>86</v>
      </c>
      <c r="Q12" s="29">
        <f>[8]Janeiro!$F$20</f>
        <v>85</v>
      </c>
      <c r="R12" s="29">
        <f>[8]Janeiro!$F$21</f>
        <v>85</v>
      </c>
      <c r="S12" s="29">
        <f>[8]Janeiro!$F$22</f>
        <v>88</v>
      </c>
      <c r="T12" s="29">
        <f>[8]Janeiro!$F$23</f>
        <v>91</v>
      </c>
      <c r="U12" s="29">
        <f>[8]Janeiro!$F$24</f>
        <v>81</v>
      </c>
      <c r="V12" s="29">
        <f>[8]Janeiro!$F$25</f>
        <v>90</v>
      </c>
      <c r="W12" s="29">
        <f>[8]Janeiro!$F$26</f>
        <v>92</v>
      </c>
      <c r="X12" s="29">
        <f>[8]Janeiro!$F$27</f>
        <v>91</v>
      </c>
      <c r="Y12" s="29">
        <f>[8]Janeiro!$F$28</f>
        <v>93</v>
      </c>
      <c r="Z12" s="29">
        <f>[8]Janeiro!$F$29</f>
        <v>90</v>
      </c>
      <c r="AA12" s="29">
        <f>[8]Janeiro!$F$30</f>
        <v>91</v>
      </c>
      <c r="AB12" s="29">
        <f>[8]Janeiro!$F$31</f>
        <v>93</v>
      </c>
      <c r="AC12" s="29">
        <f>[8]Janeiro!$F$32</f>
        <v>93</v>
      </c>
      <c r="AD12" s="29">
        <f>[8]Janeiro!$F$33</f>
        <v>92</v>
      </c>
      <c r="AE12" s="29">
        <f>[8]Janeiro!$F$34</f>
        <v>90</v>
      </c>
      <c r="AF12" s="29">
        <f>[8]Janeiro!$F$35</f>
        <v>86</v>
      </c>
      <c r="AG12" s="26">
        <f t="shared" ref="AG12:AG14" si="4">MAX(B12:AF12)</f>
        <v>94</v>
      </c>
      <c r="AH12" s="26">
        <f t="shared" si="1"/>
        <v>89.129032258064512</v>
      </c>
    </row>
    <row r="13" spans="1:35" ht="17.100000000000001" customHeight="1">
      <c r="A13" s="23" t="s">
        <v>6</v>
      </c>
      <c r="B13" s="29">
        <f>[9]Janeiro!$F$5</f>
        <v>100</v>
      </c>
      <c r="C13" s="29">
        <f>[9]Janeiro!$F$6</f>
        <v>95</v>
      </c>
      <c r="D13" s="29">
        <f>[9]Janeiro!$F$7</f>
        <v>100</v>
      </c>
      <c r="E13" s="29">
        <f>[9]Janeiro!$F$8</f>
        <v>100</v>
      </c>
      <c r="F13" s="29">
        <f>[9]Janeiro!$F$9</f>
        <v>100</v>
      </c>
      <c r="G13" s="29">
        <f>[9]Janeiro!$F$10</f>
        <v>97</v>
      </c>
      <c r="H13" s="29">
        <f>[9]Janeiro!$F$11</f>
        <v>100</v>
      </c>
      <c r="I13" s="29">
        <f>[9]Janeiro!$F$12</f>
        <v>100</v>
      </c>
      <c r="J13" s="29">
        <f>[9]Janeiro!$F$13</f>
        <v>94</v>
      </c>
      <c r="K13" s="29">
        <f>[9]Janeiro!$F$14</f>
        <v>100</v>
      </c>
      <c r="L13" s="29">
        <f>[9]Janeiro!$F$15</f>
        <v>100</v>
      </c>
      <c r="M13" s="29">
        <f>[9]Janeiro!$F$16</f>
        <v>96</v>
      </c>
      <c r="N13" s="29">
        <f>[9]Janeiro!$F$17</f>
        <v>86</v>
      </c>
      <c r="O13" s="29">
        <f>[9]Janeiro!$F$18</f>
        <v>100</v>
      </c>
      <c r="P13" s="29">
        <f>[9]Janeiro!$F$19</f>
        <v>99</v>
      </c>
      <c r="Q13" s="29">
        <f>[9]Janeiro!$F$20</f>
        <v>86</v>
      </c>
      <c r="R13" s="29">
        <f>[9]Janeiro!$F$21</f>
        <v>100</v>
      </c>
      <c r="S13" s="29">
        <f>[9]Janeiro!$F$22</f>
        <v>97</v>
      </c>
      <c r="T13" s="29">
        <f>[9]Janeiro!$F$23</f>
        <v>100</v>
      </c>
      <c r="U13" s="29">
        <f>[9]Janeiro!$F$24</f>
        <v>100</v>
      </c>
      <c r="V13" s="29">
        <f>[9]Janeiro!$F$25</f>
        <v>100</v>
      </c>
      <c r="W13" s="29">
        <f>[9]Janeiro!$F$26</f>
        <v>100</v>
      </c>
      <c r="X13" s="29">
        <f>[9]Janeiro!$F$27</f>
        <v>85</v>
      </c>
      <c r="Y13" s="29">
        <f>[9]Janeiro!$F$28</f>
        <v>100</v>
      </c>
      <c r="Z13" s="29">
        <f>[9]Janeiro!$F$29</f>
        <v>100</v>
      </c>
      <c r="AA13" s="29">
        <f>[9]Janeiro!$F$30</f>
        <v>100</v>
      </c>
      <c r="AB13" s="29">
        <f>[9]Janeiro!$F$31</f>
        <v>100</v>
      </c>
      <c r="AC13" s="29">
        <f>[9]Janeiro!$F$32</f>
        <v>100</v>
      </c>
      <c r="AD13" s="29">
        <f>[9]Janeiro!$F$33</f>
        <v>100</v>
      </c>
      <c r="AE13" s="29">
        <f>[9]Janeiro!$F$34</f>
        <v>100</v>
      </c>
      <c r="AF13" s="29">
        <f>[9]Janeiro!$F$35</f>
        <v>100</v>
      </c>
      <c r="AG13" s="26">
        <f t="shared" si="4"/>
        <v>100</v>
      </c>
      <c r="AH13" s="26">
        <f t="shared" si="1"/>
        <v>97.903225806451616</v>
      </c>
    </row>
    <row r="14" spans="1:35" ht="17.100000000000001" customHeight="1">
      <c r="A14" s="23" t="s">
        <v>7</v>
      </c>
      <c r="B14" s="29">
        <f>[10]Janeiro!$F$5</f>
        <v>97</v>
      </c>
      <c r="C14" s="29">
        <f>[10]Janeiro!$F$6</f>
        <v>89</v>
      </c>
      <c r="D14" s="29">
        <f>[10]Janeiro!$F$7</f>
        <v>83</v>
      </c>
      <c r="E14" s="29">
        <f>[10]Janeiro!$F$8</f>
        <v>86</v>
      </c>
      <c r="F14" s="29">
        <f>[10]Janeiro!$F$9</f>
        <v>74</v>
      </c>
      <c r="G14" s="29">
        <f>[10]Janeiro!$F$10</f>
        <v>84</v>
      </c>
      <c r="H14" s="29">
        <f>[10]Janeiro!$F$11</f>
        <v>85</v>
      </c>
      <c r="I14" s="29">
        <f>[10]Janeiro!$F$12</f>
        <v>89</v>
      </c>
      <c r="J14" s="29">
        <f>[10]Janeiro!$F$13</f>
        <v>91</v>
      </c>
      <c r="K14" s="29">
        <f>[10]Janeiro!$F$14</f>
        <v>80</v>
      </c>
      <c r="L14" s="29">
        <f>[10]Janeiro!$F$15</f>
        <v>93</v>
      </c>
      <c r="M14" s="29">
        <f>[10]Janeiro!$F$16</f>
        <v>97</v>
      </c>
      <c r="N14" s="29">
        <f>[10]Janeiro!$F$17</f>
        <v>97</v>
      </c>
      <c r="O14" s="29">
        <f>[10]Janeiro!$F$18</f>
        <v>96</v>
      </c>
      <c r="P14" s="29">
        <f>[10]Janeiro!$F$19</f>
        <v>96</v>
      </c>
      <c r="Q14" s="29">
        <f>[10]Janeiro!$F$20</f>
        <v>91</v>
      </c>
      <c r="R14" s="29">
        <f>[10]Janeiro!$F$21</f>
        <v>86</v>
      </c>
      <c r="S14" s="29">
        <f>[10]Janeiro!$F$22</f>
        <v>95</v>
      </c>
      <c r="T14" s="29">
        <f>[10]Janeiro!$F$23</f>
        <v>94</v>
      </c>
      <c r="U14" s="29">
        <f>[10]Janeiro!$F$24</f>
        <v>94</v>
      </c>
      <c r="V14" s="29">
        <f>[10]Janeiro!$F$25</f>
        <v>95</v>
      </c>
      <c r="W14" s="29">
        <f>[10]Janeiro!$F$26</f>
        <v>96</v>
      </c>
      <c r="X14" s="29">
        <f>[10]Janeiro!$F$27</f>
        <v>97</v>
      </c>
      <c r="Y14" s="29">
        <f>[10]Janeiro!$F$28</f>
        <v>95</v>
      </c>
      <c r="Z14" s="29">
        <f>[10]Janeiro!$F$29</f>
        <v>96</v>
      </c>
      <c r="AA14" s="29">
        <f>[10]Janeiro!$F$30</f>
        <v>97</v>
      </c>
      <c r="AB14" s="29">
        <f>[10]Janeiro!$F$31</f>
        <v>94</v>
      </c>
      <c r="AC14" s="29">
        <f>[10]Janeiro!$F$32</f>
        <v>96</v>
      </c>
      <c r="AD14" s="29">
        <f>[10]Janeiro!$F$33</f>
        <v>87</v>
      </c>
      <c r="AE14" s="29">
        <f>[10]Janeiro!$F$34</f>
        <v>77</v>
      </c>
      <c r="AF14" s="29">
        <f>[10]Janeiro!$F$35</f>
        <v>79</v>
      </c>
      <c r="AG14" s="26">
        <f t="shared" si="4"/>
        <v>97</v>
      </c>
      <c r="AH14" s="26">
        <f t="shared" si="1"/>
        <v>90.516129032258064</v>
      </c>
    </row>
    <row r="15" spans="1:35" ht="17.100000000000001" customHeight="1">
      <c r="A15" s="23" t="s">
        <v>8</v>
      </c>
      <c r="B15" s="29">
        <f>[11]Janeiro!$F$5</f>
        <v>96</v>
      </c>
      <c r="C15" s="29">
        <f>[11]Janeiro!$F$6</f>
        <v>88</v>
      </c>
      <c r="D15" s="29">
        <f>[11]Janeiro!$F$7</f>
        <v>94</v>
      </c>
      <c r="E15" s="29">
        <f>[11]Janeiro!$F$8</f>
        <v>76</v>
      </c>
      <c r="F15" s="29">
        <f>[11]Janeiro!$F$9</f>
        <v>82</v>
      </c>
      <c r="G15" s="29">
        <f>[11]Janeiro!$F$10</f>
        <v>89</v>
      </c>
      <c r="H15" s="29">
        <f>[11]Janeiro!$F$11</f>
        <v>94</v>
      </c>
      <c r="I15" s="29">
        <f>[11]Janeiro!$F$12</f>
        <v>86</v>
      </c>
      <c r="J15" s="29">
        <f>[11]Janeiro!$F$13</f>
        <v>82</v>
      </c>
      <c r="K15" s="29">
        <f>[11]Janeiro!$F$14</f>
        <v>79</v>
      </c>
      <c r="L15" s="29">
        <f>[11]Janeiro!$F$15</f>
        <v>87</v>
      </c>
      <c r="M15" s="29">
        <f>[11]Janeiro!$F$16</f>
        <v>97</v>
      </c>
      <c r="N15" s="29">
        <f>[11]Janeiro!$F$17</f>
        <v>97</v>
      </c>
      <c r="O15" s="29">
        <f>[11]Janeiro!$F$18</f>
        <v>96</v>
      </c>
      <c r="P15" s="29">
        <f>[11]Janeiro!$F$19</f>
        <v>97</v>
      </c>
      <c r="Q15" s="29">
        <f>[11]Janeiro!$F$20</f>
        <v>95</v>
      </c>
      <c r="R15" s="29">
        <f>[11]Janeiro!$F$21</f>
        <v>94</v>
      </c>
      <c r="S15" s="29">
        <f>[11]Janeiro!$F$22</f>
        <v>95</v>
      </c>
      <c r="T15" s="29">
        <f>[11]Janeiro!$F$23</f>
        <v>93</v>
      </c>
      <c r="U15" s="29">
        <f>[11]Janeiro!$F$24</f>
        <v>92</v>
      </c>
      <c r="V15" s="29">
        <f>[11]Janeiro!$F$25</f>
        <v>94</v>
      </c>
      <c r="W15" s="29">
        <f>[11]Janeiro!$F$26</f>
        <v>96</v>
      </c>
      <c r="X15" s="29">
        <f>[11]Janeiro!$F$27</f>
        <v>95</v>
      </c>
      <c r="Y15" s="29">
        <f>[11]Janeiro!$F$28</f>
        <v>97</v>
      </c>
      <c r="Z15" s="29">
        <f>[11]Janeiro!$F$29</f>
        <v>96</v>
      </c>
      <c r="AA15" s="29">
        <f>[11]Janeiro!$F$30</f>
        <v>96</v>
      </c>
      <c r="AB15" s="29">
        <f>[11]Janeiro!$F$31</f>
        <v>96</v>
      </c>
      <c r="AC15" s="29">
        <f>[11]Janeiro!$F$32</f>
        <v>97</v>
      </c>
      <c r="AD15" s="29">
        <f>[11]Janeiro!$F$33</f>
        <v>90</v>
      </c>
      <c r="AE15" s="29">
        <f>[11]Janeiro!$F$34</f>
        <v>87</v>
      </c>
      <c r="AF15" s="29">
        <f>[11]Janeiro!$F$35</f>
        <v>78</v>
      </c>
      <c r="AG15" s="26">
        <f>MAX(B15:AF15)</f>
        <v>97</v>
      </c>
      <c r="AH15" s="26">
        <f>AVERAGE(B15:AF15)</f>
        <v>91.322580645161295</v>
      </c>
    </row>
    <row r="16" spans="1:35" ht="17.100000000000001" customHeight="1">
      <c r="A16" s="23" t="s">
        <v>9</v>
      </c>
      <c r="B16" s="29">
        <f>[12]Janeiro!$F$5</f>
        <v>96</v>
      </c>
      <c r="C16" s="29">
        <f>[12]Janeiro!$F$6</f>
        <v>83</v>
      </c>
      <c r="D16" s="29">
        <f>[12]Janeiro!$F$7</f>
        <v>86</v>
      </c>
      <c r="E16" s="29">
        <f>[12]Janeiro!$F$8</f>
        <v>68</v>
      </c>
      <c r="F16" s="29">
        <f>[12]Janeiro!$F$9</f>
        <v>72</v>
      </c>
      <c r="G16" s="29">
        <f>[12]Janeiro!$F$10</f>
        <v>86</v>
      </c>
      <c r="H16" s="29">
        <f>[12]Janeiro!$F$11</f>
        <v>86</v>
      </c>
      <c r="I16" s="29">
        <f>[12]Janeiro!$F$12</f>
        <v>88</v>
      </c>
      <c r="J16" s="29">
        <f>[12]Janeiro!$F$13</f>
        <v>86</v>
      </c>
      <c r="K16" s="29">
        <f>[12]Janeiro!$F$14</f>
        <v>83</v>
      </c>
      <c r="L16" s="29">
        <f>[12]Janeiro!$F$15</f>
        <v>89</v>
      </c>
      <c r="M16" s="29">
        <f>[12]Janeiro!$F$16</f>
        <v>96</v>
      </c>
      <c r="N16" s="29">
        <f>[12]Janeiro!$F$17</f>
        <v>96</v>
      </c>
      <c r="O16" s="29">
        <f>[12]Janeiro!$F$18</f>
        <v>96</v>
      </c>
      <c r="P16" s="29">
        <f>[12]Janeiro!$F$19</f>
        <v>97</v>
      </c>
      <c r="Q16" s="29">
        <f>[12]Janeiro!$F$20</f>
        <v>93</v>
      </c>
      <c r="R16" s="29">
        <f>[12]Janeiro!$F$21</f>
        <v>88</v>
      </c>
      <c r="S16" s="29">
        <f>[12]Janeiro!$F$22</f>
        <v>95</v>
      </c>
      <c r="T16" s="29">
        <f>[12]Janeiro!$F$23</f>
        <v>92</v>
      </c>
      <c r="U16" s="29">
        <f>[12]Janeiro!$F$24</f>
        <v>90</v>
      </c>
      <c r="V16" s="29">
        <f>[12]Janeiro!$F$25</f>
        <v>96</v>
      </c>
      <c r="W16" s="29">
        <f>[12]Janeiro!$F$26</f>
        <v>93</v>
      </c>
      <c r="X16" s="29">
        <f>[12]Janeiro!$F$27</f>
        <v>96</v>
      </c>
      <c r="Y16" s="29">
        <f>[12]Janeiro!$F$28</f>
        <v>94</v>
      </c>
      <c r="Z16" s="29">
        <f>[12]Janeiro!$F$29</f>
        <v>96</v>
      </c>
      <c r="AA16" s="29">
        <f>[12]Janeiro!$F$30</f>
        <v>96</v>
      </c>
      <c r="AB16" s="29">
        <f>[12]Janeiro!$F$31</f>
        <v>90</v>
      </c>
      <c r="AC16" s="29">
        <f>[12]Janeiro!$F$32</f>
        <v>93</v>
      </c>
      <c r="AD16" s="29">
        <f>[12]Janeiro!$F$33</f>
        <v>86</v>
      </c>
      <c r="AE16" s="29">
        <f>[12]Janeiro!$F$34</f>
        <v>72</v>
      </c>
      <c r="AF16" s="29">
        <f>[12]Janeiro!$F$35</f>
        <v>65</v>
      </c>
      <c r="AG16" s="26">
        <f t="shared" ref="AG16:AG27" si="5">MAX(B16:AF16)</f>
        <v>97</v>
      </c>
      <c r="AH16" s="26">
        <f t="shared" ref="AH16:AH28" si="6">AVERAGE(B16:AF16)</f>
        <v>88.483870967741936</v>
      </c>
    </row>
    <row r="17" spans="1:35" ht="17.100000000000001" customHeight="1">
      <c r="A17" s="23" t="s">
        <v>58</v>
      </c>
      <c r="B17" s="29">
        <f>[13]Janeiro!$F$5</f>
        <v>96</v>
      </c>
      <c r="C17" s="29">
        <f>[13]Janeiro!$F$6</f>
        <v>95</v>
      </c>
      <c r="D17" s="29">
        <f>[13]Janeiro!$F$7</f>
        <v>92</v>
      </c>
      <c r="E17" s="29">
        <f>[13]Janeiro!$F$8</f>
        <v>87</v>
      </c>
      <c r="F17" s="29">
        <f>[13]Janeiro!$F$9</f>
        <v>87</v>
      </c>
      <c r="G17" s="29">
        <f>[13]Janeiro!$F$10</f>
        <v>92</v>
      </c>
      <c r="H17" s="29">
        <f>[13]Janeiro!$F$11</f>
        <v>93</v>
      </c>
      <c r="I17" s="29">
        <f>[13]Janeiro!$F$12</f>
        <v>90</v>
      </c>
      <c r="J17" s="29">
        <f>[13]Janeiro!$F$13</f>
        <v>91</v>
      </c>
      <c r="K17" s="29">
        <f>[13]Janeiro!$F$14</f>
        <v>94</v>
      </c>
      <c r="L17" s="29">
        <f>[13]Janeiro!$F$15</f>
        <v>87</v>
      </c>
      <c r="M17" s="29">
        <f>[13]Janeiro!$F$16</f>
        <v>96</v>
      </c>
      <c r="N17" s="29">
        <f>[13]Janeiro!$F$17</f>
        <v>95</v>
      </c>
      <c r="O17" s="29">
        <f>[13]Janeiro!$F$18</f>
        <v>95</v>
      </c>
      <c r="P17" s="29">
        <f>[13]Janeiro!$F$19</f>
        <v>95</v>
      </c>
      <c r="Q17" s="29">
        <f>[13]Janeiro!$F$20</f>
        <v>95</v>
      </c>
      <c r="R17" s="29">
        <f>[13]Janeiro!$F$21</f>
        <v>88</v>
      </c>
      <c r="S17" s="29">
        <f>[13]Janeiro!$F$22</f>
        <v>90</v>
      </c>
      <c r="T17" s="29">
        <f>[13]Janeiro!$F$23</f>
        <v>91</v>
      </c>
      <c r="U17" s="29">
        <f>[13]Janeiro!$F$24</f>
        <v>88</v>
      </c>
      <c r="V17" s="29">
        <f>[13]Janeiro!$F$25</f>
        <v>89</v>
      </c>
      <c r="W17" s="29">
        <f>[13]Janeiro!$F$26</f>
        <v>89</v>
      </c>
      <c r="X17" s="29">
        <f>[13]Janeiro!$F$27</f>
        <v>94</v>
      </c>
      <c r="Y17" s="29">
        <f>[13]Janeiro!$F$28</f>
        <v>91</v>
      </c>
      <c r="Z17" s="29">
        <f>[13]Janeiro!$F$29</f>
        <v>95</v>
      </c>
      <c r="AA17" s="29">
        <f>[13]Janeiro!$F$30</f>
        <v>95</v>
      </c>
      <c r="AB17" s="29">
        <f>[13]Janeiro!$F$31</f>
        <v>93</v>
      </c>
      <c r="AC17" s="29">
        <f>[13]Janeiro!$F$32</f>
        <v>93</v>
      </c>
      <c r="AD17" s="29">
        <f>[13]Janeiro!$F$33</f>
        <v>85</v>
      </c>
      <c r="AE17" s="29">
        <f>[13]Janeiro!$F$34</f>
        <v>92</v>
      </c>
      <c r="AF17" s="29">
        <f>[13]Janeiro!$F$35</f>
        <v>91</v>
      </c>
      <c r="AG17" s="26">
        <f t="shared" ref="AG17:AG21" si="7">MAX(B17:AF17)</f>
        <v>96</v>
      </c>
      <c r="AH17" s="26">
        <f t="shared" ref="AH17:AH21" si="8">AVERAGE(B17:AF17)</f>
        <v>91.741935483870961</v>
      </c>
    </row>
    <row r="18" spans="1:35" ht="17.100000000000001" customHeight="1">
      <c r="A18" s="23" t="s">
        <v>10</v>
      </c>
      <c r="B18" s="29">
        <f>[14]Janeiro!$F$5</f>
        <v>95</v>
      </c>
      <c r="C18" s="29">
        <f>[14]Janeiro!$F$6</f>
        <v>89</v>
      </c>
      <c r="D18" s="29">
        <f>[14]Janeiro!$F$7</f>
        <v>91</v>
      </c>
      <c r="E18" s="29">
        <f>[14]Janeiro!$F$8</f>
        <v>91</v>
      </c>
      <c r="F18" s="29">
        <f>[14]Janeiro!$F$9</f>
        <v>82</v>
      </c>
      <c r="G18" s="29">
        <f>[14]Janeiro!$F$10</f>
        <v>85</v>
      </c>
      <c r="H18" s="29">
        <f>[14]Janeiro!$F$11</f>
        <v>88</v>
      </c>
      <c r="I18" s="29">
        <f>[14]Janeiro!$F$12</f>
        <v>85</v>
      </c>
      <c r="J18" s="29">
        <f>[14]Janeiro!$F$13</f>
        <v>84</v>
      </c>
      <c r="K18" s="29">
        <f>[14]Janeiro!$F$14</f>
        <v>78</v>
      </c>
      <c r="L18" s="29">
        <f>[14]Janeiro!$F$15</f>
        <v>83</v>
      </c>
      <c r="M18" s="29">
        <f>[14]Janeiro!$F$16</f>
        <v>96</v>
      </c>
      <c r="N18" s="29">
        <f>[14]Janeiro!$F$17</f>
        <v>95</v>
      </c>
      <c r="O18" s="29">
        <f>[14]Janeiro!$F$18</f>
        <v>96</v>
      </c>
      <c r="P18" s="29">
        <f>[14]Janeiro!$F$19</f>
        <v>94</v>
      </c>
      <c r="Q18" s="29">
        <f>[14]Janeiro!$F$20</f>
        <v>91</v>
      </c>
      <c r="R18" s="29">
        <f>[14]Janeiro!$F$21</f>
        <v>93</v>
      </c>
      <c r="S18" s="29">
        <f>[14]Janeiro!$F$22</f>
        <v>94</v>
      </c>
      <c r="T18" s="29">
        <f>[14]Janeiro!$F$23</f>
        <v>92</v>
      </c>
      <c r="U18" s="29">
        <f>[14]Janeiro!$F$24</f>
        <v>91</v>
      </c>
      <c r="V18" s="29">
        <f>[14]Janeiro!$F$25</f>
        <v>90</v>
      </c>
      <c r="W18" s="29">
        <f>[14]Janeiro!$F$26</f>
        <v>91</v>
      </c>
      <c r="X18" s="29">
        <f>[14]Janeiro!$F$27</f>
        <v>94</v>
      </c>
      <c r="Y18" s="29">
        <f>[14]Janeiro!$F$28</f>
        <v>92</v>
      </c>
      <c r="Z18" s="29">
        <f>[14]Janeiro!$F$29</f>
        <v>95</v>
      </c>
      <c r="AA18" s="29">
        <f>[14]Janeiro!$F$30</f>
        <v>95</v>
      </c>
      <c r="AB18" s="29">
        <f>[14]Janeiro!$F$31</f>
        <v>95</v>
      </c>
      <c r="AC18" s="29">
        <f>[14]Janeiro!$F$32</f>
        <v>92</v>
      </c>
      <c r="AD18" s="29">
        <f>[14]Janeiro!$F$33</f>
        <v>93</v>
      </c>
      <c r="AE18" s="29">
        <f>[14]Janeiro!$F$34</f>
        <v>79</v>
      </c>
      <c r="AF18" s="29">
        <f>[14]Janeiro!$F$35</f>
        <v>65</v>
      </c>
      <c r="AG18" s="26">
        <f t="shared" si="7"/>
        <v>96</v>
      </c>
      <c r="AH18" s="26">
        <f t="shared" si="8"/>
        <v>89.483870967741936</v>
      </c>
    </row>
    <row r="19" spans="1:35" ht="17.100000000000001" customHeight="1">
      <c r="A19" s="23" t="s">
        <v>11</v>
      </c>
      <c r="B19" s="29">
        <f>[15]Janeiro!$F$5</f>
        <v>98</v>
      </c>
      <c r="C19" s="29">
        <f>[15]Janeiro!$F$6</f>
        <v>65</v>
      </c>
      <c r="D19" s="29">
        <f>[15]Janeiro!$F$7</f>
        <v>78</v>
      </c>
      <c r="E19" s="29">
        <f>[15]Janeiro!$F$8</f>
        <v>82</v>
      </c>
      <c r="F19" s="29">
        <f>[15]Janeiro!$F$9</f>
        <v>76</v>
      </c>
      <c r="G19" s="29">
        <f>[15]Janeiro!$F$10</f>
        <v>83</v>
      </c>
      <c r="H19" s="29">
        <f>[15]Janeiro!$F$11</f>
        <v>96</v>
      </c>
      <c r="I19" s="29">
        <f>[15]Janeiro!$F$12</f>
        <v>68</v>
      </c>
      <c r="J19" s="29">
        <f>[15]Janeiro!$F$13</f>
        <v>81</v>
      </c>
      <c r="K19" s="29">
        <f>[15]Janeiro!$F$14</f>
        <v>97</v>
      </c>
      <c r="L19" s="29">
        <f>[15]Janeiro!$F$15</f>
        <v>86</v>
      </c>
      <c r="M19" s="29" t="str">
        <f>[15]Janeiro!$F$16</f>
        <v>**</v>
      </c>
      <c r="N19" s="29">
        <f>[15]Janeiro!$F$17</f>
        <v>100</v>
      </c>
      <c r="O19" s="29">
        <f>[15]Janeiro!$F$18</f>
        <v>99</v>
      </c>
      <c r="P19" s="29" t="str">
        <f>[15]Janeiro!$F$19</f>
        <v>**</v>
      </c>
      <c r="Q19" s="29" t="str">
        <f>[15]Janeiro!$F$20</f>
        <v>**</v>
      </c>
      <c r="R19" s="29" t="str">
        <f>[15]Janeiro!$F$21</f>
        <v>**</v>
      </c>
      <c r="S19" s="29" t="str">
        <f>[15]Janeiro!$F$22</f>
        <v>**</v>
      </c>
      <c r="T19" s="29" t="str">
        <f>[15]Janeiro!$F$23</f>
        <v>**</v>
      </c>
      <c r="U19" s="29" t="str">
        <f>[15]Janeiro!$F$24</f>
        <v>**</v>
      </c>
      <c r="V19" s="29" t="str">
        <f>[15]Janeiro!$F$25</f>
        <v>**</v>
      </c>
      <c r="W19" s="29" t="str">
        <f>[15]Janeiro!$F$26</f>
        <v>**</v>
      </c>
      <c r="X19" s="29" t="str">
        <f>[15]Janeiro!$F$27</f>
        <v>**</v>
      </c>
      <c r="Y19" s="29" t="str">
        <f>[15]Janeiro!$F$28</f>
        <v>**</v>
      </c>
      <c r="Z19" s="29" t="str">
        <f>[15]Janeiro!$F$29</f>
        <v>**</v>
      </c>
      <c r="AA19" s="29" t="str">
        <f>[15]Janeiro!$F$30</f>
        <v>**</v>
      </c>
      <c r="AB19" s="29" t="str">
        <f>[15]Janeiro!$F$31</f>
        <v>**</v>
      </c>
      <c r="AC19" s="29" t="str">
        <f>[15]Janeiro!$F$32</f>
        <v>**</v>
      </c>
      <c r="AD19" s="29" t="str">
        <f>[15]Janeiro!$F$33</f>
        <v>**</v>
      </c>
      <c r="AE19" s="29" t="str">
        <f>[15]Janeiro!$F$34</f>
        <v>**</v>
      </c>
      <c r="AF19" s="29" t="str">
        <f>[15]Janeiro!$F$35</f>
        <v>**</v>
      </c>
      <c r="AG19" s="26">
        <f t="shared" si="7"/>
        <v>100</v>
      </c>
      <c r="AH19" s="26">
        <f t="shared" si="8"/>
        <v>85.307692307692307</v>
      </c>
    </row>
    <row r="20" spans="1:35" ht="17.100000000000001" customHeight="1">
      <c r="A20" s="23" t="s">
        <v>12</v>
      </c>
      <c r="B20" s="29">
        <f>[16]Janeiro!$F$5</f>
        <v>95</v>
      </c>
      <c r="C20" s="29">
        <f>[16]Janeiro!$F$6</f>
        <v>93</v>
      </c>
      <c r="D20" s="29">
        <f>[16]Janeiro!$F$7</f>
        <v>93</v>
      </c>
      <c r="E20" s="29">
        <f>[16]Janeiro!$F$8</f>
        <v>94</v>
      </c>
      <c r="F20" s="29">
        <f>[16]Janeiro!$F$9</f>
        <v>89</v>
      </c>
      <c r="G20" s="29">
        <f>[16]Janeiro!$F$10</f>
        <v>93</v>
      </c>
      <c r="H20" s="29">
        <f>[16]Janeiro!$F$11</f>
        <v>86</v>
      </c>
      <c r="I20" s="29">
        <f>[16]Janeiro!$F$12</f>
        <v>95</v>
      </c>
      <c r="J20" s="29">
        <f>[16]Janeiro!$F$13</f>
        <v>95</v>
      </c>
      <c r="K20" s="29">
        <f>[16]Janeiro!$F$14</f>
        <v>92</v>
      </c>
      <c r="L20" s="29">
        <f>[16]Janeiro!$F$15</f>
        <v>92</v>
      </c>
      <c r="M20" s="29">
        <f>[16]Janeiro!$F$16</f>
        <v>95</v>
      </c>
      <c r="N20" s="29">
        <f>[16]Janeiro!$F$17</f>
        <v>95</v>
      </c>
      <c r="O20" s="29">
        <f>[16]Janeiro!$F$18</f>
        <v>95</v>
      </c>
      <c r="P20" s="29">
        <f>[16]Janeiro!$F$19</f>
        <v>94</v>
      </c>
      <c r="Q20" s="29">
        <f>[16]Janeiro!$F$20</f>
        <v>95</v>
      </c>
      <c r="R20" s="29">
        <f>[16]Janeiro!$F$21</f>
        <v>96</v>
      </c>
      <c r="S20" s="29">
        <f>[16]Janeiro!$F$22</f>
        <v>94</v>
      </c>
      <c r="T20" s="29">
        <f>[16]Janeiro!$F$23</f>
        <v>94</v>
      </c>
      <c r="U20" s="29">
        <f>[16]Janeiro!$F$24</f>
        <v>94</v>
      </c>
      <c r="V20" s="29">
        <f>[16]Janeiro!$F$25</f>
        <v>94</v>
      </c>
      <c r="W20" s="29">
        <f>[16]Janeiro!$F$26</f>
        <v>95</v>
      </c>
      <c r="X20" s="29">
        <f>[16]Janeiro!$F$27</f>
        <v>95</v>
      </c>
      <c r="Y20" s="29">
        <f>[16]Janeiro!$F$28</f>
        <v>95</v>
      </c>
      <c r="Z20" s="29">
        <f>[16]Janeiro!$F$29</f>
        <v>94</v>
      </c>
      <c r="AA20" s="29">
        <f>[16]Janeiro!$F$30</f>
        <v>95</v>
      </c>
      <c r="AB20" s="29">
        <f>[16]Janeiro!$F$31</f>
        <v>96</v>
      </c>
      <c r="AC20" s="29">
        <f>[16]Janeiro!$F$32</f>
        <v>96</v>
      </c>
      <c r="AD20" s="29">
        <f>[16]Janeiro!$F$33</f>
        <v>96</v>
      </c>
      <c r="AE20" s="29">
        <f>[16]Janeiro!$F$34</f>
        <v>96</v>
      </c>
      <c r="AF20" s="29">
        <f>[16]Janeiro!$F$35</f>
        <v>96</v>
      </c>
      <c r="AG20" s="26">
        <f t="shared" si="7"/>
        <v>96</v>
      </c>
      <c r="AH20" s="26">
        <f t="shared" si="8"/>
        <v>94.096774193548384</v>
      </c>
    </row>
    <row r="21" spans="1:35" ht="17.100000000000001" customHeight="1">
      <c r="A21" s="23" t="s">
        <v>13</v>
      </c>
      <c r="B21" s="29">
        <f>[17]Janeiro!$F$5</f>
        <v>96</v>
      </c>
      <c r="C21" s="29">
        <f>[17]Janeiro!$F$6</f>
        <v>97</v>
      </c>
      <c r="D21" s="29">
        <f>[17]Janeiro!$F$7</f>
        <v>95</v>
      </c>
      <c r="E21" s="29">
        <f>[17]Janeiro!$F$8</f>
        <v>95</v>
      </c>
      <c r="F21" s="29">
        <f>[17]Janeiro!$F$9</f>
        <v>95</v>
      </c>
      <c r="G21" s="29">
        <f>[17]Janeiro!$F$10</f>
        <v>96</v>
      </c>
      <c r="H21" s="29">
        <f>[17]Janeiro!$F$11</f>
        <v>94</v>
      </c>
      <c r="I21" s="29">
        <f>[17]Janeiro!$F$12</f>
        <v>96</v>
      </c>
      <c r="J21" s="29">
        <f>[17]Janeiro!$F$13</f>
        <v>96</v>
      </c>
      <c r="K21" s="29">
        <f>[17]Janeiro!$F$14</f>
        <v>94</v>
      </c>
      <c r="L21" s="29">
        <f>[17]Janeiro!$F$15</f>
        <v>95</v>
      </c>
      <c r="M21" s="29">
        <f>[17]Janeiro!$F$16</f>
        <v>97</v>
      </c>
      <c r="N21" s="29">
        <f>[17]Janeiro!$F$17</f>
        <v>97</v>
      </c>
      <c r="O21" s="29">
        <f>[17]Janeiro!$F$18</f>
        <v>95</v>
      </c>
      <c r="P21" s="29">
        <f>[17]Janeiro!$F$19</f>
        <v>96</v>
      </c>
      <c r="Q21" s="29">
        <f>[17]Janeiro!$F$20</f>
        <v>94</v>
      </c>
      <c r="R21" s="29">
        <f>[17]Janeiro!$F$21</f>
        <v>96</v>
      </c>
      <c r="S21" s="29">
        <f>[17]Janeiro!$F$22</f>
        <v>95</v>
      </c>
      <c r="T21" s="29">
        <f>[17]Janeiro!$F$23</f>
        <v>94</v>
      </c>
      <c r="U21" s="29">
        <f>[17]Janeiro!$F$24</f>
        <v>93</v>
      </c>
      <c r="V21" s="29">
        <f>[17]Janeiro!$F$25</f>
        <v>95</v>
      </c>
      <c r="W21" s="29">
        <f>[17]Janeiro!$F$26</f>
        <v>96</v>
      </c>
      <c r="X21" s="29">
        <f>[17]Janeiro!$F$27</f>
        <v>96</v>
      </c>
      <c r="Y21" s="29">
        <f>[17]Janeiro!$F$28</f>
        <v>96</v>
      </c>
      <c r="Z21" s="29">
        <f>[17]Janeiro!$F$29</f>
        <v>96</v>
      </c>
      <c r="AA21" s="29">
        <f>[17]Janeiro!$F$30</f>
        <v>97</v>
      </c>
      <c r="AB21" s="29">
        <f>[17]Janeiro!$F$31</f>
        <v>96</v>
      </c>
      <c r="AC21" s="29">
        <f>[17]Janeiro!$F$32</f>
        <v>97</v>
      </c>
      <c r="AD21" s="29">
        <f>[17]Janeiro!$F$33</f>
        <v>96</v>
      </c>
      <c r="AE21" s="29">
        <f>[17]Janeiro!$F$34</f>
        <v>94</v>
      </c>
      <c r="AF21" s="29">
        <f>[17]Janeiro!$F$35</f>
        <v>96</v>
      </c>
      <c r="AG21" s="26">
        <f t="shared" si="7"/>
        <v>97</v>
      </c>
      <c r="AH21" s="26">
        <f t="shared" si="8"/>
        <v>95.516129032258064</v>
      </c>
    </row>
    <row r="22" spans="1:35" ht="17.100000000000001" customHeight="1">
      <c r="A22" s="23" t="s">
        <v>14</v>
      </c>
      <c r="B22" s="29">
        <f>[18]Janeiro!$F$5</f>
        <v>95</v>
      </c>
      <c r="C22" s="29">
        <f>[18]Janeiro!$F$6</f>
        <v>94</v>
      </c>
      <c r="D22" s="29">
        <f>[18]Janeiro!$F$7</f>
        <v>93</v>
      </c>
      <c r="E22" s="29">
        <f>[18]Janeiro!$F$8</f>
        <v>89</v>
      </c>
      <c r="F22" s="29">
        <f>[18]Janeiro!$F$9</f>
        <v>92</v>
      </c>
      <c r="G22" s="29">
        <f>[18]Janeiro!$F$10</f>
        <v>92</v>
      </c>
      <c r="H22" s="29">
        <f>[18]Janeiro!$F$11</f>
        <v>90</v>
      </c>
      <c r="I22" s="29">
        <f>[18]Janeiro!$F$12</f>
        <v>91</v>
      </c>
      <c r="J22" s="29">
        <f>[18]Janeiro!$F$13</f>
        <v>94</v>
      </c>
      <c r="K22" s="29">
        <f>[18]Janeiro!$F$14</f>
        <v>88</v>
      </c>
      <c r="L22" s="29">
        <f>[18]Janeiro!$F$15</f>
        <v>95</v>
      </c>
      <c r="M22" s="29">
        <f>[18]Janeiro!$F$16</f>
        <v>95</v>
      </c>
      <c r="N22" s="29">
        <f>[18]Janeiro!$F$17</f>
        <v>95</v>
      </c>
      <c r="O22" s="29" t="str">
        <f>[18]Janeiro!$F$18</f>
        <v>**</v>
      </c>
      <c r="P22" s="29" t="str">
        <f>[18]Janeiro!$F$19</f>
        <v>**</v>
      </c>
      <c r="Q22" s="29">
        <f>[18]Janeiro!$F$20</f>
        <v>95</v>
      </c>
      <c r="R22" s="29">
        <f>[18]Janeiro!$F$21</f>
        <v>96</v>
      </c>
      <c r="S22" s="29">
        <f>[18]Janeiro!$F$22</f>
        <v>93</v>
      </c>
      <c r="T22" s="29" t="str">
        <f>[18]Janeiro!$F$23</f>
        <v>**</v>
      </c>
      <c r="U22" s="29" t="str">
        <f>[18]Janeiro!$F$24</f>
        <v>**</v>
      </c>
      <c r="V22" s="29" t="str">
        <f>[18]Janeiro!$F$25</f>
        <v>**</v>
      </c>
      <c r="W22" s="29" t="str">
        <f>[18]Janeiro!$F$26</f>
        <v>**</v>
      </c>
      <c r="X22" s="29">
        <f>[18]Janeiro!$F$27</f>
        <v>93</v>
      </c>
      <c r="Y22" s="29">
        <f>[18]Janeiro!$F$28</f>
        <v>94</v>
      </c>
      <c r="Z22" s="29">
        <f>[18]Janeiro!$F$29</f>
        <v>94</v>
      </c>
      <c r="AA22" s="29">
        <f>[18]Janeiro!$F$30</f>
        <v>95</v>
      </c>
      <c r="AB22" s="29">
        <f>[18]Janeiro!$F$31</f>
        <v>95</v>
      </c>
      <c r="AC22" s="29">
        <f>[18]Janeiro!$F$32</f>
        <v>94</v>
      </c>
      <c r="AD22" s="29">
        <f>[18]Janeiro!$F$33</f>
        <v>95</v>
      </c>
      <c r="AE22" s="29">
        <f>[18]Janeiro!$F$34</f>
        <v>89</v>
      </c>
      <c r="AF22" s="29">
        <f>[18]Janeiro!$F$35</f>
        <v>72</v>
      </c>
      <c r="AG22" s="26">
        <f t="shared" si="5"/>
        <v>96</v>
      </c>
      <c r="AH22" s="26">
        <f t="shared" si="6"/>
        <v>92.32</v>
      </c>
    </row>
    <row r="23" spans="1:35" ht="17.100000000000001" customHeight="1">
      <c r="A23" s="23" t="s">
        <v>15</v>
      </c>
      <c r="B23" s="29">
        <f>[19]Janeiro!$F$5</f>
        <v>98</v>
      </c>
      <c r="C23" s="29">
        <f>[19]Janeiro!$F$6</f>
        <v>78</v>
      </c>
      <c r="D23" s="29">
        <f>[19]Janeiro!$F$7</f>
        <v>81</v>
      </c>
      <c r="E23" s="29">
        <f>[19]Janeiro!$F$8</f>
        <v>74</v>
      </c>
      <c r="F23" s="29">
        <f>[19]Janeiro!$F$9</f>
        <v>54</v>
      </c>
      <c r="G23" s="29">
        <f>[19]Janeiro!$F$10</f>
        <v>69</v>
      </c>
      <c r="H23" s="29">
        <f>[19]Janeiro!$F$11</f>
        <v>55</v>
      </c>
      <c r="I23" s="29">
        <f>[19]Janeiro!$F$12</f>
        <v>92</v>
      </c>
      <c r="J23" s="29">
        <f>[19]Janeiro!$F$13</f>
        <v>94</v>
      </c>
      <c r="K23" s="29">
        <f>[19]Janeiro!$F$14</f>
        <v>88</v>
      </c>
      <c r="L23" s="29">
        <f>[19]Janeiro!$F$15</f>
        <v>95</v>
      </c>
      <c r="M23" s="29">
        <f>[19]Janeiro!$F$16</f>
        <v>98</v>
      </c>
      <c r="N23" s="29">
        <f>[19]Janeiro!$F$17</f>
        <v>98</v>
      </c>
      <c r="O23" s="29">
        <f>[19]Janeiro!$F$18</f>
        <v>98</v>
      </c>
      <c r="P23" s="29">
        <f>[19]Janeiro!$F$19</f>
        <v>88</v>
      </c>
      <c r="Q23" s="29">
        <f>[19]Janeiro!$F$20</f>
        <v>82</v>
      </c>
      <c r="R23" s="29">
        <f>[19]Janeiro!$F$21</f>
        <v>93</v>
      </c>
      <c r="S23" s="29">
        <f>[19]Janeiro!$F$22</f>
        <v>95</v>
      </c>
      <c r="T23" s="29">
        <f>[19]Janeiro!$F$23</f>
        <v>91</v>
      </c>
      <c r="U23" s="29">
        <f>[19]Janeiro!$F$24</f>
        <v>96</v>
      </c>
      <c r="V23" s="29">
        <f>[19]Janeiro!$F$25</f>
        <v>98</v>
      </c>
      <c r="W23" s="29">
        <f>[19]Janeiro!$F$26</f>
        <v>98</v>
      </c>
      <c r="X23" s="29">
        <f>[19]Janeiro!$F$27</f>
        <v>98</v>
      </c>
      <c r="Y23" s="29">
        <f>[19]Janeiro!$F$28</f>
        <v>98</v>
      </c>
      <c r="Z23" s="29">
        <f>[19]Janeiro!$F$29</f>
        <v>98</v>
      </c>
      <c r="AA23" s="29">
        <f>[19]Janeiro!$F$30</f>
        <v>98</v>
      </c>
      <c r="AB23" s="29">
        <f>[19]Janeiro!$F$31</f>
        <v>97</v>
      </c>
      <c r="AC23" s="29">
        <f>[19]Janeiro!$F$32</f>
        <v>99</v>
      </c>
      <c r="AD23" s="29">
        <f>[19]Janeiro!$F$33</f>
        <v>92</v>
      </c>
      <c r="AE23" s="29">
        <f>[19]Janeiro!$F$34</f>
        <v>89</v>
      </c>
      <c r="AF23" s="29">
        <f>[19]Janeiro!$F$35</f>
        <v>92</v>
      </c>
      <c r="AG23" s="26">
        <f t="shared" si="5"/>
        <v>99</v>
      </c>
      <c r="AH23" s="26">
        <f t="shared" si="6"/>
        <v>89.483870967741936</v>
      </c>
    </row>
    <row r="24" spans="1:35" ht="17.100000000000001" customHeight="1">
      <c r="A24" s="23" t="s">
        <v>16</v>
      </c>
      <c r="B24" s="29">
        <f>[20]Janeiro!$F$5</f>
        <v>94</v>
      </c>
      <c r="C24" s="29">
        <f>[20]Janeiro!$F$6</f>
        <v>88</v>
      </c>
      <c r="D24" s="29">
        <f>[20]Janeiro!$F$7</f>
        <v>85</v>
      </c>
      <c r="E24" s="29">
        <f>[20]Janeiro!$F$8</f>
        <v>88</v>
      </c>
      <c r="F24" s="29">
        <f>[20]Janeiro!$F$9</f>
        <v>73</v>
      </c>
      <c r="G24" s="29">
        <f>[20]Janeiro!$F$10</f>
        <v>77</v>
      </c>
      <c r="H24" s="29">
        <f>[20]Janeiro!$F$11</f>
        <v>85</v>
      </c>
      <c r="I24" s="29">
        <f>[20]Janeiro!$F$12</f>
        <v>86</v>
      </c>
      <c r="J24" s="29">
        <f>[20]Janeiro!$F$13</f>
        <v>81</v>
      </c>
      <c r="K24" s="29">
        <f>[20]Janeiro!$F$14</f>
        <v>86</v>
      </c>
      <c r="L24" s="29">
        <f>[20]Janeiro!$F$15</f>
        <v>84</v>
      </c>
      <c r="M24" s="29">
        <f>[20]Janeiro!$F$16</f>
        <v>95</v>
      </c>
      <c r="N24" s="29">
        <f>[20]Janeiro!$F$17</f>
        <v>96</v>
      </c>
      <c r="O24" s="29">
        <f>[20]Janeiro!$F$18</f>
        <v>93</v>
      </c>
      <c r="P24" s="29">
        <f>[20]Janeiro!$F$19</f>
        <v>93</v>
      </c>
      <c r="Q24" s="29">
        <f>[20]Janeiro!$F$20</f>
        <v>89</v>
      </c>
      <c r="R24" s="29">
        <f>[20]Janeiro!$F$21</f>
        <v>88</v>
      </c>
      <c r="S24" s="29">
        <f>[20]Janeiro!$F$22</f>
        <v>79</v>
      </c>
      <c r="T24" s="29">
        <f>[20]Janeiro!$F$23</f>
        <v>77</v>
      </c>
      <c r="U24" s="29">
        <f>[20]Janeiro!$F$24</f>
        <v>85</v>
      </c>
      <c r="V24" s="29">
        <f>[20]Janeiro!$F$25</f>
        <v>85</v>
      </c>
      <c r="W24" s="29">
        <f>[20]Janeiro!$F$26</f>
        <v>82</v>
      </c>
      <c r="X24" s="29">
        <f>[20]Janeiro!$F$27</f>
        <v>90</v>
      </c>
      <c r="Y24" s="29">
        <f>[20]Janeiro!$F$28</f>
        <v>89</v>
      </c>
      <c r="Z24" s="29">
        <f>[20]Janeiro!$F$29</f>
        <v>96</v>
      </c>
      <c r="AA24" s="29">
        <f>[20]Janeiro!$F$30</f>
        <v>94</v>
      </c>
      <c r="AB24" s="29">
        <f>[20]Janeiro!$F$31</f>
        <v>94</v>
      </c>
      <c r="AC24" s="29">
        <f>[20]Janeiro!$F$32</f>
        <v>94</v>
      </c>
      <c r="AD24" s="29">
        <f>[20]Janeiro!$F$33</f>
        <v>86</v>
      </c>
      <c r="AE24" s="29">
        <f>[20]Janeiro!$F$34</f>
        <v>86</v>
      </c>
      <c r="AF24" s="29">
        <f>[20]Janeiro!$F$35</f>
        <v>86</v>
      </c>
      <c r="AG24" s="26">
        <f t="shared" si="5"/>
        <v>96</v>
      </c>
      <c r="AH24" s="26">
        <f t="shared" si="6"/>
        <v>87.225806451612897</v>
      </c>
    </row>
    <row r="25" spans="1:35" ht="17.100000000000001" customHeight="1">
      <c r="A25" s="23" t="s">
        <v>17</v>
      </c>
      <c r="B25" s="29">
        <f>[21]Janeiro!$F$5</f>
        <v>97</v>
      </c>
      <c r="C25" s="29">
        <f>[21]Janeiro!$F$6</f>
        <v>95</v>
      </c>
      <c r="D25" s="29">
        <f>[21]Janeiro!$F$7</f>
        <v>96</v>
      </c>
      <c r="E25" s="29">
        <f>[21]Janeiro!$F$8</f>
        <v>96</v>
      </c>
      <c r="F25" s="29">
        <f>[21]Janeiro!$F$9</f>
        <v>96</v>
      </c>
      <c r="G25" s="29">
        <f>[21]Janeiro!$F$10</f>
        <v>96</v>
      </c>
      <c r="H25" s="29">
        <f>[21]Janeiro!$F$11</f>
        <v>96</v>
      </c>
      <c r="I25" s="29">
        <f>[21]Janeiro!$F$12</f>
        <v>93</v>
      </c>
      <c r="J25" s="29">
        <f>[21]Janeiro!$F$13</f>
        <v>96</v>
      </c>
      <c r="K25" s="29">
        <f>[21]Janeiro!$F$14</f>
        <v>94</v>
      </c>
      <c r="L25" s="29">
        <f>[21]Janeiro!$F$15</f>
        <v>95</v>
      </c>
      <c r="M25" s="29">
        <f>[21]Janeiro!$F$16</f>
        <v>96</v>
      </c>
      <c r="N25" s="29">
        <f>[21]Janeiro!$F$17</f>
        <v>96</v>
      </c>
      <c r="O25" s="29">
        <f>[21]Janeiro!$F$18</f>
        <v>96</v>
      </c>
      <c r="P25" s="29">
        <f>[21]Janeiro!$F$19</f>
        <v>97</v>
      </c>
      <c r="Q25" s="29">
        <f>[21]Janeiro!$F$20</f>
        <v>97</v>
      </c>
      <c r="R25" s="29">
        <f>[21]Janeiro!$F$21</f>
        <v>95</v>
      </c>
      <c r="S25" s="29">
        <f>[21]Janeiro!$F$22</f>
        <v>96</v>
      </c>
      <c r="T25" s="29">
        <f>[21]Janeiro!$F$23</f>
        <v>96</v>
      </c>
      <c r="U25" s="29">
        <f>[21]Janeiro!$F$24</f>
        <v>96</v>
      </c>
      <c r="V25" s="29">
        <f>[21]Janeiro!$F$25</f>
        <v>95</v>
      </c>
      <c r="W25" s="29">
        <f>[21]Janeiro!$F$26</f>
        <v>96</v>
      </c>
      <c r="X25" s="29">
        <f>[21]Janeiro!$F$27</f>
        <v>95</v>
      </c>
      <c r="Y25" s="29">
        <f>[21]Janeiro!$F$28</f>
        <v>94</v>
      </c>
      <c r="Z25" s="29">
        <f>[21]Janeiro!$F$29</f>
        <v>96</v>
      </c>
      <c r="AA25" s="29">
        <f>[21]Janeiro!$F$30</f>
        <v>97</v>
      </c>
      <c r="AB25" s="29">
        <f>[21]Janeiro!$F$31</f>
        <v>96</v>
      </c>
      <c r="AC25" s="29">
        <f>[21]Janeiro!$F$32</f>
        <v>95</v>
      </c>
      <c r="AD25" s="29">
        <f>[21]Janeiro!$F$33</f>
        <v>97</v>
      </c>
      <c r="AE25" s="29">
        <f>[21]Janeiro!$F$34</f>
        <v>88</v>
      </c>
      <c r="AF25" s="29">
        <f>[21]Janeiro!$F$35</f>
        <v>83</v>
      </c>
      <c r="AG25" s="26">
        <f t="shared" si="5"/>
        <v>97</v>
      </c>
      <c r="AH25" s="26">
        <f t="shared" si="6"/>
        <v>95.064516129032256</v>
      </c>
    </row>
    <row r="26" spans="1:35" ht="17.100000000000001" customHeight="1">
      <c r="A26" s="23" t="s">
        <v>18</v>
      </c>
      <c r="B26" s="29">
        <f>[22]Janeiro!$F$5</f>
        <v>96</v>
      </c>
      <c r="C26" s="29">
        <f>[22]Janeiro!$F$6</f>
        <v>93</v>
      </c>
      <c r="D26" s="29">
        <f>[22]Janeiro!$F$7</f>
        <v>92</v>
      </c>
      <c r="E26" s="29">
        <f>[22]Janeiro!$F$8</f>
        <v>93</v>
      </c>
      <c r="F26" s="29">
        <f>[22]Janeiro!$F$9</f>
        <v>93</v>
      </c>
      <c r="G26" s="29">
        <f>[22]Janeiro!$F$10</f>
        <v>93</v>
      </c>
      <c r="H26" s="29">
        <f>[22]Janeiro!$F$11</f>
        <v>92</v>
      </c>
      <c r="I26" s="29">
        <f>[22]Janeiro!$F$12</f>
        <v>94</v>
      </c>
      <c r="J26" s="29">
        <f>[22]Janeiro!$F$13</f>
        <v>96</v>
      </c>
      <c r="K26" s="29">
        <f>[22]Janeiro!$F$14</f>
        <v>95</v>
      </c>
      <c r="L26" s="29">
        <f>[22]Janeiro!$F$15</f>
        <v>96</v>
      </c>
      <c r="M26" s="29">
        <f>[22]Janeiro!$F$16</f>
        <v>96</v>
      </c>
      <c r="N26" s="29">
        <f>[22]Janeiro!$F$17</f>
        <v>96</v>
      </c>
      <c r="O26" s="29">
        <f>[22]Janeiro!$F$18</f>
        <v>96</v>
      </c>
      <c r="P26" s="29">
        <f>[22]Janeiro!$F$19</f>
        <v>96</v>
      </c>
      <c r="Q26" s="29">
        <f>[22]Janeiro!$F$20</f>
        <v>96</v>
      </c>
      <c r="R26" s="29">
        <f>[22]Janeiro!$F$21</f>
        <v>96</v>
      </c>
      <c r="S26" s="29">
        <f>[22]Janeiro!$F$22</f>
        <v>96</v>
      </c>
      <c r="T26" s="29">
        <f>[22]Janeiro!$F$23</f>
        <v>96</v>
      </c>
      <c r="U26" s="29">
        <f>[22]Janeiro!$F$24</f>
        <v>97</v>
      </c>
      <c r="V26" s="29">
        <f>[22]Janeiro!$F$25</f>
        <v>95</v>
      </c>
      <c r="W26" s="29">
        <f>[22]Janeiro!$F$26</f>
        <v>95</v>
      </c>
      <c r="X26" s="29">
        <f>[22]Janeiro!$F$27</f>
        <v>96</v>
      </c>
      <c r="Y26" s="29">
        <f>[22]Janeiro!$F$28</f>
        <v>94</v>
      </c>
      <c r="Z26" s="29">
        <f>[22]Janeiro!$F$29</f>
        <v>95</v>
      </c>
      <c r="AA26" s="29">
        <f>[22]Janeiro!$F$30</f>
        <v>96</v>
      </c>
      <c r="AB26" s="29">
        <f>[22]Janeiro!$F$31</f>
        <v>97</v>
      </c>
      <c r="AC26" s="29">
        <f>[22]Janeiro!$F$32</f>
        <v>97</v>
      </c>
      <c r="AD26" s="29">
        <f>[22]Janeiro!$F$33</f>
        <v>96</v>
      </c>
      <c r="AE26" s="29">
        <f>[22]Janeiro!$F$34</f>
        <v>95</v>
      </c>
      <c r="AF26" s="29">
        <f>[22]Janeiro!$F$35</f>
        <v>96</v>
      </c>
      <c r="AG26" s="26">
        <f t="shared" si="5"/>
        <v>97</v>
      </c>
      <c r="AH26" s="26">
        <f t="shared" si="6"/>
        <v>95.161290322580641</v>
      </c>
    </row>
    <row r="27" spans="1:35" ht="17.100000000000001" customHeight="1">
      <c r="A27" s="23" t="s">
        <v>19</v>
      </c>
      <c r="B27" s="29">
        <f>[23]Janeiro!$F$5</f>
        <v>82</v>
      </c>
      <c r="C27" s="29">
        <f>[23]Janeiro!$F$6</f>
        <v>76</v>
      </c>
      <c r="D27" s="29">
        <f>[23]Janeiro!$F$7</f>
        <v>75</v>
      </c>
      <c r="E27" s="29">
        <f>[23]Janeiro!$F$8</f>
        <v>74</v>
      </c>
      <c r="F27" s="29">
        <f>[23]Janeiro!$F$9</f>
        <v>75</v>
      </c>
      <c r="G27" s="29">
        <f>[23]Janeiro!$F$10</f>
        <v>72</v>
      </c>
      <c r="H27" s="29">
        <f>[23]Janeiro!$F$11</f>
        <v>74</v>
      </c>
      <c r="I27" s="29">
        <f>[23]Janeiro!$F$12</f>
        <v>77</v>
      </c>
      <c r="J27" s="29">
        <f>[23]Janeiro!$F$13</f>
        <v>75</v>
      </c>
      <c r="K27" s="29">
        <f>[23]Janeiro!$F$14</f>
        <v>74</v>
      </c>
      <c r="L27" s="29">
        <f>[23]Janeiro!$F$15</f>
        <v>74</v>
      </c>
      <c r="M27" s="29">
        <f>[23]Janeiro!$F$16</f>
        <v>81</v>
      </c>
      <c r="N27" s="29">
        <f>[23]Janeiro!$F$17</f>
        <v>86</v>
      </c>
      <c r="O27" s="29">
        <f>[23]Janeiro!$F$18</f>
        <v>87</v>
      </c>
      <c r="P27" s="29">
        <f>[23]Janeiro!$F$19</f>
        <v>84</v>
      </c>
      <c r="Q27" s="29">
        <f>[23]Janeiro!$F$20</f>
        <v>81</v>
      </c>
      <c r="R27" s="29">
        <f>[23]Janeiro!$F$21</f>
        <v>82</v>
      </c>
      <c r="S27" s="29">
        <f>[23]Janeiro!$F$22</f>
        <v>80</v>
      </c>
      <c r="T27" s="29">
        <f>[23]Janeiro!$F$23</f>
        <v>78</v>
      </c>
      <c r="U27" s="29">
        <f>[23]Janeiro!$F$24</f>
        <v>78</v>
      </c>
      <c r="V27" s="29">
        <f>[23]Janeiro!$F$25</f>
        <v>78</v>
      </c>
      <c r="W27" s="29">
        <f>[23]Janeiro!$F$26</f>
        <v>80</v>
      </c>
      <c r="X27" s="29">
        <f>[23]Janeiro!$F$27</f>
        <v>81</v>
      </c>
      <c r="Y27" s="29">
        <f>[23]Janeiro!$F$28</f>
        <v>85</v>
      </c>
      <c r="Z27" s="29">
        <f>[23]Janeiro!$F$29</f>
        <v>85</v>
      </c>
      <c r="AA27" s="29">
        <f>[23]Janeiro!$F$30</f>
        <v>84</v>
      </c>
      <c r="AB27" s="29">
        <f>[23]Janeiro!$F$31</f>
        <v>77</v>
      </c>
      <c r="AC27" s="29">
        <f>[23]Janeiro!$F$32</f>
        <v>78</v>
      </c>
      <c r="AD27" s="29">
        <f>[23]Janeiro!$F$33</f>
        <v>75</v>
      </c>
      <c r="AE27" s="29">
        <f>[23]Janeiro!$F$34</f>
        <v>71</v>
      </c>
      <c r="AF27" s="29">
        <f>[23]Janeiro!$F$35</f>
        <v>72</v>
      </c>
      <c r="AG27" s="26">
        <f t="shared" si="5"/>
        <v>87</v>
      </c>
      <c r="AH27" s="26">
        <f>AVERAGE(B27:AF27)</f>
        <v>78.41935483870968</v>
      </c>
    </row>
    <row r="28" spans="1:35" ht="17.100000000000001" customHeight="1">
      <c r="A28" s="23" t="s">
        <v>31</v>
      </c>
      <c r="B28" s="29">
        <f>[24]Janeiro!$F$5</f>
        <v>96</v>
      </c>
      <c r="C28" s="29">
        <f>[24]Janeiro!$F$6</f>
        <v>76</v>
      </c>
      <c r="D28" s="29">
        <f>[24]Janeiro!$F$7</f>
        <v>85</v>
      </c>
      <c r="E28" s="29">
        <f>[24]Janeiro!$F$8</f>
        <v>81</v>
      </c>
      <c r="F28" s="29">
        <f>[24]Janeiro!$F$9</f>
        <v>86</v>
      </c>
      <c r="G28" s="29">
        <f>[24]Janeiro!$F$10</f>
        <v>86</v>
      </c>
      <c r="H28" s="29">
        <f>[24]Janeiro!$F$11</f>
        <v>93</v>
      </c>
      <c r="I28" s="29">
        <f>[24]Janeiro!$F$12</f>
        <v>93</v>
      </c>
      <c r="J28" s="29">
        <f>[24]Janeiro!$F$13</f>
        <v>93</v>
      </c>
      <c r="K28" s="29">
        <f>[24]Janeiro!$F$14</f>
        <v>90</v>
      </c>
      <c r="L28" s="29">
        <f>[24]Janeiro!$F$15</f>
        <v>94</v>
      </c>
      <c r="M28" s="29">
        <f>[24]Janeiro!$F$16</f>
        <v>95</v>
      </c>
      <c r="N28" s="29">
        <f>[24]Janeiro!$F$17</f>
        <v>95</v>
      </c>
      <c r="O28" s="29">
        <f>[24]Janeiro!$F$18</f>
        <v>96</v>
      </c>
      <c r="P28" s="29">
        <f>[24]Janeiro!$F$19</f>
        <v>95</v>
      </c>
      <c r="Q28" s="29">
        <f>[24]Janeiro!$F$20</f>
        <v>88</v>
      </c>
      <c r="R28" s="29">
        <f>[24]Janeiro!$F$21</f>
        <v>89</v>
      </c>
      <c r="S28" s="29">
        <f>[24]Janeiro!$F$22</f>
        <v>94</v>
      </c>
      <c r="T28" s="29">
        <f>[24]Janeiro!$F$23</f>
        <v>95</v>
      </c>
      <c r="U28" s="29">
        <f>[24]Janeiro!$F$24</f>
        <v>89</v>
      </c>
      <c r="V28" s="29">
        <f>[24]Janeiro!$F$25</f>
        <v>92</v>
      </c>
      <c r="W28" s="29">
        <f>[24]Janeiro!$F$26</f>
        <v>93</v>
      </c>
      <c r="X28" s="29">
        <f>[24]Janeiro!$F$27</f>
        <v>94</v>
      </c>
      <c r="Y28" s="29">
        <f>[24]Janeiro!$F$28</f>
        <v>93</v>
      </c>
      <c r="Z28" s="29">
        <f>[24]Janeiro!$F$29</f>
        <v>94</v>
      </c>
      <c r="AA28" s="29">
        <f>[24]Janeiro!$F$30</f>
        <v>96</v>
      </c>
      <c r="AB28" s="29">
        <f>[24]Janeiro!$F$31</f>
        <v>95</v>
      </c>
      <c r="AC28" s="29">
        <f>[24]Janeiro!$F$32</f>
        <v>95</v>
      </c>
      <c r="AD28" s="29">
        <f>[24]Janeiro!$F$33</f>
        <v>92</v>
      </c>
      <c r="AE28" s="29">
        <f>[24]Janeiro!$F$34</f>
        <v>90</v>
      </c>
      <c r="AF28" s="29">
        <f>[24]Janeiro!$F$35</f>
        <v>88</v>
      </c>
      <c r="AG28" s="26">
        <f>MAX(B28:AF28)</f>
        <v>96</v>
      </c>
      <c r="AH28" s="26">
        <f t="shared" si="6"/>
        <v>91.322580645161295</v>
      </c>
    </row>
    <row r="29" spans="1:35" ht="17.100000000000001" customHeight="1">
      <c r="A29" s="23" t="s">
        <v>20</v>
      </c>
      <c r="B29" s="29">
        <f>[25]Janeiro!$F$5</f>
        <v>94</v>
      </c>
      <c r="C29" s="29">
        <f>[25]Janeiro!$F$6</f>
        <v>95</v>
      </c>
      <c r="D29" s="29">
        <f>[25]Janeiro!$F$7</f>
        <v>93</v>
      </c>
      <c r="E29" s="29">
        <f>[25]Janeiro!$F$8</f>
        <v>86</v>
      </c>
      <c r="F29" s="29">
        <f>[25]Janeiro!$F$9</f>
        <v>83</v>
      </c>
      <c r="G29" s="29">
        <f>[25]Janeiro!$F$10</f>
        <v>87</v>
      </c>
      <c r="H29" s="29">
        <f>[25]Janeiro!$F$11</f>
        <v>89</v>
      </c>
      <c r="I29" s="29">
        <f>[25]Janeiro!$F$12</f>
        <v>89</v>
      </c>
      <c r="J29" s="29">
        <f>[25]Janeiro!$F$13</f>
        <v>93</v>
      </c>
      <c r="K29" s="29">
        <f>[25]Janeiro!$F$14</f>
        <v>87</v>
      </c>
      <c r="L29" s="29">
        <f>[25]Janeiro!$F$15</f>
        <v>91</v>
      </c>
      <c r="M29" s="29">
        <f>[25]Janeiro!$F$16</f>
        <v>95</v>
      </c>
      <c r="N29" s="29">
        <f>[25]Janeiro!$F$17</f>
        <v>94</v>
      </c>
      <c r="O29" s="29">
        <f>[25]Janeiro!$F$18</f>
        <v>94</v>
      </c>
      <c r="P29" s="29">
        <f>[25]Janeiro!$F$19</f>
        <v>93</v>
      </c>
      <c r="Q29" s="29">
        <f>[25]Janeiro!$F$20</f>
        <v>94</v>
      </c>
      <c r="R29" s="29">
        <f>[25]Janeiro!$F$21</f>
        <v>95</v>
      </c>
      <c r="S29" s="29">
        <f>[25]Janeiro!$F$22</f>
        <v>95</v>
      </c>
      <c r="T29" s="29">
        <f>[25]Janeiro!$F$23</f>
        <v>95</v>
      </c>
      <c r="U29" s="29">
        <f>[25]Janeiro!$F$24</f>
        <v>92</v>
      </c>
      <c r="V29" s="29">
        <f>[25]Janeiro!$F$25</f>
        <v>95</v>
      </c>
      <c r="W29" s="29">
        <f>[25]Janeiro!$F$26</f>
        <v>95</v>
      </c>
      <c r="X29" s="29">
        <f>[25]Janeiro!$F$27</f>
        <v>92</v>
      </c>
      <c r="Y29" s="29">
        <f>[25]Janeiro!$F$28</f>
        <v>93</v>
      </c>
      <c r="Z29" s="29">
        <f>[25]Janeiro!$F$29</f>
        <v>90</v>
      </c>
      <c r="AA29" s="29">
        <f>[25]Janeiro!$F$30</f>
        <v>95</v>
      </c>
      <c r="AB29" s="29">
        <f>[25]Janeiro!$F$31</f>
        <v>95</v>
      </c>
      <c r="AC29" s="29">
        <f>[25]Janeiro!$F$32</f>
        <v>95</v>
      </c>
      <c r="AD29" s="29">
        <f>[25]Janeiro!$F$33</f>
        <v>96</v>
      </c>
      <c r="AE29" s="29">
        <f>[25]Janeiro!$F$34</f>
        <v>80</v>
      </c>
      <c r="AF29" s="29">
        <f>[25]Janeiro!$F$35</f>
        <v>88</v>
      </c>
      <c r="AG29" s="26">
        <f>MAX(B29:AF29)</f>
        <v>96</v>
      </c>
      <c r="AH29" s="26">
        <f>AVERAGE(B29:AF29)</f>
        <v>91.870967741935488</v>
      </c>
    </row>
    <row r="30" spans="1:35" s="5" customFormat="1" ht="17.100000000000001" customHeight="1">
      <c r="A30" s="23" t="s">
        <v>33</v>
      </c>
      <c r="B30" s="16">
        <f>MAX(B5:B29)</f>
        <v>100</v>
      </c>
      <c r="C30" s="16">
        <f t="shared" ref="C30:AH30" si="9">MAX(C5:C29)</f>
        <v>97</v>
      </c>
      <c r="D30" s="16">
        <f t="shared" si="9"/>
        <v>100</v>
      </c>
      <c r="E30" s="16">
        <f t="shared" si="9"/>
        <v>100</v>
      </c>
      <c r="F30" s="16">
        <f t="shared" si="9"/>
        <v>100</v>
      </c>
      <c r="G30" s="16">
        <f t="shared" si="9"/>
        <v>97</v>
      </c>
      <c r="H30" s="16">
        <f t="shared" si="9"/>
        <v>100</v>
      </c>
      <c r="I30" s="16">
        <f t="shared" si="9"/>
        <v>100</v>
      </c>
      <c r="J30" s="16">
        <f t="shared" si="9"/>
        <v>97</v>
      </c>
      <c r="K30" s="16">
        <f t="shared" si="9"/>
        <v>100</v>
      </c>
      <c r="L30" s="16">
        <f t="shared" si="9"/>
        <v>100</v>
      </c>
      <c r="M30" s="16">
        <f t="shared" si="9"/>
        <v>98</v>
      </c>
      <c r="N30" s="16">
        <f t="shared" si="9"/>
        <v>100</v>
      </c>
      <c r="O30" s="16">
        <f t="shared" si="9"/>
        <v>100</v>
      </c>
      <c r="P30" s="16">
        <f t="shared" si="9"/>
        <v>99</v>
      </c>
      <c r="Q30" s="16">
        <f t="shared" si="9"/>
        <v>97</v>
      </c>
      <c r="R30" s="16">
        <f t="shared" si="9"/>
        <v>100</v>
      </c>
      <c r="S30" s="16">
        <f t="shared" si="9"/>
        <v>97</v>
      </c>
      <c r="T30" s="16">
        <f t="shared" si="9"/>
        <v>100</v>
      </c>
      <c r="U30" s="16">
        <f t="shared" si="9"/>
        <v>100</v>
      </c>
      <c r="V30" s="16">
        <f t="shared" si="9"/>
        <v>100</v>
      </c>
      <c r="W30" s="16">
        <f t="shared" si="9"/>
        <v>100</v>
      </c>
      <c r="X30" s="16">
        <f t="shared" si="9"/>
        <v>98</v>
      </c>
      <c r="Y30" s="16">
        <f t="shared" si="9"/>
        <v>100</v>
      </c>
      <c r="Z30" s="16">
        <f t="shared" si="9"/>
        <v>100</v>
      </c>
      <c r="AA30" s="16">
        <f t="shared" si="9"/>
        <v>100</v>
      </c>
      <c r="AB30" s="16">
        <f t="shared" si="9"/>
        <v>100</v>
      </c>
      <c r="AC30" s="16">
        <f t="shared" si="9"/>
        <v>100</v>
      </c>
      <c r="AD30" s="16">
        <f t="shared" si="9"/>
        <v>100</v>
      </c>
      <c r="AE30" s="16">
        <f t="shared" si="9"/>
        <v>100</v>
      </c>
      <c r="AF30" s="16">
        <f t="shared" si="9"/>
        <v>100</v>
      </c>
      <c r="AG30" s="16">
        <f t="shared" si="9"/>
        <v>100</v>
      </c>
      <c r="AH30" s="16">
        <f t="shared" si="9"/>
        <v>97.903225806451616</v>
      </c>
      <c r="AI30" s="8"/>
    </row>
  </sheetData>
  <mergeCells count="34"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Z3:Z4"/>
    <mergeCell ref="M3:M4"/>
    <mergeCell ref="L3:L4"/>
    <mergeCell ref="I3:I4"/>
    <mergeCell ref="V3:V4"/>
    <mergeCell ref="K3:K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J3:J4"/>
    <mergeCell ref="N3:N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H30"/>
  <sheetViews>
    <sheetView tabSelected="1" topLeftCell="A16" workbookViewId="0">
      <selection activeCell="G34" sqref="G34"/>
    </sheetView>
  </sheetViews>
  <sheetFormatPr defaultRowHeight="12.75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" style="6" bestFit="1" customWidth="1"/>
    <col min="34" max="34" width="7.28515625" style="1" bestFit="1" customWidth="1"/>
  </cols>
  <sheetData>
    <row r="1" spans="1:34" ht="20.100000000000001" customHeight="1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4" s="4" customFormat="1" ht="20.100000000000001" customHeight="1">
      <c r="A2" s="19" t="s">
        <v>21</v>
      </c>
      <c r="B2" s="20" t="s">
        <v>55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s="5" customFormat="1" ht="20.100000000000001" customHeight="1">
      <c r="A3" s="19"/>
      <c r="B3" s="21">
        <v>1</v>
      </c>
      <c r="C3" s="21">
        <f>SUM(B3+1)</f>
        <v>2</v>
      </c>
      <c r="D3" s="21">
        <f t="shared" ref="D3:AD3" si="0">SUM(C3+1)</f>
        <v>3</v>
      </c>
      <c r="E3" s="21">
        <f t="shared" si="0"/>
        <v>4</v>
      </c>
      <c r="F3" s="21">
        <f t="shared" si="0"/>
        <v>5</v>
      </c>
      <c r="G3" s="21">
        <f t="shared" si="0"/>
        <v>6</v>
      </c>
      <c r="H3" s="21">
        <f t="shared" si="0"/>
        <v>7</v>
      </c>
      <c r="I3" s="21">
        <f t="shared" si="0"/>
        <v>8</v>
      </c>
      <c r="J3" s="21">
        <f t="shared" si="0"/>
        <v>9</v>
      </c>
      <c r="K3" s="21">
        <f t="shared" si="0"/>
        <v>10</v>
      </c>
      <c r="L3" s="21">
        <f t="shared" si="0"/>
        <v>11</v>
      </c>
      <c r="M3" s="21">
        <f t="shared" si="0"/>
        <v>12</v>
      </c>
      <c r="N3" s="21">
        <f t="shared" si="0"/>
        <v>13</v>
      </c>
      <c r="O3" s="21">
        <f t="shared" si="0"/>
        <v>14</v>
      </c>
      <c r="P3" s="21">
        <f t="shared" si="0"/>
        <v>15</v>
      </c>
      <c r="Q3" s="21">
        <f t="shared" si="0"/>
        <v>16</v>
      </c>
      <c r="R3" s="21">
        <f t="shared" si="0"/>
        <v>17</v>
      </c>
      <c r="S3" s="21">
        <f t="shared" si="0"/>
        <v>18</v>
      </c>
      <c r="T3" s="21">
        <f t="shared" si="0"/>
        <v>19</v>
      </c>
      <c r="U3" s="21">
        <f t="shared" si="0"/>
        <v>20</v>
      </c>
      <c r="V3" s="21">
        <f t="shared" si="0"/>
        <v>21</v>
      </c>
      <c r="W3" s="21">
        <f t="shared" si="0"/>
        <v>22</v>
      </c>
      <c r="X3" s="21">
        <f t="shared" si="0"/>
        <v>23</v>
      </c>
      <c r="Y3" s="21">
        <f t="shared" si="0"/>
        <v>24</v>
      </c>
      <c r="Z3" s="21">
        <f t="shared" si="0"/>
        <v>25</v>
      </c>
      <c r="AA3" s="21">
        <f t="shared" si="0"/>
        <v>26</v>
      </c>
      <c r="AB3" s="21">
        <f t="shared" si="0"/>
        <v>27</v>
      </c>
      <c r="AC3" s="21">
        <f t="shared" si="0"/>
        <v>28</v>
      </c>
      <c r="AD3" s="21">
        <f t="shared" si="0"/>
        <v>29</v>
      </c>
      <c r="AE3" s="21">
        <v>30</v>
      </c>
      <c r="AF3" s="21">
        <v>31</v>
      </c>
      <c r="AG3" s="22" t="s">
        <v>43</v>
      </c>
      <c r="AH3" s="27" t="s">
        <v>40</v>
      </c>
    </row>
    <row r="4" spans="1:34" s="5" customFormat="1" ht="20.100000000000001" customHeight="1">
      <c r="A4" s="19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 t="s">
        <v>39</v>
      </c>
      <c r="AH4" s="27" t="s">
        <v>42</v>
      </c>
    </row>
    <row r="5" spans="1:34" s="5" customFormat="1" ht="20.100000000000001" customHeight="1">
      <c r="A5" s="23" t="s">
        <v>48</v>
      </c>
      <c r="B5" s="24">
        <f>[1]Janeiro!$G$5</f>
        <v>35</v>
      </c>
      <c r="C5" s="24">
        <f>[1]Janeiro!$G$6</f>
        <v>27</v>
      </c>
      <c r="D5" s="24">
        <f>[1]Janeiro!$G$7</f>
        <v>26</v>
      </c>
      <c r="E5" s="24">
        <f>[1]Janeiro!$G$8</f>
        <v>28</v>
      </c>
      <c r="F5" s="24">
        <f>[1]Janeiro!$G$9</f>
        <v>35</v>
      </c>
      <c r="G5" s="24">
        <f>[1]Janeiro!$G$10</f>
        <v>34</v>
      </c>
      <c r="H5" s="24">
        <f>[1]Janeiro!$G$11</f>
        <v>31</v>
      </c>
      <c r="I5" s="24">
        <f>[1]Janeiro!$G$12</f>
        <v>40</v>
      </c>
      <c r="J5" s="24">
        <f>[1]Janeiro!$G$13</f>
        <v>41</v>
      </c>
      <c r="K5" s="24">
        <f>[1]Janeiro!$G$14</f>
        <v>40</v>
      </c>
      <c r="L5" s="24">
        <f>[1]Janeiro!$G$15</f>
        <v>58</v>
      </c>
      <c r="M5" s="24">
        <f>[1]Janeiro!$G$16</f>
        <v>75</v>
      </c>
      <c r="N5" s="24">
        <f>[1]Janeiro!$G$17</f>
        <v>65</v>
      </c>
      <c r="O5" s="24">
        <f>[1]Janeiro!$G$18</f>
        <v>57</v>
      </c>
      <c r="P5" s="24">
        <f>[1]Janeiro!$G$19</f>
        <v>50</v>
      </c>
      <c r="Q5" s="24">
        <f>[1]Janeiro!$G$20</f>
        <v>44</v>
      </c>
      <c r="R5" s="24">
        <f>[1]Janeiro!$G$21</f>
        <v>43</v>
      </c>
      <c r="S5" s="24">
        <f>[1]Janeiro!$G$22</f>
        <v>62</v>
      </c>
      <c r="T5" s="24">
        <f>[1]Janeiro!$G$23</f>
        <v>39</v>
      </c>
      <c r="U5" s="24">
        <f>[1]Janeiro!$G$24</f>
        <v>47</v>
      </c>
      <c r="V5" s="24">
        <f>[1]Janeiro!$G$25</f>
        <v>49</v>
      </c>
      <c r="W5" s="24">
        <f>[1]Janeiro!$G$26</f>
        <v>42</v>
      </c>
      <c r="X5" s="24">
        <f>[1]Janeiro!$G$27</f>
        <v>51</v>
      </c>
      <c r="Y5" s="24">
        <f>[1]Janeiro!$G$28</f>
        <v>47</v>
      </c>
      <c r="Z5" s="24">
        <f>[1]Janeiro!$G$29</f>
        <v>56</v>
      </c>
      <c r="AA5" s="24">
        <f>[1]Janeiro!$G$30</f>
        <v>48</v>
      </c>
      <c r="AB5" s="24">
        <f>[1]Janeiro!$G$31</f>
        <v>60</v>
      </c>
      <c r="AC5" s="24">
        <f>[1]Janeiro!$G$32</f>
        <v>55</v>
      </c>
      <c r="AD5" s="24">
        <f>[1]Janeiro!$G$33</f>
        <v>40</v>
      </c>
      <c r="AE5" s="24">
        <f>[1]Janeiro!$G$34</f>
        <v>30</v>
      </c>
      <c r="AF5" s="24">
        <f>[1]Janeiro!$G$35</f>
        <v>27</v>
      </c>
      <c r="AG5" s="16">
        <f>MIN(B5:AF5)</f>
        <v>26</v>
      </c>
      <c r="AH5" s="28">
        <f>AVERAGE(B5:AF5)</f>
        <v>44.58064516129032</v>
      </c>
    </row>
    <row r="6" spans="1:34" ht="17.100000000000001" customHeight="1">
      <c r="A6" s="23" t="s">
        <v>0</v>
      </c>
      <c r="B6" s="25">
        <f>[2]Janeiro!$G$5</f>
        <v>36</v>
      </c>
      <c r="C6" s="25">
        <f>[2]Janeiro!$G$6</f>
        <v>34</v>
      </c>
      <c r="D6" s="25">
        <f>[2]Janeiro!$G$7</f>
        <v>33</v>
      </c>
      <c r="E6" s="25">
        <f>[2]Janeiro!$G$8</f>
        <v>23</v>
      </c>
      <c r="F6" s="25">
        <f>[2]Janeiro!$G$9</f>
        <v>19</v>
      </c>
      <c r="G6" s="25">
        <f>[2]Janeiro!$G$10</f>
        <v>24</v>
      </c>
      <c r="H6" s="25">
        <f>[2]Janeiro!$G$11</f>
        <v>28</v>
      </c>
      <c r="I6" s="25">
        <f>[2]Janeiro!$G$12</f>
        <v>36</v>
      </c>
      <c r="J6" s="25">
        <f>[2]Janeiro!$G$13</f>
        <v>38</v>
      </c>
      <c r="K6" s="25">
        <f>[2]Janeiro!$G$14</f>
        <v>35</v>
      </c>
      <c r="L6" s="25">
        <f>[2]Janeiro!$G$15</f>
        <v>43</v>
      </c>
      <c r="M6" s="25">
        <f>[2]Janeiro!$G$16</f>
        <v>68</v>
      </c>
      <c r="N6" s="25">
        <f>[2]Janeiro!$G$17</f>
        <v>88</v>
      </c>
      <c r="O6" s="25">
        <f>[2]Janeiro!$G$18</f>
        <v>51</v>
      </c>
      <c r="P6" s="25">
        <f>[2]Janeiro!$G$19</f>
        <v>35</v>
      </c>
      <c r="Q6" s="25">
        <f>[2]Janeiro!$G$20</f>
        <v>37</v>
      </c>
      <c r="R6" s="25">
        <f>[2]Janeiro!$G$21</f>
        <v>34</v>
      </c>
      <c r="S6" s="25">
        <f>[2]Janeiro!$G$22</f>
        <v>46</v>
      </c>
      <c r="T6" s="25">
        <f>[2]Janeiro!$G$23</f>
        <v>38</v>
      </c>
      <c r="U6" s="25">
        <f>[2]Janeiro!$G$24</f>
        <v>47</v>
      </c>
      <c r="V6" s="25">
        <f>[2]Janeiro!$G$25</f>
        <v>41</v>
      </c>
      <c r="W6" s="25">
        <f>[2]Janeiro!$G$26</f>
        <v>63</v>
      </c>
      <c r="X6" s="25">
        <f>[2]Janeiro!$G$27</f>
        <v>51</v>
      </c>
      <c r="Y6" s="25">
        <f>[2]Janeiro!$G$28</f>
        <v>60</v>
      </c>
      <c r="Z6" s="25">
        <f>[2]Janeiro!$G$29</f>
        <v>86</v>
      </c>
      <c r="AA6" s="25">
        <f>[2]Janeiro!$G$30</f>
        <v>50</v>
      </c>
      <c r="AB6" s="25">
        <f>[2]Janeiro!$G$31</f>
        <v>50</v>
      </c>
      <c r="AC6" s="25">
        <f>[2]Janeiro!$G$32</f>
        <v>33</v>
      </c>
      <c r="AD6" s="25">
        <f>[2]Janeiro!$G$33</f>
        <v>39</v>
      </c>
      <c r="AE6" s="25">
        <f>[2]Janeiro!$G$34</f>
        <v>47</v>
      </c>
      <c r="AF6" s="25">
        <f>[2]Janeiro!$G$35</f>
        <v>32</v>
      </c>
      <c r="AG6" s="30">
        <f>MIN(B6:AF6)</f>
        <v>19</v>
      </c>
      <c r="AH6" s="26">
        <f t="shared" ref="AH6:AH14" si="1">AVERAGE(B6:AF6)</f>
        <v>43.387096774193552</v>
      </c>
    </row>
    <row r="7" spans="1:34" ht="17.100000000000001" customHeight="1">
      <c r="A7" s="23" t="s">
        <v>1</v>
      </c>
      <c r="B7" s="25">
        <f>[3]Janeiro!$G$5</f>
        <v>28</v>
      </c>
      <c r="C7" s="25">
        <f>[3]Janeiro!$G$6</f>
        <v>24</v>
      </c>
      <c r="D7" s="25">
        <f>[3]Janeiro!$G$7</f>
        <v>25</v>
      </c>
      <c r="E7" s="25">
        <f>[3]Janeiro!$G$8</f>
        <v>23</v>
      </c>
      <c r="F7" s="25">
        <f>[3]Janeiro!$G$9</f>
        <v>28</v>
      </c>
      <c r="G7" s="25">
        <f>[3]Janeiro!$G$10</f>
        <v>33</v>
      </c>
      <c r="H7" s="25">
        <f>[3]Janeiro!$G$11</f>
        <v>33</v>
      </c>
      <c r="I7" s="25">
        <f>[3]Janeiro!$G$12</f>
        <v>38</v>
      </c>
      <c r="J7" s="25">
        <f>[3]Janeiro!$G$13</f>
        <v>37</v>
      </c>
      <c r="K7" s="25">
        <f>[3]Janeiro!$G$14</f>
        <v>42</v>
      </c>
      <c r="L7" s="25">
        <f>[3]Janeiro!$G$15</f>
        <v>63</v>
      </c>
      <c r="M7" s="25">
        <f>[3]Janeiro!$G$16</f>
        <v>89</v>
      </c>
      <c r="N7" s="25">
        <f>[3]Janeiro!$G$17</f>
        <v>70</v>
      </c>
      <c r="O7" s="25">
        <f>[3]Janeiro!$G$18</f>
        <v>54</v>
      </c>
      <c r="P7" s="25">
        <f>[3]Janeiro!$G$19</f>
        <v>35</v>
      </c>
      <c r="Q7" s="25">
        <f>[3]Janeiro!$G$20</f>
        <v>46</v>
      </c>
      <c r="R7" s="25">
        <f>[3]Janeiro!$G$21</f>
        <v>32</v>
      </c>
      <c r="S7" s="25">
        <f>[3]Janeiro!$G$22</f>
        <v>43</v>
      </c>
      <c r="T7" s="25">
        <f>[3]Janeiro!$G$23</f>
        <v>38</v>
      </c>
      <c r="U7" s="25">
        <f>[3]Janeiro!$G$24</f>
        <v>42</v>
      </c>
      <c r="V7" s="25">
        <f>[3]Janeiro!$G$25</f>
        <v>44</v>
      </c>
      <c r="W7" s="25">
        <f>[3]Janeiro!$G$26</f>
        <v>48</v>
      </c>
      <c r="X7" s="25">
        <f>[3]Janeiro!$G$27</f>
        <v>47</v>
      </c>
      <c r="Y7" s="25">
        <f>[3]Janeiro!$G$28</f>
        <v>51</v>
      </c>
      <c r="Z7" s="25">
        <f>[3]Janeiro!$G$29</f>
        <v>69</v>
      </c>
      <c r="AA7" s="25">
        <f>[3]Janeiro!$G$30</f>
        <v>56</v>
      </c>
      <c r="AB7" s="25">
        <f>[3]Janeiro!$G$31</f>
        <v>52</v>
      </c>
      <c r="AC7" s="25">
        <f>[3]Janeiro!$G$32</f>
        <v>46</v>
      </c>
      <c r="AD7" s="25">
        <f>[3]Janeiro!$G$33</f>
        <v>59</v>
      </c>
      <c r="AE7" s="25">
        <f>[3]Janeiro!$G$34</f>
        <v>52</v>
      </c>
      <c r="AF7" s="25">
        <f>[3]Janeiro!$G$35</f>
        <v>44</v>
      </c>
      <c r="AG7" s="30">
        <f t="shared" ref="AG7:AG14" si="2">MIN(B7:AF7)</f>
        <v>23</v>
      </c>
      <c r="AH7" s="26">
        <f t="shared" si="1"/>
        <v>44.87096774193548</v>
      </c>
    </row>
    <row r="8" spans="1:34" ht="17.100000000000001" customHeight="1">
      <c r="A8" s="23" t="s">
        <v>56</v>
      </c>
      <c r="B8" s="25">
        <f>[4]Janeiro!$G$5</f>
        <v>25</v>
      </c>
      <c r="C8" s="25">
        <f>[4]Janeiro!$G$6</f>
        <v>31</v>
      </c>
      <c r="D8" s="25">
        <f>[4]Janeiro!$G$7</f>
        <v>26</v>
      </c>
      <c r="E8" s="25">
        <f>[4]Janeiro!$G$8</f>
        <v>21</v>
      </c>
      <c r="F8" s="25">
        <f>[4]Janeiro!$G$9</f>
        <v>16</v>
      </c>
      <c r="G8" s="25">
        <f>[4]Janeiro!$G$10</f>
        <v>18</v>
      </c>
      <c r="H8" s="25">
        <f>[4]Janeiro!$G$11</f>
        <v>19</v>
      </c>
      <c r="I8" s="25">
        <f>[4]Janeiro!$G$12</f>
        <v>33</v>
      </c>
      <c r="J8" s="25">
        <f>[4]Janeiro!$G$13</f>
        <v>29</v>
      </c>
      <c r="K8" s="25">
        <f>[4]Janeiro!$G$14</f>
        <v>37</v>
      </c>
      <c r="L8" s="25">
        <f>[4]Janeiro!$G$15</f>
        <v>39</v>
      </c>
      <c r="M8" s="25">
        <f>[4]Janeiro!$G$16</f>
        <v>61</v>
      </c>
      <c r="N8" s="25">
        <f>[4]Janeiro!$G$17</f>
        <v>58</v>
      </c>
      <c r="O8" s="25">
        <f>[4]Janeiro!$G$18</f>
        <v>46</v>
      </c>
      <c r="P8" s="25">
        <f>[4]Janeiro!$G$19</f>
        <v>34</v>
      </c>
      <c r="Q8" s="25">
        <f>[4]Janeiro!$G$20</f>
        <v>28</v>
      </c>
      <c r="R8" s="25">
        <f>[4]Janeiro!$G$21</f>
        <v>31</v>
      </c>
      <c r="S8" s="25">
        <f>[4]Janeiro!$G$22</f>
        <v>32</v>
      </c>
      <c r="T8" s="25">
        <f>[4]Janeiro!$G$23</f>
        <v>21</v>
      </c>
      <c r="U8" s="25">
        <f>[4]Janeiro!$G$24</f>
        <v>35</v>
      </c>
      <c r="V8" s="25">
        <f>[4]Janeiro!$G$25</f>
        <v>37</v>
      </c>
      <c r="W8" s="25">
        <f>[4]Janeiro!$G$26</f>
        <v>38</v>
      </c>
      <c r="X8" s="25">
        <f>[4]Janeiro!$G$27</f>
        <v>39</v>
      </c>
      <c r="Y8" s="25">
        <f>[4]Janeiro!$G$28</f>
        <v>43</v>
      </c>
      <c r="Z8" s="25">
        <f>[4]Janeiro!$G$29</f>
        <v>72</v>
      </c>
      <c r="AA8" s="25">
        <f>[4]Janeiro!$G$30</f>
        <v>47</v>
      </c>
      <c r="AB8" s="25">
        <f>[4]Janeiro!$G$31</f>
        <v>39</v>
      </c>
      <c r="AC8" s="25">
        <f>[4]Janeiro!$G$32</f>
        <v>41</v>
      </c>
      <c r="AD8" s="25">
        <f>[4]Janeiro!$G$33</f>
        <v>43</v>
      </c>
      <c r="AE8" s="25">
        <f>[4]Janeiro!$G$34</f>
        <v>51</v>
      </c>
      <c r="AF8" s="25">
        <f>[4]Janeiro!$G$35</f>
        <v>37</v>
      </c>
      <c r="AG8" s="30">
        <f t="shared" ref="AG8:AG10" si="3">MIN(B8:AF8)</f>
        <v>16</v>
      </c>
      <c r="AH8" s="26">
        <f t="shared" ref="AH8:AH10" si="4">AVERAGE(B8:AF8)</f>
        <v>36.354838709677416</v>
      </c>
    </row>
    <row r="9" spans="1:34" ht="17.100000000000001" customHeight="1">
      <c r="A9" s="23" t="s">
        <v>2</v>
      </c>
      <c r="B9" s="25">
        <f>[5]Janeiro!$G$5</f>
        <v>24</v>
      </c>
      <c r="C9" s="25">
        <f>[5]Janeiro!$G$6</f>
        <v>26</v>
      </c>
      <c r="D9" s="25">
        <f>[5]Janeiro!$G$7</f>
        <v>25</v>
      </c>
      <c r="E9" s="25">
        <f>[5]Janeiro!$G$8</f>
        <v>32</v>
      </c>
      <c r="F9" s="25">
        <f>[5]Janeiro!$G$9</f>
        <v>44</v>
      </c>
      <c r="G9" s="25">
        <f>[5]Janeiro!$G$10</f>
        <v>38</v>
      </c>
      <c r="H9" s="25">
        <f>[5]Janeiro!$G$11</f>
        <v>35</v>
      </c>
      <c r="I9" s="25">
        <f>[5]Janeiro!$G$12</f>
        <v>46</v>
      </c>
      <c r="J9" s="25">
        <f>[5]Janeiro!$G$13</f>
        <v>39</v>
      </c>
      <c r="K9" s="25">
        <f>[5]Janeiro!$G$14</f>
        <v>43</v>
      </c>
      <c r="L9" s="25">
        <f>[5]Janeiro!$G$15</f>
        <v>67</v>
      </c>
      <c r="M9" s="25">
        <f>[5]Janeiro!$G$16</f>
        <v>87</v>
      </c>
      <c r="N9" s="25">
        <f>[5]Janeiro!$G$17</f>
        <v>80</v>
      </c>
      <c r="O9" s="25">
        <f>[5]Janeiro!$G$18</f>
        <v>65</v>
      </c>
      <c r="P9" s="25">
        <f>[5]Janeiro!$G$19</f>
        <v>42</v>
      </c>
      <c r="Q9" s="25">
        <f>[5]Janeiro!$G$20</f>
        <v>39</v>
      </c>
      <c r="R9" s="25">
        <f>[5]Janeiro!$G$21</f>
        <v>47</v>
      </c>
      <c r="S9" s="25">
        <f>[5]Janeiro!$G$22</f>
        <v>46</v>
      </c>
      <c r="T9" s="25">
        <f>[5]Janeiro!$G$23</f>
        <v>45</v>
      </c>
      <c r="U9" s="25">
        <f>[5]Janeiro!$G$24</f>
        <v>46</v>
      </c>
      <c r="V9" s="25">
        <f>[5]Janeiro!$G$25</f>
        <v>48</v>
      </c>
      <c r="W9" s="25">
        <f>[5]Janeiro!$G$26</f>
        <v>58</v>
      </c>
      <c r="X9" s="25">
        <f>[5]Janeiro!$G$27</f>
        <v>53</v>
      </c>
      <c r="Y9" s="25">
        <f>[5]Janeiro!$G$28</f>
        <v>55</v>
      </c>
      <c r="Z9" s="25">
        <f>[5]Janeiro!$G$29</f>
        <v>59</v>
      </c>
      <c r="AA9" s="25">
        <f>[5]Janeiro!$G$30</f>
        <v>56</v>
      </c>
      <c r="AB9" s="25">
        <f>[5]Janeiro!$G$31</f>
        <v>61</v>
      </c>
      <c r="AC9" s="25">
        <f>[5]Janeiro!$G$32</f>
        <v>51</v>
      </c>
      <c r="AD9" s="25">
        <f>[5]Janeiro!$G$33</f>
        <v>50</v>
      </c>
      <c r="AE9" s="25">
        <f>[5]Janeiro!$G$34</f>
        <v>57</v>
      </c>
      <c r="AF9" s="25">
        <f>[5]Janeiro!$G$35</f>
        <v>33</v>
      </c>
      <c r="AG9" s="30">
        <f t="shared" si="3"/>
        <v>24</v>
      </c>
      <c r="AH9" s="26">
        <f t="shared" si="4"/>
        <v>48.29032258064516</v>
      </c>
    </row>
    <row r="10" spans="1:34" ht="17.100000000000001" customHeight="1">
      <c r="A10" s="23" t="s">
        <v>3</v>
      </c>
      <c r="B10" s="25">
        <f>[6]Janeiro!$G$5</f>
        <v>70</v>
      </c>
      <c r="C10" s="25">
        <f>[6]Janeiro!$G$6</f>
        <v>30</v>
      </c>
      <c r="D10" s="25">
        <f>[6]Janeiro!$G$7</f>
        <v>28</v>
      </c>
      <c r="E10" s="25">
        <f>[6]Janeiro!$G$8</f>
        <v>33</v>
      </c>
      <c r="F10" s="25">
        <f>[6]Janeiro!$G$9</f>
        <v>38</v>
      </c>
      <c r="G10" s="25">
        <f>[6]Janeiro!$G$10</f>
        <v>43</v>
      </c>
      <c r="H10" s="25">
        <f>[6]Janeiro!$G$11</f>
        <v>43</v>
      </c>
      <c r="I10" s="25">
        <f>[6]Janeiro!$G$12</f>
        <v>38</v>
      </c>
      <c r="J10" s="25">
        <f>[6]Janeiro!$G$13</f>
        <v>54</v>
      </c>
      <c r="K10" s="25">
        <f>[6]Janeiro!$G$14</f>
        <v>51</v>
      </c>
      <c r="L10" s="25">
        <f>[6]Janeiro!$G$15</f>
        <v>72</v>
      </c>
      <c r="M10" s="25">
        <f>[6]Janeiro!$G$16</f>
        <v>77</v>
      </c>
      <c r="N10" s="25">
        <f>[6]Janeiro!$G$17</f>
        <v>65</v>
      </c>
      <c r="O10" s="25">
        <f>[6]Janeiro!$G$18</f>
        <v>51</v>
      </c>
      <c r="P10" s="25">
        <f>[6]Janeiro!$G$19</f>
        <v>48</v>
      </c>
      <c r="Q10" s="25">
        <f>[6]Janeiro!$G$20</f>
        <v>45</v>
      </c>
      <c r="R10" s="25">
        <f>[6]Janeiro!$G$21</f>
        <v>54</v>
      </c>
      <c r="S10" s="25">
        <f>[6]Janeiro!$G$22</f>
        <v>54</v>
      </c>
      <c r="T10" s="25">
        <f>[6]Janeiro!$G$23</f>
        <v>46</v>
      </c>
      <c r="U10" s="25">
        <f>[6]Janeiro!$G$24</f>
        <v>52</v>
      </c>
      <c r="V10" s="25">
        <f>[6]Janeiro!$G$25</f>
        <v>48</v>
      </c>
      <c r="W10" s="25">
        <f>[6]Janeiro!$G$26</f>
        <v>45</v>
      </c>
      <c r="X10" s="25">
        <f>[6]Janeiro!$G$27</f>
        <v>44</v>
      </c>
      <c r="Y10" s="25">
        <f>[6]Janeiro!$G$28</f>
        <v>54</v>
      </c>
      <c r="Z10" s="25">
        <f>[6]Janeiro!$G$29</f>
        <v>55</v>
      </c>
      <c r="AA10" s="25">
        <f>[6]Janeiro!$G$30</f>
        <v>55</v>
      </c>
      <c r="AB10" s="25">
        <f>[6]Janeiro!$G$31</f>
        <v>58</v>
      </c>
      <c r="AC10" s="25">
        <f>[6]Janeiro!$G$32</f>
        <v>42</v>
      </c>
      <c r="AD10" s="25">
        <f>[6]Janeiro!$G$33</f>
        <v>42</v>
      </c>
      <c r="AE10" s="25">
        <f>[6]Janeiro!$G$34</f>
        <v>40</v>
      </c>
      <c r="AF10" s="25">
        <f>[6]Janeiro!$G$35</f>
        <v>42</v>
      </c>
      <c r="AG10" s="30">
        <f t="shared" si="3"/>
        <v>28</v>
      </c>
      <c r="AH10" s="26">
        <f t="shared" si="4"/>
        <v>48.935483870967744</v>
      </c>
    </row>
    <row r="11" spans="1:34" ht="17.100000000000001" customHeight="1">
      <c r="A11" s="23" t="s">
        <v>4</v>
      </c>
      <c r="B11" s="25">
        <f>[7]Janeiro!$G$5</f>
        <v>73</v>
      </c>
      <c r="C11" s="25">
        <f>[7]Janeiro!$G$6</f>
        <v>37</v>
      </c>
      <c r="D11" s="25">
        <f>[7]Janeiro!$G$7</f>
        <v>35</v>
      </c>
      <c r="E11" s="25">
        <f>[7]Janeiro!$G$8</f>
        <v>36</v>
      </c>
      <c r="F11" s="25">
        <f>[7]Janeiro!$G$9</f>
        <v>50</v>
      </c>
      <c r="G11" s="25">
        <f>[7]Janeiro!$G$10</f>
        <v>43</v>
      </c>
      <c r="H11" s="25">
        <f>[7]Janeiro!$G$11</f>
        <v>34</v>
      </c>
      <c r="I11" s="25">
        <f>[7]Janeiro!$G$12</f>
        <v>43</v>
      </c>
      <c r="J11" s="25">
        <f>[7]Janeiro!$G$13</f>
        <v>60</v>
      </c>
      <c r="K11" s="25">
        <f>[7]Janeiro!$G$14</f>
        <v>66</v>
      </c>
      <c r="L11" s="25">
        <f>[7]Janeiro!$G$15</f>
        <v>72</v>
      </c>
      <c r="M11" s="25">
        <f>[7]Janeiro!$G$16</f>
        <v>82</v>
      </c>
      <c r="N11" s="25">
        <f>[7]Janeiro!$G$17</f>
        <v>66</v>
      </c>
      <c r="O11" s="25">
        <f>[7]Janeiro!$G$18</f>
        <v>60</v>
      </c>
      <c r="P11" s="25">
        <f>[7]Janeiro!$G$19</f>
        <v>53</v>
      </c>
      <c r="Q11" s="25">
        <f>[7]Janeiro!$G$20</f>
        <v>51</v>
      </c>
      <c r="R11" s="25">
        <f>[7]Janeiro!$G$21</f>
        <v>55</v>
      </c>
      <c r="S11" s="25">
        <f>[7]Janeiro!$G$22</f>
        <v>57</v>
      </c>
      <c r="T11" s="25">
        <f>[7]Janeiro!$G$23</f>
        <v>57</v>
      </c>
      <c r="U11" s="25">
        <f>[7]Janeiro!$G$24</f>
        <v>61</v>
      </c>
      <c r="V11" s="25">
        <f>[7]Janeiro!$G$25</f>
        <v>55</v>
      </c>
      <c r="W11" s="25">
        <f>[7]Janeiro!$G$26</f>
        <v>54</v>
      </c>
      <c r="X11" s="25">
        <f>[7]Janeiro!$G$27</f>
        <v>55</v>
      </c>
      <c r="Y11" s="25">
        <f>[7]Janeiro!$G$28</f>
        <v>55</v>
      </c>
      <c r="Z11" s="25">
        <f>[7]Janeiro!$G$29</f>
        <v>66</v>
      </c>
      <c r="AA11" s="25">
        <f>[7]Janeiro!$G$30</f>
        <v>55</v>
      </c>
      <c r="AB11" s="25">
        <f>[7]Janeiro!$G$31</f>
        <v>71</v>
      </c>
      <c r="AC11" s="25">
        <f>[7]Janeiro!$G$32</f>
        <v>53</v>
      </c>
      <c r="AD11" s="25">
        <f>[7]Janeiro!$G$33</f>
        <v>59</v>
      </c>
      <c r="AE11" s="25">
        <f>[7]Janeiro!$G$34</f>
        <v>52</v>
      </c>
      <c r="AF11" s="25">
        <f>[7]Janeiro!$G$35</f>
        <v>51</v>
      </c>
      <c r="AG11" s="30">
        <f t="shared" si="2"/>
        <v>34</v>
      </c>
      <c r="AH11" s="26">
        <f t="shared" si="1"/>
        <v>55.387096774193552</v>
      </c>
    </row>
    <row r="12" spans="1:34" ht="17.100000000000001" customHeight="1">
      <c r="A12" s="23" t="s">
        <v>5</v>
      </c>
      <c r="B12" s="29">
        <f>[8]Janeiro!$G$5</f>
        <v>45</v>
      </c>
      <c r="C12" s="29">
        <f>[8]Janeiro!$G$6</f>
        <v>24</v>
      </c>
      <c r="D12" s="29">
        <f>[8]Janeiro!$G$7</f>
        <v>30</v>
      </c>
      <c r="E12" s="29">
        <f>[8]Janeiro!$G$8</f>
        <v>28</v>
      </c>
      <c r="F12" s="29">
        <f>[8]Janeiro!$G$9</f>
        <v>30</v>
      </c>
      <c r="G12" s="29">
        <f>[8]Janeiro!$G$10</f>
        <v>31</v>
      </c>
      <c r="H12" s="29">
        <f>[8]Janeiro!$G$11</f>
        <v>44</v>
      </c>
      <c r="I12" s="29">
        <f>[8]Janeiro!$G$12</f>
        <v>43</v>
      </c>
      <c r="J12" s="29">
        <f>[8]Janeiro!$G$13</f>
        <v>47</v>
      </c>
      <c r="K12" s="29">
        <f>[8]Janeiro!$G$14</f>
        <v>46</v>
      </c>
      <c r="L12" s="29">
        <f>[8]Janeiro!$G$15</f>
        <v>76</v>
      </c>
      <c r="M12" s="29">
        <f>[8]Janeiro!$G$16</f>
        <v>80</v>
      </c>
      <c r="N12" s="29">
        <f>[8]Janeiro!$G$17</f>
        <v>59</v>
      </c>
      <c r="O12" s="29">
        <f>[8]Janeiro!$G$18</f>
        <v>43</v>
      </c>
      <c r="P12" s="29">
        <f>[8]Janeiro!$G$19</f>
        <v>29</v>
      </c>
      <c r="Q12" s="29">
        <f>[8]Janeiro!$G$20</f>
        <v>33</v>
      </c>
      <c r="R12" s="29">
        <f>[8]Janeiro!$G$21</f>
        <v>33</v>
      </c>
      <c r="S12" s="29">
        <f>[8]Janeiro!$G$22</f>
        <v>42</v>
      </c>
      <c r="T12" s="29">
        <f>[8]Janeiro!$G$23</f>
        <v>36</v>
      </c>
      <c r="U12" s="29">
        <f>[8]Janeiro!$G$24</f>
        <v>48</v>
      </c>
      <c r="V12" s="29">
        <f>[8]Janeiro!$G$25</f>
        <v>55</v>
      </c>
      <c r="W12" s="29">
        <f>[8]Janeiro!$G$26</f>
        <v>55</v>
      </c>
      <c r="X12" s="29">
        <f>[8]Janeiro!$G$27</f>
        <v>65</v>
      </c>
      <c r="Y12" s="29">
        <f>[8]Janeiro!$G$28</f>
        <v>48</v>
      </c>
      <c r="Z12" s="29">
        <f>[8]Janeiro!$G$29</f>
        <v>66</v>
      </c>
      <c r="AA12" s="29">
        <f>[8]Janeiro!$G$30</f>
        <v>51</v>
      </c>
      <c r="AB12" s="29">
        <f>[8]Janeiro!$G$31</f>
        <v>62</v>
      </c>
      <c r="AC12" s="29">
        <f>[8]Janeiro!$G$32</f>
        <v>54</v>
      </c>
      <c r="AD12" s="29">
        <f>[8]Janeiro!$G$33</f>
        <v>54</v>
      </c>
      <c r="AE12" s="29">
        <f>[8]Janeiro!$G$34</f>
        <v>55</v>
      </c>
      <c r="AF12" s="29">
        <f>[8]Janeiro!$G$35</f>
        <v>51</v>
      </c>
      <c r="AG12" s="30">
        <f t="shared" si="2"/>
        <v>24</v>
      </c>
      <c r="AH12" s="26">
        <f t="shared" si="1"/>
        <v>47.193548387096776</v>
      </c>
    </row>
    <row r="13" spans="1:34" ht="17.100000000000001" customHeight="1">
      <c r="A13" s="23" t="s">
        <v>6</v>
      </c>
      <c r="B13" s="29">
        <f>[9]Janeiro!$G$5</f>
        <v>62</v>
      </c>
      <c r="C13" s="29">
        <f>[9]Janeiro!$G$6</f>
        <v>33</v>
      </c>
      <c r="D13" s="29">
        <f>[9]Janeiro!$G$7</f>
        <v>36</v>
      </c>
      <c r="E13" s="29">
        <f>[9]Janeiro!$G$8</f>
        <v>40</v>
      </c>
      <c r="F13" s="29">
        <f>[9]Janeiro!$G$9</f>
        <v>48</v>
      </c>
      <c r="G13" s="29">
        <f>[9]Janeiro!$G$10</f>
        <v>38</v>
      </c>
      <c r="H13" s="29">
        <f>[9]Janeiro!$G$11</f>
        <v>48</v>
      </c>
      <c r="I13" s="29">
        <f>[9]Janeiro!$G$12</f>
        <v>53</v>
      </c>
      <c r="J13" s="29">
        <f>[9]Janeiro!$G$13</f>
        <v>55</v>
      </c>
      <c r="K13" s="29">
        <f>[9]Janeiro!$G$14</f>
        <v>60</v>
      </c>
      <c r="L13" s="29">
        <f>[9]Janeiro!$G$15</f>
        <v>66</v>
      </c>
      <c r="M13" s="29">
        <f>[9]Janeiro!$G$16</f>
        <v>88</v>
      </c>
      <c r="N13" s="29">
        <f>[9]Janeiro!$G$17</f>
        <v>64</v>
      </c>
      <c r="O13" s="29">
        <f>[9]Janeiro!$G$18</f>
        <v>65</v>
      </c>
      <c r="P13" s="29">
        <f>[9]Janeiro!$G$19</f>
        <v>54</v>
      </c>
      <c r="Q13" s="29">
        <f>[9]Janeiro!$G$20</f>
        <v>53</v>
      </c>
      <c r="R13" s="29">
        <f>[9]Janeiro!$G$21</f>
        <v>52</v>
      </c>
      <c r="S13" s="29">
        <f>[9]Janeiro!$G$22</f>
        <v>44</v>
      </c>
      <c r="T13" s="29">
        <f>[9]Janeiro!$G$23</f>
        <v>54</v>
      </c>
      <c r="U13" s="29">
        <f>[9]Janeiro!$G$24</f>
        <v>60</v>
      </c>
      <c r="V13" s="29">
        <f>[9]Janeiro!$G$25</f>
        <v>58</v>
      </c>
      <c r="W13" s="29">
        <f>[9]Janeiro!$G$26</f>
        <v>70</v>
      </c>
      <c r="X13" s="29">
        <f>[9]Janeiro!$G$27</f>
        <v>52</v>
      </c>
      <c r="Y13" s="29">
        <f>[9]Janeiro!$G$28</f>
        <v>61</v>
      </c>
      <c r="Z13" s="29">
        <f>[9]Janeiro!$G$29</f>
        <v>63</v>
      </c>
      <c r="AA13" s="29">
        <f>[9]Janeiro!$G$30</f>
        <v>64</v>
      </c>
      <c r="AB13" s="29">
        <f>[9]Janeiro!$G$31</f>
        <v>68</v>
      </c>
      <c r="AC13" s="29">
        <f>[9]Janeiro!$G$32</f>
        <v>47</v>
      </c>
      <c r="AD13" s="29">
        <f>[9]Janeiro!$G$33</f>
        <v>52</v>
      </c>
      <c r="AE13" s="29">
        <f>[9]Janeiro!$G$34</f>
        <v>60</v>
      </c>
      <c r="AF13" s="29">
        <f>[9]Janeiro!$G$35</f>
        <v>55</v>
      </c>
      <c r="AG13" s="30">
        <f t="shared" si="2"/>
        <v>33</v>
      </c>
      <c r="AH13" s="26">
        <f t="shared" si="1"/>
        <v>55.58064516129032</v>
      </c>
    </row>
    <row r="14" spans="1:34" ht="17.100000000000001" customHeight="1">
      <c r="A14" s="23" t="s">
        <v>7</v>
      </c>
      <c r="B14" s="29">
        <f>[10]Janeiro!$G$5</f>
        <v>27</v>
      </c>
      <c r="C14" s="29">
        <f>[10]Janeiro!$G$6</f>
        <v>33</v>
      </c>
      <c r="D14" s="29">
        <f>[10]Janeiro!$G$7</f>
        <v>31</v>
      </c>
      <c r="E14" s="29">
        <f>[10]Janeiro!$G$8</f>
        <v>28</v>
      </c>
      <c r="F14" s="29">
        <f>[10]Janeiro!$G$9</f>
        <v>21</v>
      </c>
      <c r="G14" s="29">
        <f>[10]Janeiro!$G$10</f>
        <v>38</v>
      </c>
      <c r="H14" s="29">
        <f>[10]Janeiro!$G$11</f>
        <v>30</v>
      </c>
      <c r="I14" s="29">
        <f>[10]Janeiro!$G$12</f>
        <v>37</v>
      </c>
      <c r="J14" s="29">
        <f>[10]Janeiro!$G$13</f>
        <v>38</v>
      </c>
      <c r="K14" s="29">
        <f>[10]Janeiro!$G$14</f>
        <v>30</v>
      </c>
      <c r="L14" s="29">
        <f>[10]Janeiro!$G$15</f>
        <v>48</v>
      </c>
      <c r="M14" s="29">
        <f>[10]Janeiro!$G$16</f>
        <v>81</v>
      </c>
      <c r="N14" s="29">
        <f>[10]Janeiro!$G$17</f>
        <v>86</v>
      </c>
      <c r="O14" s="29">
        <f>[10]Janeiro!$G$18</f>
        <v>49</v>
      </c>
      <c r="P14" s="29">
        <f>[10]Janeiro!$G$19</f>
        <v>40</v>
      </c>
      <c r="Q14" s="29">
        <f>[10]Janeiro!$G$20</f>
        <v>37</v>
      </c>
      <c r="R14" s="29">
        <f>[10]Janeiro!$G$21</f>
        <v>40</v>
      </c>
      <c r="S14" s="29">
        <f>[10]Janeiro!$G$22</f>
        <v>49</v>
      </c>
      <c r="T14" s="29">
        <f>[10]Janeiro!$G$23</f>
        <v>40</v>
      </c>
      <c r="U14" s="29">
        <f>[10]Janeiro!$G$24</f>
        <v>37</v>
      </c>
      <c r="V14" s="29">
        <f>[10]Janeiro!$G$25</f>
        <v>52</v>
      </c>
      <c r="W14" s="29">
        <f>[10]Janeiro!$G$26</f>
        <v>71</v>
      </c>
      <c r="X14" s="29">
        <f>[10]Janeiro!$G$27</f>
        <v>53</v>
      </c>
      <c r="Y14" s="29">
        <f>[10]Janeiro!$G$28</f>
        <v>67</v>
      </c>
      <c r="Z14" s="29">
        <f>[10]Janeiro!$G$29</f>
        <v>66</v>
      </c>
      <c r="AA14" s="29">
        <f>[10]Janeiro!$G$30</f>
        <v>55</v>
      </c>
      <c r="AB14" s="29">
        <f>[10]Janeiro!$G$31</f>
        <v>55</v>
      </c>
      <c r="AC14" s="29">
        <f>[10]Janeiro!$G$32</f>
        <v>43</v>
      </c>
      <c r="AD14" s="29">
        <f>[10]Janeiro!$G$33</f>
        <v>50</v>
      </c>
      <c r="AE14" s="29">
        <f>[10]Janeiro!$G$34</f>
        <v>47</v>
      </c>
      <c r="AF14" s="29">
        <f>[10]Janeiro!$G$35</f>
        <v>34</v>
      </c>
      <c r="AG14" s="30">
        <f t="shared" si="2"/>
        <v>21</v>
      </c>
      <c r="AH14" s="26">
        <f t="shared" si="1"/>
        <v>45.58064516129032</v>
      </c>
    </row>
    <row r="15" spans="1:34" ht="17.100000000000001" customHeight="1">
      <c r="A15" s="23" t="s">
        <v>8</v>
      </c>
      <c r="B15" s="29">
        <f>[11]Janeiro!$G$5</f>
        <v>29</v>
      </c>
      <c r="C15" s="29">
        <f>[11]Janeiro!$G$6</f>
        <v>33</v>
      </c>
      <c r="D15" s="29">
        <f>[11]Janeiro!$G$7</f>
        <v>32</v>
      </c>
      <c r="E15" s="29">
        <f>[11]Janeiro!$G$8</f>
        <v>21</v>
      </c>
      <c r="F15" s="29">
        <f>[11]Janeiro!$G$9</f>
        <v>22</v>
      </c>
      <c r="G15" s="29">
        <f>[11]Janeiro!$G$10</f>
        <v>31</v>
      </c>
      <c r="H15" s="29">
        <f>[11]Janeiro!$G$11</f>
        <v>29</v>
      </c>
      <c r="I15" s="29">
        <f>[11]Janeiro!$G$12</f>
        <v>38</v>
      </c>
      <c r="J15" s="29">
        <f>[11]Janeiro!$G$13</f>
        <v>34</v>
      </c>
      <c r="K15" s="29">
        <f>[11]Janeiro!$G$14</f>
        <v>32</v>
      </c>
      <c r="L15" s="29">
        <f>[11]Janeiro!$G$15</f>
        <v>35</v>
      </c>
      <c r="M15" s="29">
        <f>[11]Janeiro!$G$16</f>
        <v>76</v>
      </c>
      <c r="N15" s="29">
        <f>[11]Janeiro!$G$17</f>
        <v>89</v>
      </c>
      <c r="O15" s="29">
        <f>[11]Janeiro!$G$18</f>
        <v>52</v>
      </c>
      <c r="P15" s="29">
        <f>[11]Janeiro!$G$19</f>
        <v>39</v>
      </c>
      <c r="Q15" s="29">
        <f>[11]Janeiro!$G$20</f>
        <v>43</v>
      </c>
      <c r="R15" s="29">
        <f>[11]Janeiro!$G$21</f>
        <v>34</v>
      </c>
      <c r="S15" s="29">
        <f>[11]Janeiro!$G$22</f>
        <v>42</v>
      </c>
      <c r="T15" s="29">
        <f>[11]Janeiro!$G$23</f>
        <v>47</v>
      </c>
      <c r="U15" s="29">
        <f>[11]Janeiro!$G$24</f>
        <v>42</v>
      </c>
      <c r="V15" s="29">
        <f>[11]Janeiro!$G$25</f>
        <v>41</v>
      </c>
      <c r="W15" s="29">
        <f>[11]Janeiro!$G$26</f>
        <v>51</v>
      </c>
      <c r="X15" s="29">
        <f>[11]Janeiro!$G$27</f>
        <v>56</v>
      </c>
      <c r="Y15" s="29">
        <f>[11]Janeiro!$G$28</f>
        <v>52</v>
      </c>
      <c r="Z15" s="29">
        <f>[11]Janeiro!$G$29</f>
        <v>83</v>
      </c>
      <c r="AA15" s="29">
        <f>[11]Janeiro!$G$30</f>
        <v>52</v>
      </c>
      <c r="AB15" s="29">
        <f>[11]Janeiro!$G$31</f>
        <v>46</v>
      </c>
      <c r="AC15" s="29">
        <f>[11]Janeiro!$G$32</f>
        <v>43</v>
      </c>
      <c r="AD15" s="29">
        <f>[11]Janeiro!$G$33</f>
        <v>33</v>
      </c>
      <c r="AE15" s="29">
        <f>[11]Janeiro!$G$34</f>
        <v>30</v>
      </c>
      <c r="AF15" s="29">
        <f>[11]Janeiro!$G$35</f>
        <v>26</v>
      </c>
      <c r="AG15" s="30">
        <f>MIN(B15:AF15)</f>
        <v>21</v>
      </c>
      <c r="AH15" s="26">
        <f>AVERAGE(B15:AF15)</f>
        <v>42.354838709677416</v>
      </c>
    </row>
    <row r="16" spans="1:34" ht="17.100000000000001" customHeight="1">
      <c r="A16" s="23" t="s">
        <v>9</v>
      </c>
      <c r="B16" s="29">
        <f>[12]Janeiro!$G$5</f>
        <v>25</v>
      </c>
      <c r="C16" s="29">
        <f>[12]Janeiro!$G$6</f>
        <v>27</v>
      </c>
      <c r="D16" s="29">
        <f>[12]Janeiro!$G$7</f>
        <v>30</v>
      </c>
      <c r="E16" s="29">
        <f>[12]Janeiro!$G$8</f>
        <v>28</v>
      </c>
      <c r="F16" s="29">
        <f>[12]Janeiro!$G$9</f>
        <v>22</v>
      </c>
      <c r="G16" s="29">
        <f>[12]Janeiro!$G$10</f>
        <v>31</v>
      </c>
      <c r="H16" s="29">
        <f>[12]Janeiro!$G$11</f>
        <v>27</v>
      </c>
      <c r="I16" s="29">
        <f>[12]Janeiro!$G$12</f>
        <v>36</v>
      </c>
      <c r="J16" s="29">
        <f>[12]Janeiro!$G$13</f>
        <v>33</v>
      </c>
      <c r="K16" s="29">
        <f>[12]Janeiro!$G$14</f>
        <v>39</v>
      </c>
      <c r="L16" s="29">
        <f>[12]Janeiro!$G$15</f>
        <v>44</v>
      </c>
      <c r="M16" s="29">
        <f>[12]Janeiro!$G$16</f>
        <v>80</v>
      </c>
      <c r="N16" s="29">
        <f>[12]Janeiro!$G$17</f>
        <v>81</v>
      </c>
      <c r="O16" s="29">
        <f>[12]Janeiro!$G$18</f>
        <v>47</v>
      </c>
      <c r="P16" s="29">
        <f>[12]Janeiro!$G$19</f>
        <v>42</v>
      </c>
      <c r="Q16" s="29">
        <f>[12]Janeiro!$G$20</f>
        <v>31</v>
      </c>
      <c r="R16" s="29">
        <f>[12]Janeiro!$G$21</f>
        <v>39</v>
      </c>
      <c r="S16" s="29">
        <f>[12]Janeiro!$G$22</f>
        <v>39</v>
      </c>
      <c r="T16" s="29">
        <f>[12]Janeiro!$G$23</f>
        <v>43</v>
      </c>
      <c r="U16" s="29">
        <f>[12]Janeiro!$G$24</f>
        <v>40</v>
      </c>
      <c r="V16" s="29">
        <f>[12]Janeiro!$G$25</f>
        <v>43</v>
      </c>
      <c r="W16" s="29">
        <f>[12]Janeiro!$G$26</f>
        <v>49</v>
      </c>
      <c r="X16" s="29">
        <f>[12]Janeiro!$G$27</f>
        <v>56</v>
      </c>
      <c r="Y16" s="29">
        <f>[12]Janeiro!$G$28</f>
        <v>51</v>
      </c>
      <c r="Z16" s="29">
        <f>[12]Janeiro!$G$29</f>
        <v>83</v>
      </c>
      <c r="AA16" s="29">
        <f>[12]Janeiro!$G$30</f>
        <v>52</v>
      </c>
      <c r="AB16" s="29">
        <f>[12]Janeiro!$G$31</f>
        <v>52</v>
      </c>
      <c r="AC16" s="29">
        <f>[12]Janeiro!$G$32</f>
        <v>44</v>
      </c>
      <c r="AD16" s="29">
        <f>[12]Janeiro!$G$33</f>
        <v>30</v>
      </c>
      <c r="AE16" s="29">
        <f>[12]Janeiro!$G$34</f>
        <v>30</v>
      </c>
      <c r="AF16" s="29">
        <f>[12]Janeiro!$G$35</f>
        <v>27</v>
      </c>
      <c r="AG16" s="30">
        <f t="shared" ref="AG16:AG28" si="5">MIN(B16:AF16)</f>
        <v>22</v>
      </c>
      <c r="AH16" s="26">
        <f t="shared" ref="AH16:AH27" si="6">AVERAGE(B16:AF16)</f>
        <v>41.967741935483872</v>
      </c>
    </row>
    <row r="17" spans="1:34" ht="17.100000000000001" customHeight="1">
      <c r="A17" s="23" t="s">
        <v>57</v>
      </c>
      <c r="B17" s="29">
        <f>[13]Janeiro!$G$5</f>
        <v>25</v>
      </c>
      <c r="C17" s="29">
        <f>[13]Janeiro!$G$6</f>
        <v>33</v>
      </c>
      <c r="D17" s="29">
        <f>[13]Janeiro!$G$7</f>
        <v>23</v>
      </c>
      <c r="E17" s="29">
        <f>[13]Janeiro!$G$8</f>
        <v>22</v>
      </c>
      <c r="F17" s="29">
        <f>[13]Janeiro!$G$9</f>
        <v>31</v>
      </c>
      <c r="G17" s="29">
        <f>[13]Janeiro!$G$10</f>
        <v>29</v>
      </c>
      <c r="H17" s="29">
        <f>[13]Janeiro!$G$11</f>
        <v>27</v>
      </c>
      <c r="I17" s="29">
        <f>[13]Janeiro!$G$12</f>
        <v>33</v>
      </c>
      <c r="J17" s="29">
        <f>[13]Janeiro!$G$13</f>
        <v>39</v>
      </c>
      <c r="K17" s="29">
        <f>[13]Janeiro!$G$14</f>
        <v>37</v>
      </c>
      <c r="L17" s="29">
        <f>[13]Janeiro!$G$15</f>
        <v>50</v>
      </c>
      <c r="M17" s="29">
        <f>[13]Janeiro!$G$16</f>
        <v>72</v>
      </c>
      <c r="N17" s="29">
        <f>[13]Janeiro!$G$17</f>
        <v>76</v>
      </c>
      <c r="O17" s="29">
        <f>[13]Janeiro!$G$18</f>
        <v>44</v>
      </c>
      <c r="P17" s="29">
        <f>[13]Janeiro!$G$19</f>
        <v>42</v>
      </c>
      <c r="Q17" s="29">
        <f>[13]Janeiro!$G$20</f>
        <v>25</v>
      </c>
      <c r="R17" s="29">
        <f>[13]Janeiro!$G$21</f>
        <v>31</v>
      </c>
      <c r="S17" s="29">
        <f>[13]Janeiro!$G$22</f>
        <v>47</v>
      </c>
      <c r="T17" s="29">
        <f>[13]Janeiro!$G$23</f>
        <v>35</v>
      </c>
      <c r="U17" s="29">
        <f>[13]Janeiro!$G$24</f>
        <v>43</v>
      </c>
      <c r="V17" s="29">
        <f>[13]Janeiro!$G$25</f>
        <v>42</v>
      </c>
      <c r="W17" s="29">
        <f>[13]Janeiro!$G$26</f>
        <v>47</v>
      </c>
      <c r="X17" s="29">
        <f>[13]Janeiro!$G$27</f>
        <v>49</v>
      </c>
      <c r="Y17" s="29">
        <f>[13]Janeiro!$G$28</f>
        <v>44</v>
      </c>
      <c r="Z17" s="29">
        <f>[13]Janeiro!$G$29</f>
        <v>72</v>
      </c>
      <c r="AA17" s="29">
        <f>[13]Janeiro!$G$30</f>
        <v>50</v>
      </c>
      <c r="AB17" s="29">
        <f>[13]Janeiro!$G$31</f>
        <v>42</v>
      </c>
      <c r="AC17" s="29">
        <f>[13]Janeiro!$G$32</f>
        <v>44</v>
      </c>
      <c r="AD17" s="29">
        <f>[13]Janeiro!$G$33</f>
        <v>47</v>
      </c>
      <c r="AE17" s="29">
        <f>[13]Janeiro!$G$34</f>
        <v>50</v>
      </c>
      <c r="AF17" s="29">
        <f>[13]Janeiro!$G$35</f>
        <v>38</v>
      </c>
      <c r="AG17" s="30">
        <f t="shared" ref="AG17:AG18" si="7">MIN(B17:AF17)</f>
        <v>22</v>
      </c>
      <c r="AH17" s="26">
        <f t="shared" ref="AH17:AH18" si="8">AVERAGE(B17:AF17)</f>
        <v>41.58064516129032</v>
      </c>
    </row>
    <row r="18" spans="1:34" ht="17.100000000000001" customHeight="1">
      <c r="A18" s="23" t="s">
        <v>10</v>
      </c>
      <c r="B18" s="29">
        <f>[14]Janeiro!$G$5</f>
        <v>26</v>
      </c>
      <c r="C18" s="29">
        <f>[14]Janeiro!$G$6</f>
        <v>29</v>
      </c>
      <c r="D18" s="29">
        <f>[14]Janeiro!$G$7</f>
        <v>29</v>
      </c>
      <c r="E18" s="29">
        <f>[14]Janeiro!$G$8</f>
        <v>24</v>
      </c>
      <c r="F18" s="29">
        <f>[14]Janeiro!$G$9</f>
        <v>18</v>
      </c>
      <c r="G18" s="29">
        <f>[14]Janeiro!$G$10</f>
        <v>27</v>
      </c>
      <c r="H18" s="29">
        <f>[14]Janeiro!$G$11</f>
        <v>19</v>
      </c>
      <c r="I18" s="29">
        <f>[14]Janeiro!$G$12</f>
        <v>32</v>
      </c>
      <c r="J18" s="29">
        <f>[14]Janeiro!$G$13</f>
        <v>29</v>
      </c>
      <c r="K18" s="29">
        <f>[14]Janeiro!$G$14</f>
        <v>33</v>
      </c>
      <c r="L18" s="29">
        <f>[14]Janeiro!$G$15</f>
        <v>32</v>
      </c>
      <c r="M18" s="29">
        <f>[14]Janeiro!$G$16</f>
        <v>62</v>
      </c>
      <c r="N18" s="29">
        <f>[14]Janeiro!$G$17</f>
        <v>82</v>
      </c>
      <c r="O18" s="29">
        <f>[14]Janeiro!$G$18</f>
        <v>49</v>
      </c>
      <c r="P18" s="29">
        <f>[14]Janeiro!$G$19</f>
        <v>38</v>
      </c>
      <c r="Q18" s="29">
        <f>[14]Janeiro!$G$20</f>
        <v>31</v>
      </c>
      <c r="R18" s="29">
        <f>[14]Janeiro!$G$21</f>
        <v>38</v>
      </c>
      <c r="S18" s="29">
        <f>[14]Janeiro!$G$22</f>
        <v>39</v>
      </c>
      <c r="T18" s="29">
        <f>[14]Janeiro!$G$23</f>
        <v>48</v>
      </c>
      <c r="U18" s="29">
        <f>[14]Janeiro!$G$24</f>
        <v>37</v>
      </c>
      <c r="V18" s="29">
        <f>[14]Janeiro!$G$25</f>
        <v>44</v>
      </c>
      <c r="W18" s="29">
        <f>[14]Janeiro!$G$26</f>
        <v>52</v>
      </c>
      <c r="X18" s="29">
        <f>[14]Janeiro!$G$27</f>
        <v>53</v>
      </c>
      <c r="Y18" s="29">
        <f>[14]Janeiro!$G$28</f>
        <v>53</v>
      </c>
      <c r="Z18" s="29">
        <f>[14]Janeiro!$G$29</f>
        <v>79</v>
      </c>
      <c r="AA18" s="29">
        <f>[14]Janeiro!$G$30</f>
        <v>47</v>
      </c>
      <c r="AB18" s="29">
        <f>[14]Janeiro!$G$31</f>
        <v>46</v>
      </c>
      <c r="AC18" s="29">
        <f>[14]Janeiro!$G$32</f>
        <v>38</v>
      </c>
      <c r="AD18" s="29">
        <f>[14]Janeiro!$G$33</f>
        <v>34</v>
      </c>
      <c r="AE18" s="29">
        <f>[14]Janeiro!$G$34</f>
        <v>32</v>
      </c>
      <c r="AF18" s="29">
        <f>[14]Janeiro!$G$35</f>
        <v>28</v>
      </c>
      <c r="AG18" s="30">
        <f t="shared" si="7"/>
        <v>18</v>
      </c>
      <c r="AH18" s="26">
        <f t="shared" si="8"/>
        <v>39.612903225806448</v>
      </c>
    </row>
    <row r="19" spans="1:34" ht="17.100000000000001" customHeight="1">
      <c r="A19" s="23" t="s">
        <v>11</v>
      </c>
      <c r="B19" s="29">
        <f>[15]Janeiro!$G$5</f>
        <v>31</v>
      </c>
      <c r="C19" s="29">
        <f>[15]Janeiro!$G$6</f>
        <v>33</v>
      </c>
      <c r="D19" s="29">
        <f>[15]Janeiro!$G$7</f>
        <v>27</v>
      </c>
      <c r="E19" s="29">
        <f>[15]Janeiro!$G$8</f>
        <v>26</v>
      </c>
      <c r="F19" s="29">
        <f>[15]Janeiro!$G$9</f>
        <v>26</v>
      </c>
      <c r="G19" s="29">
        <f>[15]Janeiro!$G$10</f>
        <v>31</v>
      </c>
      <c r="H19" s="29">
        <f>[15]Janeiro!$G$11</f>
        <v>34</v>
      </c>
      <c r="I19" s="29">
        <f>[15]Janeiro!$G$12</f>
        <v>38</v>
      </c>
      <c r="J19" s="29">
        <f>[15]Janeiro!$G$13</f>
        <v>49</v>
      </c>
      <c r="K19" s="29">
        <f>[15]Janeiro!$G$14</f>
        <v>34</v>
      </c>
      <c r="L19" s="29">
        <f>[15]Janeiro!$G$15</f>
        <v>49</v>
      </c>
      <c r="M19" s="29" t="str">
        <f>[15]Janeiro!$G$16</f>
        <v>**</v>
      </c>
      <c r="N19" s="29">
        <f>[15]Janeiro!$G$17</f>
        <v>80</v>
      </c>
      <c r="O19" s="29">
        <f>[15]Janeiro!$G$18</f>
        <v>49</v>
      </c>
      <c r="P19" s="29" t="str">
        <f>[15]Janeiro!$G$19</f>
        <v>**</v>
      </c>
      <c r="Q19" s="29" t="str">
        <f>[15]Janeiro!$G$20</f>
        <v>**</v>
      </c>
      <c r="R19" s="29" t="str">
        <f>[15]Janeiro!$G$21</f>
        <v>**</v>
      </c>
      <c r="S19" s="29" t="str">
        <f>[15]Janeiro!$G$22</f>
        <v>**</v>
      </c>
      <c r="T19" s="29" t="str">
        <f>[15]Janeiro!$G$23</f>
        <v>**</v>
      </c>
      <c r="U19" s="29" t="str">
        <f>[15]Janeiro!$G$24</f>
        <v>**</v>
      </c>
      <c r="V19" s="29" t="str">
        <f>[15]Janeiro!$G$25</f>
        <v>**</v>
      </c>
      <c r="W19" s="29" t="str">
        <f>[15]Janeiro!$G$26</f>
        <v>**</v>
      </c>
      <c r="X19" s="29" t="str">
        <f>[15]Janeiro!$G$27</f>
        <v>**</v>
      </c>
      <c r="Y19" s="29" t="str">
        <f>[15]Janeiro!$G$28</f>
        <v>**</v>
      </c>
      <c r="Z19" s="29" t="str">
        <f>[15]Janeiro!$G$29</f>
        <v>**</v>
      </c>
      <c r="AA19" s="29" t="str">
        <f>[15]Janeiro!$G$30</f>
        <v>**</v>
      </c>
      <c r="AB19" s="29" t="str">
        <f>[15]Janeiro!$G$31</f>
        <v>**</v>
      </c>
      <c r="AC19" s="29" t="str">
        <f>[15]Janeiro!$G$32</f>
        <v>**</v>
      </c>
      <c r="AD19" s="29" t="str">
        <f>[15]Janeiro!$G$33</f>
        <v>**</v>
      </c>
      <c r="AE19" s="29" t="str">
        <f>[15]Janeiro!$G$34</f>
        <v>**</v>
      </c>
      <c r="AF19" s="29" t="str">
        <f>[15]Janeiro!$G$35</f>
        <v>**</v>
      </c>
      <c r="AG19" s="30">
        <f t="shared" si="5"/>
        <v>26</v>
      </c>
      <c r="AH19" s="26">
        <f t="shared" si="6"/>
        <v>39</v>
      </c>
    </row>
    <row r="20" spans="1:34" ht="17.100000000000001" customHeight="1">
      <c r="A20" s="23" t="s">
        <v>12</v>
      </c>
      <c r="B20" s="29">
        <f>[16]Janeiro!$G$5</f>
        <v>33</v>
      </c>
      <c r="C20" s="29">
        <f>[16]Janeiro!$G$6</f>
        <v>26</v>
      </c>
      <c r="D20" s="29">
        <f>[16]Janeiro!$G$7</f>
        <v>26</v>
      </c>
      <c r="E20" s="29">
        <f>[16]Janeiro!$G$8</f>
        <v>27</v>
      </c>
      <c r="F20" s="29">
        <f>[16]Janeiro!$G$9</f>
        <v>31</v>
      </c>
      <c r="G20" s="29">
        <f>[16]Janeiro!$G$10</f>
        <v>43</v>
      </c>
      <c r="H20" s="29">
        <f>[16]Janeiro!$G$11</f>
        <v>39</v>
      </c>
      <c r="I20" s="29">
        <f>[16]Janeiro!$G$12</f>
        <v>35</v>
      </c>
      <c r="J20" s="29">
        <f>[16]Janeiro!$G$13</f>
        <v>44</v>
      </c>
      <c r="K20" s="29">
        <f>[16]Janeiro!$G$14</f>
        <v>48</v>
      </c>
      <c r="L20" s="29">
        <f>[16]Janeiro!$G$15</f>
        <v>61</v>
      </c>
      <c r="M20" s="29">
        <f>[16]Janeiro!$G$16</f>
        <v>80</v>
      </c>
      <c r="N20" s="29">
        <f>[16]Janeiro!$G$17</f>
        <v>68</v>
      </c>
      <c r="O20" s="29">
        <f>[16]Janeiro!$G$18</f>
        <v>49</v>
      </c>
      <c r="P20" s="29">
        <f>[16]Janeiro!$G$19</f>
        <v>33</v>
      </c>
      <c r="Q20" s="29">
        <f>[16]Janeiro!$G$20</f>
        <v>32</v>
      </c>
      <c r="R20" s="29">
        <f>[16]Janeiro!$G$21</f>
        <v>33</v>
      </c>
      <c r="S20" s="29">
        <f>[16]Janeiro!$G$22</f>
        <v>45</v>
      </c>
      <c r="T20" s="29">
        <f>[16]Janeiro!$G$23</f>
        <v>39</v>
      </c>
      <c r="U20" s="29">
        <f>[16]Janeiro!$G$24</f>
        <v>43</v>
      </c>
      <c r="V20" s="29">
        <f>[16]Janeiro!$G$25</f>
        <v>52</v>
      </c>
      <c r="W20" s="29">
        <f>[16]Janeiro!$G$26</f>
        <v>51</v>
      </c>
      <c r="X20" s="29">
        <f>[16]Janeiro!$G$27</f>
        <v>55</v>
      </c>
      <c r="Y20" s="29">
        <f>[16]Janeiro!$G$28</f>
        <v>46</v>
      </c>
      <c r="Z20" s="29">
        <f>[16]Janeiro!$G$29</f>
        <v>76</v>
      </c>
      <c r="AA20" s="29">
        <f>[16]Janeiro!$G$30</f>
        <v>56</v>
      </c>
      <c r="AB20" s="29">
        <f>[16]Janeiro!$G$31</f>
        <v>52</v>
      </c>
      <c r="AC20" s="29">
        <f>[16]Janeiro!$G$32</f>
        <v>46</v>
      </c>
      <c r="AD20" s="29">
        <f>[16]Janeiro!$G$33</f>
        <v>57</v>
      </c>
      <c r="AE20" s="29">
        <f>[16]Janeiro!$G$34</f>
        <v>65</v>
      </c>
      <c r="AF20" s="29">
        <f>[16]Janeiro!$G$35</f>
        <v>54</v>
      </c>
      <c r="AG20" s="30">
        <f t="shared" si="5"/>
        <v>26</v>
      </c>
      <c r="AH20" s="26">
        <f t="shared" si="6"/>
        <v>46.612903225806448</v>
      </c>
    </row>
    <row r="21" spans="1:34" ht="17.100000000000001" customHeight="1">
      <c r="A21" s="23" t="s">
        <v>13</v>
      </c>
      <c r="B21" s="29">
        <f>[17]Janeiro!$G$5</f>
        <v>43</v>
      </c>
      <c r="C21" s="29">
        <f>[17]Janeiro!$G$6</f>
        <v>20</v>
      </c>
      <c r="D21" s="29">
        <f>[17]Janeiro!$G$7</f>
        <v>29</v>
      </c>
      <c r="E21" s="29">
        <f>[17]Janeiro!$G$8</f>
        <v>29</v>
      </c>
      <c r="F21" s="29">
        <f>[17]Janeiro!$G$9</f>
        <v>38</v>
      </c>
      <c r="G21" s="29">
        <f>[17]Janeiro!$G$10</f>
        <v>36</v>
      </c>
      <c r="H21" s="29">
        <f>[17]Janeiro!$G$11</f>
        <v>50</v>
      </c>
      <c r="I21" s="29">
        <f>[17]Janeiro!$G$12</f>
        <v>44</v>
      </c>
      <c r="J21" s="29">
        <f>[17]Janeiro!$G$13</f>
        <v>43</v>
      </c>
      <c r="K21" s="29">
        <f>[17]Janeiro!$G$14</f>
        <v>51</v>
      </c>
      <c r="L21" s="29">
        <f>[17]Janeiro!$G$15</f>
        <v>77</v>
      </c>
      <c r="M21" s="29">
        <f>[17]Janeiro!$G$16</f>
        <v>79</v>
      </c>
      <c r="N21" s="29">
        <f>[17]Janeiro!$G$17</f>
        <v>64</v>
      </c>
      <c r="O21" s="29">
        <f>[17]Janeiro!$G$18</f>
        <v>55</v>
      </c>
      <c r="P21" s="29">
        <f>[17]Janeiro!$G$19</f>
        <v>39</v>
      </c>
      <c r="Q21" s="29">
        <f>[17]Janeiro!$G$20</f>
        <v>44</v>
      </c>
      <c r="R21" s="29">
        <f>[17]Janeiro!$G$21</f>
        <v>38</v>
      </c>
      <c r="S21" s="29">
        <f>[17]Janeiro!$G$22</f>
        <v>47</v>
      </c>
      <c r="T21" s="29">
        <f>[17]Janeiro!$G$23</f>
        <v>44</v>
      </c>
      <c r="U21" s="29">
        <f>[17]Janeiro!$G$24</f>
        <v>57</v>
      </c>
      <c r="V21" s="29">
        <f>[17]Janeiro!$G$25</f>
        <v>62</v>
      </c>
      <c r="W21" s="29">
        <f>[17]Janeiro!$G$26</f>
        <v>67</v>
      </c>
      <c r="X21" s="29">
        <f>[17]Janeiro!$G$27</f>
        <v>58</v>
      </c>
      <c r="Y21" s="29">
        <f>[17]Janeiro!$G$28</f>
        <v>49</v>
      </c>
      <c r="Z21" s="29">
        <f>[17]Janeiro!$G$29</f>
        <v>70</v>
      </c>
      <c r="AA21" s="29">
        <f>[17]Janeiro!$G$30</f>
        <v>60</v>
      </c>
      <c r="AB21" s="29">
        <f>[17]Janeiro!$G$31</f>
        <v>62</v>
      </c>
      <c r="AC21" s="29">
        <f>[17]Janeiro!$G$32</f>
        <v>49</v>
      </c>
      <c r="AD21" s="29">
        <f>[17]Janeiro!$G$33</f>
        <v>54</v>
      </c>
      <c r="AE21" s="29">
        <f>[17]Janeiro!$G$34</f>
        <v>59</v>
      </c>
      <c r="AF21" s="29">
        <f>[17]Janeiro!$G$35</f>
        <v>58</v>
      </c>
      <c r="AG21" s="30">
        <f t="shared" si="5"/>
        <v>20</v>
      </c>
      <c r="AH21" s="26">
        <f t="shared" si="6"/>
        <v>50.806451612903224</v>
      </c>
    </row>
    <row r="22" spans="1:34" ht="17.100000000000001" customHeight="1">
      <c r="A22" s="23" t="s">
        <v>14</v>
      </c>
      <c r="B22" s="29">
        <f>[18]Janeiro!$G$5</f>
        <v>78</v>
      </c>
      <c r="C22" s="29">
        <f>[18]Janeiro!$G$6</f>
        <v>84</v>
      </c>
      <c r="D22" s="29">
        <f>[18]Janeiro!$G$7</f>
        <v>54</v>
      </c>
      <c r="E22" s="29">
        <f>[18]Janeiro!$G$8</f>
        <v>48</v>
      </c>
      <c r="F22" s="29">
        <f>[18]Janeiro!$G$9</f>
        <v>54</v>
      </c>
      <c r="G22" s="29">
        <f>[18]Janeiro!$G$10</f>
        <v>75</v>
      </c>
      <c r="H22" s="29">
        <f>[18]Janeiro!$G$11</f>
        <v>62</v>
      </c>
      <c r="I22" s="29">
        <f>[18]Janeiro!$G$12</f>
        <v>63</v>
      </c>
      <c r="J22" s="29">
        <f>[18]Janeiro!$G$13</f>
        <v>69</v>
      </c>
      <c r="K22" s="29">
        <f>[18]Janeiro!$G$14</f>
        <v>66</v>
      </c>
      <c r="L22" s="29">
        <f>[18]Janeiro!$G$15</f>
        <v>79</v>
      </c>
      <c r="M22" s="29">
        <f>[18]Janeiro!$G$16</f>
        <v>83</v>
      </c>
      <c r="N22" s="29">
        <f>[18]Janeiro!$G$17</f>
        <v>87</v>
      </c>
      <c r="O22" s="29" t="str">
        <f>[18]Janeiro!$G$18</f>
        <v>**</v>
      </c>
      <c r="P22" s="29" t="str">
        <f>[18]Janeiro!$G$19</f>
        <v>**</v>
      </c>
      <c r="Q22" s="29">
        <f>[18]Janeiro!$G$20</f>
        <v>83</v>
      </c>
      <c r="R22" s="29">
        <f>[18]Janeiro!$G$21</f>
        <v>84</v>
      </c>
      <c r="S22" s="29">
        <f>[18]Janeiro!$G$22</f>
        <v>87</v>
      </c>
      <c r="T22" s="29" t="str">
        <f>[18]Janeiro!$G$23</f>
        <v>**</v>
      </c>
      <c r="U22" s="29" t="str">
        <f>[18]Janeiro!$G$24</f>
        <v>**</v>
      </c>
      <c r="V22" s="29" t="str">
        <f>[18]Janeiro!$G$25</f>
        <v>**</v>
      </c>
      <c r="W22" s="29" t="str">
        <f>[18]Janeiro!$G$26</f>
        <v>**</v>
      </c>
      <c r="X22" s="29">
        <f>[18]Janeiro!$G$27</f>
        <v>90</v>
      </c>
      <c r="Y22" s="29">
        <f>[18]Janeiro!$G$28</f>
        <v>88</v>
      </c>
      <c r="Z22" s="29">
        <f>[18]Janeiro!$G$29</f>
        <v>80</v>
      </c>
      <c r="AA22" s="29">
        <f>[18]Janeiro!$G$30</f>
        <v>81</v>
      </c>
      <c r="AB22" s="29">
        <f>[18]Janeiro!$G$31</f>
        <v>85</v>
      </c>
      <c r="AC22" s="29">
        <f>[18]Janeiro!$G$32</f>
        <v>88</v>
      </c>
      <c r="AD22" s="29">
        <f>[18]Janeiro!$G$33</f>
        <v>85</v>
      </c>
      <c r="AE22" s="29">
        <f>[18]Janeiro!$G$34</f>
        <v>62</v>
      </c>
      <c r="AF22" s="29">
        <f>[18]Janeiro!$G$35</f>
        <v>51</v>
      </c>
      <c r="AG22" s="30">
        <f t="shared" si="5"/>
        <v>48</v>
      </c>
      <c r="AH22" s="26">
        <f t="shared" si="6"/>
        <v>74.64</v>
      </c>
    </row>
    <row r="23" spans="1:34" ht="17.100000000000001" customHeight="1">
      <c r="A23" s="23" t="s">
        <v>15</v>
      </c>
      <c r="B23" s="29">
        <f>[19]Janeiro!$G$5</f>
        <v>34</v>
      </c>
      <c r="C23" s="29">
        <f>[19]Janeiro!$G$6</f>
        <v>36</v>
      </c>
      <c r="D23" s="29">
        <f>[19]Janeiro!$G$7</f>
        <v>32</v>
      </c>
      <c r="E23" s="29">
        <f>[19]Janeiro!$G$8</f>
        <v>26</v>
      </c>
      <c r="F23" s="29">
        <f>[19]Janeiro!$G$9</f>
        <v>21</v>
      </c>
      <c r="G23" s="29">
        <f>[19]Janeiro!$G$10</f>
        <v>22</v>
      </c>
      <c r="H23" s="29">
        <f>[19]Janeiro!$G$11</f>
        <v>27</v>
      </c>
      <c r="I23" s="29">
        <f>[19]Janeiro!$G$12</f>
        <v>42</v>
      </c>
      <c r="J23" s="29">
        <f>[19]Janeiro!$G$13</f>
        <v>34</v>
      </c>
      <c r="K23" s="29">
        <f>[19]Janeiro!$G$14</f>
        <v>32</v>
      </c>
      <c r="L23" s="29">
        <f>[19]Janeiro!$G$15</f>
        <v>40</v>
      </c>
      <c r="M23" s="29">
        <f>[19]Janeiro!$G$16</f>
        <v>83</v>
      </c>
      <c r="N23" s="29">
        <f>[19]Janeiro!$G$17</f>
        <v>76</v>
      </c>
      <c r="O23" s="29">
        <f>[19]Janeiro!$G$18</f>
        <v>53</v>
      </c>
      <c r="P23" s="29">
        <f>[19]Janeiro!$G$19</f>
        <v>35</v>
      </c>
      <c r="Q23" s="29">
        <f>[19]Janeiro!$G$20</f>
        <v>41</v>
      </c>
      <c r="R23" s="29">
        <f>[19]Janeiro!$G$21</f>
        <v>40</v>
      </c>
      <c r="S23" s="29">
        <f>[19]Janeiro!$G$22</f>
        <v>42</v>
      </c>
      <c r="T23" s="29">
        <f>[19]Janeiro!$G$23</f>
        <v>46</v>
      </c>
      <c r="U23" s="29">
        <f>[19]Janeiro!$G$24</f>
        <v>49</v>
      </c>
      <c r="V23" s="29">
        <f>[19]Janeiro!$G$25</f>
        <v>46</v>
      </c>
      <c r="W23" s="29">
        <f>[19]Janeiro!$G$26</f>
        <v>68</v>
      </c>
      <c r="X23" s="29">
        <f>[19]Janeiro!$G$27</f>
        <v>52</v>
      </c>
      <c r="Y23" s="29">
        <f>[19]Janeiro!$G$28</f>
        <v>49</v>
      </c>
      <c r="Z23" s="29">
        <f>[19]Janeiro!$G$29</f>
        <v>79</v>
      </c>
      <c r="AA23" s="29">
        <f>[19]Janeiro!$G$30</f>
        <v>57</v>
      </c>
      <c r="AB23" s="29">
        <f>[19]Janeiro!$G$31</f>
        <v>54</v>
      </c>
      <c r="AC23" s="29">
        <f>[19]Janeiro!$G$32</f>
        <v>45</v>
      </c>
      <c r="AD23" s="29">
        <f>[19]Janeiro!$G$33</f>
        <v>50</v>
      </c>
      <c r="AE23" s="29">
        <f>[19]Janeiro!$G$34</f>
        <v>50</v>
      </c>
      <c r="AF23" s="29">
        <f>[19]Janeiro!$G$35</f>
        <v>41</v>
      </c>
      <c r="AG23" s="30">
        <f t="shared" si="5"/>
        <v>21</v>
      </c>
      <c r="AH23" s="26">
        <f t="shared" si="6"/>
        <v>45.225806451612904</v>
      </c>
    </row>
    <row r="24" spans="1:34" ht="17.100000000000001" customHeight="1">
      <c r="A24" s="23" t="s">
        <v>16</v>
      </c>
      <c r="B24" s="29">
        <f>[20]Janeiro!$G$5</f>
        <v>22</v>
      </c>
      <c r="C24" s="29">
        <f>[20]Janeiro!$G$6</f>
        <v>33</v>
      </c>
      <c r="D24" s="29">
        <f>[20]Janeiro!$G$7</f>
        <v>28</v>
      </c>
      <c r="E24" s="29">
        <f>[20]Janeiro!$G$8</f>
        <v>16</v>
      </c>
      <c r="F24" s="29">
        <f>[20]Janeiro!$G$9</f>
        <v>14</v>
      </c>
      <c r="G24" s="29">
        <f>[20]Janeiro!$G$10</f>
        <v>27</v>
      </c>
      <c r="H24" s="29">
        <f>[20]Janeiro!$G$11</f>
        <v>21</v>
      </c>
      <c r="I24" s="29">
        <f>[20]Janeiro!$G$12</f>
        <v>23</v>
      </c>
      <c r="J24" s="29">
        <f>[20]Janeiro!$G$13</f>
        <v>28</v>
      </c>
      <c r="K24" s="29">
        <f>[20]Janeiro!$G$14</f>
        <v>31</v>
      </c>
      <c r="L24" s="29">
        <f>[20]Janeiro!$G$15</f>
        <v>41</v>
      </c>
      <c r="M24" s="29">
        <f>[20]Janeiro!$G$16</f>
        <v>71</v>
      </c>
      <c r="N24" s="29">
        <f>[20]Janeiro!$G$17</f>
        <v>59</v>
      </c>
      <c r="O24" s="29">
        <f>[20]Janeiro!$G$18</f>
        <v>45</v>
      </c>
      <c r="P24" s="29">
        <f>[20]Janeiro!$G$19</f>
        <v>30</v>
      </c>
      <c r="Q24" s="29">
        <f>[20]Janeiro!$G$20</f>
        <v>23</v>
      </c>
      <c r="R24" s="29">
        <f>[20]Janeiro!$G$21</f>
        <v>20</v>
      </c>
      <c r="S24" s="29">
        <f>[20]Janeiro!$G$22</f>
        <v>28</v>
      </c>
      <c r="T24" s="29">
        <f>[20]Janeiro!$G$23</f>
        <v>24</v>
      </c>
      <c r="U24" s="29">
        <f>[20]Janeiro!$G$24</f>
        <v>32</v>
      </c>
      <c r="V24" s="29">
        <f>[20]Janeiro!$G$25</f>
        <v>34</v>
      </c>
      <c r="W24" s="29">
        <f>[20]Janeiro!$G$26</f>
        <v>45</v>
      </c>
      <c r="X24" s="29">
        <f>[20]Janeiro!$G$27</f>
        <v>38</v>
      </c>
      <c r="Y24" s="29">
        <f>[20]Janeiro!$G$28</f>
        <v>35</v>
      </c>
      <c r="Z24" s="29">
        <f>[20]Janeiro!$G$29</f>
        <v>43</v>
      </c>
      <c r="AA24" s="29">
        <f>[20]Janeiro!$G$30</f>
        <v>66</v>
      </c>
      <c r="AB24" s="29">
        <f>[20]Janeiro!$G$31</f>
        <v>42</v>
      </c>
      <c r="AC24" s="29">
        <f>[20]Janeiro!$G$32</f>
        <v>48</v>
      </c>
      <c r="AD24" s="29">
        <f>[20]Janeiro!$G$33</f>
        <v>47</v>
      </c>
      <c r="AE24" s="29">
        <f>[20]Janeiro!$G$34</f>
        <v>52</v>
      </c>
      <c r="AF24" s="29">
        <f>[20]Janeiro!$G$35</f>
        <v>51</v>
      </c>
      <c r="AG24" s="30">
        <f t="shared" si="5"/>
        <v>14</v>
      </c>
      <c r="AH24" s="26">
        <f t="shared" si="6"/>
        <v>36.032258064516128</v>
      </c>
    </row>
    <row r="25" spans="1:34" ht="17.100000000000001" customHeight="1">
      <c r="A25" s="23" t="s">
        <v>17</v>
      </c>
      <c r="B25" s="29">
        <f>[21]Janeiro!$G$5</f>
        <v>28</v>
      </c>
      <c r="C25" s="29">
        <f>[21]Janeiro!$G$6</f>
        <v>35</v>
      </c>
      <c r="D25" s="29">
        <f>[21]Janeiro!$G$7</f>
        <v>33</v>
      </c>
      <c r="E25" s="29">
        <f>[21]Janeiro!$G$8</f>
        <v>28</v>
      </c>
      <c r="F25" s="29">
        <f>[21]Janeiro!$G$9</f>
        <v>29</v>
      </c>
      <c r="G25" s="29">
        <f>[21]Janeiro!$G$10</f>
        <v>35</v>
      </c>
      <c r="H25" s="29">
        <f>[21]Janeiro!$G$11</f>
        <v>31</v>
      </c>
      <c r="I25" s="29">
        <f>[21]Janeiro!$G$12</f>
        <v>41</v>
      </c>
      <c r="J25" s="29">
        <f>[21]Janeiro!$G$13</f>
        <v>41</v>
      </c>
      <c r="K25" s="29">
        <f>[21]Janeiro!$G$14</f>
        <v>37</v>
      </c>
      <c r="L25" s="29">
        <f>[21]Janeiro!$G$15</f>
        <v>50</v>
      </c>
      <c r="M25" s="29">
        <f>[21]Janeiro!$G$16</f>
        <v>73</v>
      </c>
      <c r="N25" s="29">
        <f>[21]Janeiro!$G$17</f>
        <v>69</v>
      </c>
      <c r="O25" s="29">
        <f>[21]Janeiro!$G$18</f>
        <v>48</v>
      </c>
      <c r="P25" s="29">
        <f>[21]Janeiro!$G$19</f>
        <v>55</v>
      </c>
      <c r="Q25" s="29">
        <f>[21]Janeiro!$G$20</f>
        <v>34</v>
      </c>
      <c r="R25" s="29">
        <f>[21]Janeiro!$G$21</f>
        <v>49</v>
      </c>
      <c r="S25" s="29">
        <f>[21]Janeiro!$G$22</f>
        <v>45</v>
      </c>
      <c r="T25" s="29">
        <f>[21]Janeiro!$G$23</f>
        <v>44</v>
      </c>
      <c r="U25" s="29">
        <f>[21]Janeiro!$G$24</f>
        <v>40</v>
      </c>
      <c r="V25" s="29">
        <f>[21]Janeiro!$G$25</f>
        <v>52</v>
      </c>
      <c r="W25" s="29">
        <f>[21]Janeiro!$G$26</f>
        <v>53</v>
      </c>
      <c r="X25" s="29">
        <f>[21]Janeiro!$G$27</f>
        <v>47</v>
      </c>
      <c r="Y25" s="29">
        <f>[21]Janeiro!$G$28</f>
        <v>54</v>
      </c>
      <c r="Z25" s="29">
        <f>[21]Janeiro!$G$29</f>
        <v>64</v>
      </c>
      <c r="AA25" s="29">
        <f>[21]Janeiro!$G$30</f>
        <v>52</v>
      </c>
      <c r="AB25" s="29">
        <f>[21]Janeiro!$G$31</f>
        <v>51</v>
      </c>
      <c r="AC25" s="29">
        <f>[21]Janeiro!$G$32</f>
        <v>38</v>
      </c>
      <c r="AD25" s="29">
        <f>[21]Janeiro!$G$33</f>
        <v>41</v>
      </c>
      <c r="AE25" s="29">
        <f>[21]Janeiro!$G$34</f>
        <v>40</v>
      </c>
      <c r="AF25" s="29">
        <f>[21]Janeiro!$G$35</f>
        <v>31</v>
      </c>
      <c r="AG25" s="30">
        <f t="shared" si="5"/>
        <v>28</v>
      </c>
      <c r="AH25" s="26">
        <f t="shared" si="6"/>
        <v>44.12903225806452</v>
      </c>
    </row>
    <row r="26" spans="1:34" ht="17.100000000000001" customHeight="1">
      <c r="A26" s="23" t="s">
        <v>18</v>
      </c>
      <c r="B26" s="29">
        <f>[22]Janeiro!$G$5</f>
        <v>48</v>
      </c>
      <c r="C26" s="29">
        <f>[22]Janeiro!$G$6</f>
        <v>34</v>
      </c>
      <c r="D26" s="29">
        <f>[22]Janeiro!$G$7</f>
        <v>37</v>
      </c>
      <c r="E26" s="29">
        <f>[22]Janeiro!$G$8</f>
        <v>36</v>
      </c>
      <c r="F26" s="29">
        <f>[22]Janeiro!$G$9</f>
        <v>60</v>
      </c>
      <c r="G26" s="29">
        <f>[22]Janeiro!$G$10</f>
        <v>41</v>
      </c>
      <c r="H26" s="29">
        <f>[22]Janeiro!$G$11</f>
        <v>44</v>
      </c>
      <c r="I26" s="29">
        <f>[22]Janeiro!$G$12</f>
        <v>53</v>
      </c>
      <c r="J26" s="29">
        <f>[22]Janeiro!$G$13</f>
        <v>47</v>
      </c>
      <c r="K26" s="29">
        <f>[22]Janeiro!$G$14</f>
        <v>56</v>
      </c>
      <c r="L26" s="29">
        <f>[22]Janeiro!$G$15</f>
        <v>80</v>
      </c>
      <c r="M26" s="29">
        <f>[22]Janeiro!$G$16</f>
        <v>90</v>
      </c>
      <c r="N26" s="29">
        <f>[22]Janeiro!$G$17</f>
        <v>77</v>
      </c>
      <c r="O26" s="29">
        <f>[22]Janeiro!$G$18</f>
        <v>66</v>
      </c>
      <c r="P26" s="29">
        <f>[22]Janeiro!$G$19</f>
        <v>56</v>
      </c>
      <c r="Q26" s="29">
        <f>[22]Janeiro!$G$20</f>
        <v>48</v>
      </c>
      <c r="R26" s="29">
        <f>[22]Janeiro!$G$21</f>
        <v>56</v>
      </c>
      <c r="S26" s="29">
        <f>[22]Janeiro!$G$22</f>
        <v>61</v>
      </c>
      <c r="T26" s="29">
        <f>[22]Janeiro!$G$23</f>
        <v>60</v>
      </c>
      <c r="U26" s="29">
        <f>[22]Janeiro!$G$24</f>
        <v>56</v>
      </c>
      <c r="V26" s="29">
        <f>[22]Janeiro!$G$25</f>
        <v>51</v>
      </c>
      <c r="W26" s="29">
        <f>[22]Janeiro!$G$26</f>
        <v>61</v>
      </c>
      <c r="X26" s="29">
        <f>[22]Janeiro!$G$27</f>
        <v>46</v>
      </c>
      <c r="Y26" s="29">
        <f>[22]Janeiro!$G$28</f>
        <v>56</v>
      </c>
      <c r="Z26" s="29">
        <f>[22]Janeiro!$G$29</f>
        <v>62</v>
      </c>
      <c r="AA26" s="29">
        <f>[22]Janeiro!$G$30</f>
        <v>62</v>
      </c>
      <c r="AB26" s="29">
        <f>[22]Janeiro!$G$31</f>
        <v>69</v>
      </c>
      <c r="AC26" s="29">
        <f>[22]Janeiro!$G$32</f>
        <v>49</v>
      </c>
      <c r="AD26" s="29">
        <f>[22]Janeiro!$G$33</f>
        <v>57</v>
      </c>
      <c r="AE26" s="29">
        <f>[22]Janeiro!$G$34</f>
        <v>65</v>
      </c>
      <c r="AF26" s="29">
        <f>[22]Janeiro!$G$35</f>
        <v>58</v>
      </c>
      <c r="AG26" s="30">
        <f>MIN(B26:AF26)</f>
        <v>34</v>
      </c>
      <c r="AH26" s="26">
        <f t="shared" si="6"/>
        <v>56.193548387096776</v>
      </c>
    </row>
    <row r="27" spans="1:34" ht="17.100000000000001" customHeight="1">
      <c r="A27" s="23" t="s">
        <v>19</v>
      </c>
      <c r="B27" s="29">
        <f>[23]Janeiro!$G$5</f>
        <v>60</v>
      </c>
      <c r="C27" s="29">
        <f>[23]Janeiro!$G$6</f>
        <v>61</v>
      </c>
      <c r="D27" s="29">
        <f>[23]Janeiro!$G$7</f>
        <v>64</v>
      </c>
      <c r="E27" s="29">
        <f>[23]Janeiro!$G$8</f>
        <v>62</v>
      </c>
      <c r="F27" s="29">
        <f>[23]Janeiro!$G$9</f>
        <v>48</v>
      </c>
      <c r="G27" s="29">
        <f>[23]Janeiro!$G$10</f>
        <v>49</v>
      </c>
      <c r="H27" s="29">
        <f>[23]Janeiro!$G$11</f>
        <v>53</v>
      </c>
      <c r="I27" s="29">
        <f>[23]Janeiro!$G$12</f>
        <v>62</v>
      </c>
      <c r="J27" s="29">
        <f>[23]Janeiro!$G$13</f>
        <v>68</v>
      </c>
      <c r="K27" s="29">
        <f>[23]Janeiro!$G$14</f>
        <v>66</v>
      </c>
      <c r="L27" s="29">
        <f>[23]Janeiro!$G$15</f>
        <v>67</v>
      </c>
      <c r="M27" s="29">
        <f>[23]Janeiro!$G$16</f>
        <v>70</v>
      </c>
      <c r="N27" s="29">
        <f>[23]Janeiro!$G$17</f>
        <v>81</v>
      </c>
      <c r="O27" s="29">
        <f>[23]Janeiro!$G$18</f>
        <v>77</v>
      </c>
      <c r="P27" s="29">
        <f>[23]Janeiro!$G$19</f>
        <v>72</v>
      </c>
      <c r="Q27" s="29">
        <f>[23]Janeiro!$G$20</f>
        <v>73</v>
      </c>
      <c r="R27" s="29">
        <f>[23]Janeiro!$G$21</f>
        <v>74</v>
      </c>
      <c r="S27" s="29">
        <f>[23]Janeiro!$G$22</f>
        <v>70</v>
      </c>
      <c r="T27" s="29">
        <f>[23]Janeiro!$G$23</f>
        <v>70</v>
      </c>
      <c r="U27" s="29">
        <f>[23]Janeiro!$G$24</f>
        <v>71</v>
      </c>
      <c r="V27" s="29">
        <f>[23]Janeiro!$G$25</f>
        <v>73</v>
      </c>
      <c r="W27" s="29">
        <f>[23]Janeiro!$G$26</f>
        <v>73</v>
      </c>
      <c r="X27" s="29">
        <f>[23]Janeiro!$G$27</f>
        <v>76</v>
      </c>
      <c r="Y27" s="29">
        <f>[23]Janeiro!$G$28</f>
        <v>79</v>
      </c>
      <c r="Z27" s="29">
        <f>[23]Janeiro!$G$29</f>
        <v>78</v>
      </c>
      <c r="AA27" s="29">
        <f>[23]Janeiro!$G$30</f>
        <v>60</v>
      </c>
      <c r="AB27" s="29">
        <f>[23]Janeiro!$G$31</f>
        <v>62</v>
      </c>
      <c r="AC27" s="29">
        <f>[23]Janeiro!$G$32</f>
        <v>61</v>
      </c>
      <c r="AD27" s="29">
        <f>[23]Janeiro!$G$33</f>
        <v>62</v>
      </c>
      <c r="AE27" s="29">
        <f>[23]Janeiro!$G$34</f>
        <v>61</v>
      </c>
      <c r="AF27" s="29">
        <f>[23]Janeiro!$G$35</f>
        <v>61</v>
      </c>
      <c r="AG27" s="30">
        <f t="shared" si="5"/>
        <v>48</v>
      </c>
      <c r="AH27" s="26">
        <f t="shared" si="6"/>
        <v>66.58064516129032</v>
      </c>
    </row>
    <row r="28" spans="1:34" ht="17.100000000000001" customHeight="1">
      <c r="A28" s="23" t="s">
        <v>31</v>
      </c>
      <c r="B28" s="29">
        <f>[24]Janeiro!$G$5</f>
        <v>27</v>
      </c>
      <c r="C28" s="29">
        <f>[24]Janeiro!$G$6</f>
        <v>30</v>
      </c>
      <c r="D28" s="29">
        <f>[24]Janeiro!$G$7</f>
        <v>29</v>
      </c>
      <c r="E28" s="29">
        <f>[24]Janeiro!$G$8</f>
        <v>24</v>
      </c>
      <c r="F28" s="29">
        <f>[24]Janeiro!$G$9</f>
        <v>33</v>
      </c>
      <c r="G28" s="29">
        <f>[24]Janeiro!$G$10</f>
        <v>30</v>
      </c>
      <c r="H28" s="29">
        <f>[24]Janeiro!$G$11</f>
        <v>34</v>
      </c>
      <c r="I28" s="29">
        <f>[24]Janeiro!$G$12</f>
        <v>34</v>
      </c>
      <c r="J28" s="29">
        <f>[24]Janeiro!$G$13</f>
        <v>33</v>
      </c>
      <c r="K28" s="29">
        <f>[24]Janeiro!$G$14</f>
        <v>38</v>
      </c>
      <c r="L28" s="29">
        <f>[24]Janeiro!$G$15</f>
        <v>60</v>
      </c>
      <c r="M28" s="29">
        <f>[24]Janeiro!$G$16</f>
        <v>88</v>
      </c>
      <c r="N28" s="29">
        <f>[24]Janeiro!$G$17</f>
        <v>81</v>
      </c>
      <c r="O28" s="29">
        <f>[24]Janeiro!$G$18</f>
        <v>50</v>
      </c>
      <c r="P28" s="29">
        <f>[24]Janeiro!$G$19</f>
        <v>38</v>
      </c>
      <c r="Q28" s="29">
        <f>[24]Janeiro!$G$20</f>
        <v>37</v>
      </c>
      <c r="R28" s="29">
        <f>[24]Janeiro!$G$21</f>
        <v>43</v>
      </c>
      <c r="S28" s="29">
        <f>[24]Janeiro!$G$22</f>
        <v>46</v>
      </c>
      <c r="T28" s="29">
        <f>[24]Janeiro!$G$23</f>
        <v>35</v>
      </c>
      <c r="U28" s="29">
        <f>[24]Janeiro!$G$24</f>
        <v>43</v>
      </c>
      <c r="V28" s="29">
        <f>[24]Janeiro!$G$25</f>
        <v>47</v>
      </c>
      <c r="W28" s="29">
        <f>[24]Janeiro!$G$26</f>
        <v>55</v>
      </c>
      <c r="X28" s="29">
        <f>[24]Janeiro!$G$27</f>
        <v>51</v>
      </c>
      <c r="Y28" s="29">
        <f>[24]Janeiro!$G$28</f>
        <v>63</v>
      </c>
      <c r="Z28" s="29">
        <f>[24]Janeiro!$G$29</f>
        <v>66</v>
      </c>
      <c r="AA28" s="29">
        <f>[24]Janeiro!$G$30</f>
        <v>64</v>
      </c>
      <c r="AB28" s="29">
        <f>[24]Janeiro!$G$31</f>
        <v>53</v>
      </c>
      <c r="AC28" s="29">
        <f>[24]Janeiro!$G$32</f>
        <v>55</v>
      </c>
      <c r="AD28" s="29">
        <f>[24]Janeiro!$G$33</f>
        <v>54</v>
      </c>
      <c r="AE28" s="29">
        <f>[24]Janeiro!$G$34</f>
        <v>57</v>
      </c>
      <c r="AF28" s="29">
        <f>[24]Janeiro!$G$35</f>
        <v>36</v>
      </c>
      <c r="AG28" s="30">
        <f t="shared" si="5"/>
        <v>24</v>
      </c>
      <c r="AH28" s="26">
        <f>AVERAGE(B28:AF28)</f>
        <v>46.258064516129032</v>
      </c>
    </row>
    <row r="29" spans="1:34" ht="17.100000000000001" customHeight="1">
      <c r="A29" s="23" t="s">
        <v>20</v>
      </c>
      <c r="B29" s="29">
        <f>[25]Janeiro!$G$5</f>
        <v>64</v>
      </c>
      <c r="C29" s="29">
        <f>[25]Janeiro!$G$6</f>
        <v>32</v>
      </c>
      <c r="D29" s="29">
        <f>[25]Janeiro!$G$7</f>
        <v>31</v>
      </c>
      <c r="E29" s="29">
        <f>[25]Janeiro!$G$8</f>
        <v>24</v>
      </c>
      <c r="F29" s="29">
        <f>[25]Janeiro!$G$9</f>
        <v>36</v>
      </c>
      <c r="G29" s="29">
        <f>[25]Janeiro!$G$10</f>
        <v>31</v>
      </c>
      <c r="H29" s="29">
        <f>[25]Janeiro!$G$11</f>
        <v>27</v>
      </c>
      <c r="I29" s="29">
        <f>[25]Janeiro!$G$12</f>
        <v>37</v>
      </c>
      <c r="J29" s="29">
        <f>[25]Janeiro!$G$13</f>
        <v>41</v>
      </c>
      <c r="K29" s="29">
        <f>[25]Janeiro!$G$14</f>
        <v>41</v>
      </c>
      <c r="L29" s="29">
        <f>[25]Janeiro!$G$15</f>
        <v>57</v>
      </c>
      <c r="M29" s="29">
        <f>[25]Janeiro!$G$16</f>
        <v>76</v>
      </c>
      <c r="N29" s="29">
        <f>[25]Janeiro!$G$17</f>
        <v>69</v>
      </c>
      <c r="O29" s="29">
        <f>[25]Janeiro!$G$18</f>
        <v>55</v>
      </c>
      <c r="P29" s="29">
        <f>[25]Janeiro!$G$19</f>
        <v>53</v>
      </c>
      <c r="Q29" s="29">
        <f>[25]Janeiro!$G$20</f>
        <v>52</v>
      </c>
      <c r="R29" s="29">
        <f>[25]Janeiro!$G$21</f>
        <v>52</v>
      </c>
      <c r="S29" s="29">
        <f>[25]Janeiro!$G$22</f>
        <v>59</v>
      </c>
      <c r="T29" s="29">
        <f>[25]Janeiro!$G$23</f>
        <v>42</v>
      </c>
      <c r="U29" s="29">
        <f>[25]Janeiro!$G$24</f>
        <v>50</v>
      </c>
      <c r="V29" s="29">
        <f>[25]Janeiro!$G$25</f>
        <v>45</v>
      </c>
      <c r="W29" s="29">
        <f>[25]Janeiro!$G$26</f>
        <v>46</v>
      </c>
      <c r="X29" s="29">
        <f>[25]Janeiro!$G$27</f>
        <v>46</v>
      </c>
      <c r="Y29" s="29">
        <f>[25]Janeiro!$G$28</f>
        <v>50</v>
      </c>
      <c r="Z29" s="29">
        <f>[25]Janeiro!$G$29</f>
        <v>50</v>
      </c>
      <c r="AA29" s="29">
        <f>[25]Janeiro!$G$30</f>
        <v>55</v>
      </c>
      <c r="AB29" s="29">
        <f>[25]Janeiro!$G$31</f>
        <v>69</v>
      </c>
      <c r="AC29" s="29">
        <f>[25]Janeiro!$G$32</f>
        <v>56</v>
      </c>
      <c r="AD29" s="29">
        <f>[25]Janeiro!$G$33</f>
        <v>36</v>
      </c>
      <c r="AE29" s="29">
        <f>[25]Janeiro!$G$34</f>
        <v>22</v>
      </c>
      <c r="AF29" s="29">
        <f>[25]Janeiro!$G$35</f>
        <v>36</v>
      </c>
      <c r="AG29" s="30">
        <f>MIN(B29:AF29)</f>
        <v>22</v>
      </c>
      <c r="AH29" s="26">
        <f>AVERAGE(B29:AF29)</f>
        <v>46.451612903225808</v>
      </c>
    </row>
    <row r="30" spans="1:34" s="5" customFormat="1" ht="17.100000000000001" customHeight="1">
      <c r="A30" s="22" t="s">
        <v>35</v>
      </c>
      <c r="B30" s="16">
        <f>MIN(B5:B29)</f>
        <v>22</v>
      </c>
      <c r="C30" s="16">
        <f t="shared" ref="C30:AH30" si="9">MIN(C5:C29)</f>
        <v>20</v>
      </c>
      <c r="D30" s="16">
        <f t="shared" si="9"/>
        <v>23</v>
      </c>
      <c r="E30" s="16">
        <f t="shared" si="9"/>
        <v>16</v>
      </c>
      <c r="F30" s="16">
        <f t="shared" si="9"/>
        <v>14</v>
      </c>
      <c r="G30" s="16">
        <f t="shared" si="9"/>
        <v>18</v>
      </c>
      <c r="H30" s="16">
        <f t="shared" si="9"/>
        <v>19</v>
      </c>
      <c r="I30" s="16">
        <f t="shared" si="9"/>
        <v>23</v>
      </c>
      <c r="J30" s="16">
        <f t="shared" si="9"/>
        <v>28</v>
      </c>
      <c r="K30" s="16">
        <f t="shared" si="9"/>
        <v>30</v>
      </c>
      <c r="L30" s="16">
        <f t="shared" si="9"/>
        <v>32</v>
      </c>
      <c r="M30" s="16">
        <f t="shared" si="9"/>
        <v>61</v>
      </c>
      <c r="N30" s="16">
        <f t="shared" si="9"/>
        <v>58</v>
      </c>
      <c r="O30" s="16">
        <f t="shared" si="9"/>
        <v>43</v>
      </c>
      <c r="P30" s="16">
        <f t="shared" si="9"/>
        <v>29</v>
      </c>
      <c r="Q30" s="16">
        <f t="shared" si="9"/>
        <v>23</v>
      </c>
      <c r="R30" s="16">
        <f t="shared" si="9"/>
        <v>20</v>
      </c>
      <c r="S30" s="16">
        <f t="shared" si="9"/>
        <v>28</v>
      </c>
      <c r="T30" s="16">
        <f t="shared" si="9"/>
        <v>21</v>
      </c>
      <c r="U30" s="16">
        <f t="shared" si="9"/>
        <v>32</v>
      </c>
      <c r="V30" s="16">
        <f t="shared" si="9"/>
        <v>34</v>
      </c>
      <c r="W30" s="16">
        <f t="shared" si="9"/>
        <v>38</v>
      </c>
      <c r="X30" s="16">
        <f t="shared" si="9"/>
        <v>38</v>
      </c>
      <c r="Y30" s="16">
        <f t="shared" si="9"/>
        <v>35</v>
      </c>
      <c r="Z30" s="16">
        <f t="shared" si="9"/>
        <v>43</v>
      </c>
      <c r="AA30" s="16">
        <f t="shared" si="9"/>
        <v>47</v>
      </c>
      <c r="AB30" s="16">
        <f t="shared" si="9"/>
        <v>39</v>
      </c>
      <c r="AC30" s="16">
        <f t="shared" si="9"/>
        <v>33</v>
      </c>
      <c r="AD30" s="16">
        <f t="shared" si="9"/>
        <v>30</v>
      </c>
      <c r="AE30" s="16">
        <f t="shared" si="9"/>
        <v>22</v>
      </c>
      <c r="AF30" s="16">
        <f t="shared" si="9"/>
        <v>26</v>
      </c>
      <c r="AG30" s="16">
        <f t="shared" si="9"/>
        <v>14</v>
      </c>
      <c r="AH30" s="16">
        <f t="shared" si="9"/>
        <v>36.032258064516128</v>
      </c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G30"/>
  <sheetViews>
    <sheetView topLeftCell="A10" workbookViewId="0">
      <selection activeCell="B30" sqref="B30"/>
    </sheetView>
  </sheetViews>
  <sheetFormatPr defaultRowHeight="12.75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9" bestFit="1" customWidth="1"/>
  </cols>
  <sheetData>
    <row r="1" spans="1:33" ht="20.100000000000001" customHeight="1">
      <c r="A1" s="17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 s="4" customFormat="1" ht="20.100000000000001" customHeight="1">
      <c r="A2" s="19" t="s">
        <v>21</v>
      </c>
      <c r="B2" s="20" t="s">
        <v>55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3" s="5" customFormat="1" ht="20.100000000000001" customHeight="1">
      <c r="A3" s="19"/>
      <c r="B3" s="21">
        <v>1</v>
      </c>
      <c r="C3" s="21">
        <f>SUM(B3+1)</f>
        <v>2</v>
      </c>
      <c r="D3" s="21">
        <f t="shared" ref="D3:AD3" si="0">SUM(C3+1)</f>
        <v>3</v>
      </c>
      <c r="E3" s="21">
        <f t="shared" si="0"/>
        <v>4</v>
      </c>
      <c r="F3" s="21">
        <f t="shared" si="0"/>
        <v>5</v>
      </c>
      <c r="G3" s="21">
        <f t="shared" si="0"/>
        <v>6</v>
      </c>
      <c r="H3" s="21">
        <f t="shared" si="0"/>
        <v>7</v>
      </c>
      <c r="I3" s="21">
        <f t="shared" si="0"/>
        <v>8</v>
      </c>
      <c r="J3" s="21">
        <f t="shared" si="0"/>
        <v>9</v>
      </c>
      <c r="K3" s="21">
        <f t="shared" si="0"/>
        <v>10</v>
      </c>
      <c r="L3" s="21">
        <f t="shared" si="0"/>
        <v>11</v>
      </c>
      <c r="M3" s="21">
        <f t="shared" si="0"/>
        <v>12</v>
      </c>
      <c r="N3" s="21">
        <f t="shared" si="0"/>
        <v>13</v>
      </c>
      <c r="O3" s="21">
        <f t="shared" si="0"/>
        <v>14</v>
      </c>
      <c r="P3" s="21">
        <f t="shared" si="0"/>
        <v>15</v>
      </c>
      <c r="Q3" s="21">
        <f t="shared" si="0"/>
        <v>16</v>
      </c>
      <c r="R3" s="21">
        <f t="shared" si="0"/>
        <v>17</v>
      </c>
      <c r="S3" s="21">
        <f t="shared" si="0"/>
        <v>18</v>
      </c>
      <c r="T3" s="21">
        <f t="shared" si="0"/>
        <v>19</v>
      </c>
      <c r="U3" s="21">
        <f t="shared" si="0"/>
        <v>20</v>
      </c>
      <c r="V3" s="21">
        <f t="shared" si="0"/>
        <v>21</v>
      </c>
      <c r="W3" s="21">
        <f t="shared" si="0"/>
        <v>22</v>
      </c>
      <c r="X3" s="21">
        <f t="shared" si="0"/>
        <v>23</v>
      </c>
      <c r="Y3" s="21">
        <f t="shared" si="0"/>
        <v>24</v>
      </c>
      <c r="Z3" s="21">
        <f t="shared" si="0"/>
        <v>25</v>
      </c>
      <c r="AA3" s="21">
        <f t="shared" si="0"/>
        <v>26</v>
      </c>
      <c r="AB3" s="21">
        <f t="shared" si="0"/>
        <v>27</v>
      </c>
      <c r="AC3" s="21">
        <f t="shared" si="0"/>
        <v>28</v>
      </c>
      <c r="AD3" s="21">
        <f t="shared" si="0"/>
        <v>29</v>
      </c>
      <c r="AE3" s="21">
        <v>30</v>
      </c>
      <c r="AF3" s="21">
        <v>31</v>
      </c>
      <c r="AG3" s="22" t="s">
        <v>41</v>
      </c>
    </row>
    <row r="4" spans="1:33" s="5" customFormat="1" ht="20.100000000000001" customHeight="1">
      <c r="A4" s="19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 t="s">
        <v>39</v>
      </c>
    </row>
    <row r="5" spans="1:33" s="5" customFormat="1" ht="20.100000000000001" customHeight="1">
      <c r="A5" s="23" t="s">
        <v>48</v>
      </c>
      <c r="B5" s="24">
        <f>[1]Janeiro!$H$5</f>
        <v>4.0999999999999996</v>
      </c>
      <c r="C5" s="24">
        <f>[1]Janeiro!$H$6</f>
        <v>3.8</v>
      </c>
      <c r="D5" s="24">
        <f>[1]Janeiro!$H$7</f>
        <v>1.6</v>
      </c>
      <c r="E5" s="24">
        <f>[1]Janeiro!$H$8</f>
        <v>3.6</v>
      </c>
      <c r="F5" s="24">
        <f>[1]Janeiro!$H$9</f>
        <v>4.8</v>
      </c>
      <c r="G5" s="24">
        <f>[1]Janeiro!$H$10</f>
        <v>4.3</v>
      </c>
      <c r="H5" s="24">
        <f>[1]Janeiro!$H$11</f>
        <v>4.5</v>
      </c>
      <c r="I5" s="24">
        <f>[1]Janeiro!$H$12</f>
        <v>5.8</v>
      </c>
      <c r="J5" s="24">
        <f>[1]Janeiro!$H$13</f>
        <v>2.7</v>
      </c>
      <c r="K5" s="24">
        <f>[1]Janeiro!$H$14</f>
        <v>3</v>
      </c>
      <c r="L5" s="24">
        <f>[1]Janeiro!$H$15</f>
        <v>3.3</v>
      </c>
      <c r="M5" s="24">
        <f>[1]Janeiro!$H$16</f>
        <v>4</v>
      </c>
      <c r="N5" s="24">
        <f>[1]Janeiro!$H$17</f>
        <v>4.4000000000000004</v>
      </c>
      <c r="O5" s="24">
        <f>[1]Janeiro!$H$18</f>
        <v>5.4</v>
      </c>
      <c r="P5" s="24">
        <f>[1]Janeiro!$H$19</f>
        <v>3.9</v>
      </c>
      <c r="Q5" s="24">
        <f>[1]Janeiro!$H$20</f>
        <v>3.4</v>
      </c>
      <c r="R5" s="24">
        <f>[1]Janeiro!$H$21</f>
        <v>4.5999999999999996</v>
      </c>
      <c r="S5" s="24">
        <f>[1]Janeiro!$H$22</f>
        <v>4.2</v>
      </c>
      <c r="T5" s="24">
        <f>[1]Janeiro!$H$23</f>
        <v>2.1</v>
      </c>
      <c r="U5" s="24">
        <f>[1]Janeiro!$H$24</f>
        <v>3.9</v>
      </c>
      <c r="V5" s="24">
        <f>[1]Janeiro!$H$25</f>
        <v>3.1</v>
      </c>
      <c r="W5" s="24">
        <f>[1]Janeiro!$H$26</f>
        <v>4.8</v>
      </c>
      <c r="X5" s="24">
        <f>[1]Janeiro!$H$27</f>
        <v>5.8</v>
      </c>
      <c r="Y5" s="24">
        <f>[1]Janeiro!$H$28</f>
        <v>5</v>
      </c>
      <c r="Z5" s="24">
        <f>[1]Janeiro!$H$29</f>
        <v>3.8</v>
      </c>
      <c r="AA5" s="24">
        <f>[1]Janeiro!$H$30</f>
        <v>5.7</v>
      </c>
      <c r="AB5" s="24">
        <f>[1]Janeiro!$H$31</f>
        <v>4.2</v>
      </c>
      <c r="AC5" s="24">
        <f>[1]Janeiro!$H$32</f>
        <v>2.2999999999999998</v>
      </c>
      <c r="AD5" s="24">
        <f>[1]Janeiro!$H$33</f>
        <v>2.4</v>
      </c>
      <c r="AE5" s="24">
        <f>[1]Janeiro!$H$34</f>
        <v>3.1</v>
      </c>
      <c r="AF5" s="24">
        <f>[1]Janeiro!$H$35</f>
        <v>3.6</v>
      </c>
      <c r="AG5" s="16">
        <f>MAX(B5:AF5)</f>
        <v>5.8</v>
      </c>
    </row>
    <row r="6" spans="1:33" ht="17.100000000000001" customHeight="1">
      <c r="A6" s="23" t="s">
        <v>0</v>
      </c>
      <c r="B6" s="25">
        <f>[2]Janeiro!$H$5</f>
        <v>14.04</v>
      </c>
      <c r="C6" s="25">
        <f>[2]Janeiro!$H$6</f>
        <v>9.3600000000000012</v>
      </c>
      <c r="D6" s="25">
        <f>[2]Janeiro!$H$7</f>
        <v>6.84</v>
      </c>
      <c r="E6" s="25">
        <f>[2]Janeiro!$H$8</f>
        <v>11.879999999999999</v>
      </c>
      <c r="F6" s="25">
        <f>[2]Janeiro!$H$9</f>
        <v>8.2799999999999994</v>
      </c>
      <c r="G6" s="25">
        <f>[2]Janeiro!$H$10</f>
        <v>11.520000000000001</v>
      </c>
      <c r="H6" s="25">
        <f>[2]Janeiro!$H$11</f>
        <v>15.840000000000002</v>
      </c>
      <c r="I6" s="25">
        <f>[2]Janeiro!$H$12</f>
        <v>20.52</v>
      </c>
      <c r="J6" s="25">
        <f>[2]Janeiro!$H$13</f>
        <v>19.079999999999998</v>
      </c>
      <c r="K6" s="25">
        <f>[2]Janeiro!$H$14</f>
        <v>16.920000000000002</v>
      </c>
      <c r="L6" s="25">
        <f>[2]Janeiro!$H$15</f>
        <v>15.840000000000002</v>
      </c>
      <c r="M6" s="25">
        <f>[2]Janeiro!$H$16</f>
        <v>15.840000000000002</v>
      </c>
      <c r="N6" s="25">
        <f>[2]Janeiro!$H$17</f>
        <v>18</v>
      </c>
      <c r="O6" s="25">
        <f>[2]Janeiro!$H$18</f>
        <v>12.6</v>
      </c>
      <c r="P6" s="25">
        <f>[2]Janeiro!$H$19</f>
        <v>7.5600000000000005</v>
      </c>
      <c r="Q6" s="25">
        <f>[2]Janeiro!$H$20</f>
        <v>11.16</v>
      </c>
      <c r="R6" s="25">
        <f>[2]Janeiro!$H$21</f>
        <v>11.879999999999999</v>
      </c>
      <c r="S6" s="25">
        <f>[2]Janeiro!$H$22</f>
        <v>14.4</v>
      </c>
      <c r="T6" s="25">
        <f>[2]Janeiro!$H$23</f>
        <v>18</v>
      </c>
      <c r="U6" s="25">
        <f>[2]Janeiro!$H$24</f>
        <v>12.24</v>
      </c>
      <c r="V6" s="25">
        <f>[2]Janeiro!$H$25</f>
        <v>16.920000000000002</v>
      </c>
      <c r="W6" s="25">
        <f>[2]Janeiro!$H$26</f>
        <v>14.4</v>
      </c>
      <c r="X6" s="25">
        <f>[2]Janeiro!$H$27</f>
        <v>16.920000000000002</v>
      </c>
      <c r="Y6" s="25">
        <f>[2]Janeiro!$H$28</f>
        <v>11.879999999999999</v>
      </c>
      <c r="Z6" s="25">
        <f>[2]Janeiro!$H$29</f>
        <v>12.24</v>
      </c>
      <c r="AA6" s="25">
        <f>[2]Janeiro!$H$30</f>
        <v>16.2</v>
      </c>
      <c r="AB6" s="25">
        <f>[2]Janeiro!$H$31</f>
        <v>18</v>
      </c>
      <c r="AC6" s="25">
        <f>[2]Janeiro!$H$32</f>
        <v>17.64</v>
      </c>
      <c r="AD6" s="25">
        <f>[2]Janeiro!$H$33</f>
        <v>19.8</v>
      </c>
      <c r="AE6" s="25">
        <f>[2]Janeiro!$H$34</f>
        <v>13.68</v>
      </c>
      <c r="AF6" s="25">
        <f>[2]Janeiro!$H$35</f>
        <v>17.64</v>
      </c>
      <c r="AG6" s="26">
        <f>MAX(B6:AF6)</f>
        <v>20.52</v>
      </c>
    </row>
    <row r="7" spans="1:33" ht="17.100000000000001" customHeight="1">
      <c r="A7" s="23" t="s">
        <v>1</v>
      </c>
      <c r="B7" s="25">
        <f>[3]Janeiro!$H$5</f>
        <v>13.32</v>
      </c>
      <c r="C7" s="25">
        <f>[3]Janeiro!$H$6</f>
        <v>11.16</v>
      </c>
      <c r="D7" s="25">
        <f>[3]Janeiro!$H$7</f>
        <v>9.7200000000000006</v>
      </c>
      <c r="E7" s="25">
        <f>[3]Janeiro!$H$8</f>
        <v>9.3600000000000012</v>
      </c>
      <c r="F7" s="25">
        <f>[3]Janeiro!$H$9</f>
        <v>13.32</v>
      </c>
      <c r="G7" s="25">
        <f>[3]Janeiro!$H$10</f>
        <v>9.7200000000000006</v>
      </c>
      <c r="H7" s="25">
        <f>[3]Janeiro!$H$11</f>
        <v>34.992000000000004</v>
      </c>
      <c r="I7" s="25">
        <f>[3]Janeiro!$H$12</f>
        <v>10.44</v>
      </c>
      <c r="J7" s="25">
        <f>[3]Janeiro!$H$13</f>
        <v>24.48</v>
      </c>
      <c r="K7" s="25">
        <f>[3]Janeiro!$H$14</f>
        <v>22.32</v>
      </c>
      <c r="L7" s="25">
        <f>[3]Janeiro!$H$15</f>
        <v>14.04</v>
      </c>
      <c r="M7" s="25">
        <f>[3]Janeiro!$H$16</f>
        <v>12.6</v>
      </c>
      <c r="N7" s="25">
        <f>[3]Janeiro!$H$17</f>
        <v>10.8</v>
      </c>
      <c r="O7" s="25">
        <f>[3]Janeiro!$H$18</f>
        <v>7.9200000000000008</v>
      </c>
      <c r="P7" s="25">
        <f>[3]Janeiro!$H$19</f>
        <v>10.08</v>
      </c>
      <c r="Q7" s="25">
        <f>[3]Janeiro!$H$20</f>
        <v>10.8</v>
      </c>
      <c r="R7" s="25">
        <f>[3]Janeiro!$H$21</f>
        <v>12.24</v>
      </c>
      <c r="S7" s="25">
        <f>[3]Janeiro!$H$22</f>
        <v>12.6</v>
      </c>
      <c r="T7" s="25">
        <f>[3]Janeiro!$H$23</f>
        <v>7.5600000000000005</v>
      </c>
      <c r="U7" s="25">
        <f>[3]Janeiro!$H$24</f>
        <v>12.96</v>
      </c>
      <c r="V7" s="25">
        <f>[3]Janeiro!$H$25</f>
        <v>15.120000000000001</v>
      </c>
      <c r="W7" s="25">
        <f>[3]Janeiro!$H$26</f>
        <v>17.28</v>
      </c>
      <c r="X7" s="25">
        <f>[3]Janeiro!$H$27</f>
        <v>10.44</v>
      </c>
      <c r="Y7" s="25">
        <f>[3]Janeiro!$H$28</f>
        <v>25.2</v>
      </c>
      <c r="Z7" s="25">
        <f>[3]Janeiro!$H$29</f>
        <v>12.6</v>
      </c>
      <c r="AA7" s="25">
        <f>[3]Janeiro!$H$30</f>
        <v>8.64</v>
      </c>
      <c r="AB7" s="25">
        <f>[3]Janeiro!$H$31</f>
        <v>16.2</v>
      </c>
      <c r="AC7" s="25">
        <f>[3]Janeiro!$H$32</f>
        <v>12.6</v>
      </c>
      <c r="AD7" s="25">
        <f>[3]Janeiro!$H$33</f>
        <v>11.520000000000001</v>
      </c>
      <c r="AE7" s="25">
        <f>[3]Janeiro!$H$34</f>
        <v>8.2799999999999994</v>
      </c>
      <c r="AF7" s="25">
        <f>[3]Janeiro!$H$35</f>
        <v>15.120000000000001</v>
      </c>
      <c r="AG7" s="26">
        <f t="shared" ref="AG7:AG18" si="1">MAX(B7:AF7)</f>
        <v>34.992000000000004</v>
      </c>
    </row>
    <row r="8" spans="1:33" ht="17.100000000000001" customHeight="1">
      <c r="A8" s="23" t="s">
        <v>56</v>
      </c>
      <c r="B8" s="25">
        <f>[4]Janeiro!$H$5</f>
        <v>20.8</v>
      </c>
      <c r="C8" s="25">
        <f>[4]Janeiro!$H$6</f>
        <v>15.680000000000001</v>
      </c>
      <c r="D8" s="25">
        <f>[4]Janeiro!$H$7</f>
        <v>8.64</v>
      </c>
      <c r="E8" s="25">
        <f>[4]Janeiro!$H$8</f>
        <v>10.240000000000002</v>
      </c>
      <c r="F8" s="25">
        <f>[4]Janeiro!$H$9</f>
        <v>9.9200000000000017</v>
      </c>
      <c r="G8" s="25">
        <f>[4]Janeiro!$H$10</f>
        <v>11.520000000000001</v>
      </c>
      <c r="H8" s="25">
        <f>[4]Janeiro!$H$11</f>
        <v>8.9599999999999991</v>
      </c>
      <c r="I8" s="25">
        <f>[4]Janeiro!$H$12</f>
        <v>12.8</v>
      </c>
      <c r="J8" s="25">
        <f>[4]Janeiro!$H$13</f>
        <v>9.9200000000000017</v>
      </c>
      <c r="K8" s="25">
        <f>[4]Janeiro!$H$14</f>
        <v>20.8</v>
      </c>
      <c r="L8" s="25">
        <f>[4]Janeiro!$H$15</f>
        <v>11.200000000000001</v>
      </c>
      <c r="M8" s="25">
        <f>[4]Janeiro!$H$16</f>
        <v>10.88</v>
      </c>
      <c r="N8" s="25">
        <f>[4]Janeiro!$H$17</f>
        <v>16.96</v>
      </c>
      <c r="O8" s="25">
        <f>[4]Janeiro!$H$18</f>
        <v>13.76</v>
      </c>
      <c r="P8" s="25">
        <f>[4]Janeiro!$H$19</f>
        <v>9.9200000000000017</v>
      </c>
      <c r="Q8" s="25">
        <f>[4]Janeiro!$H$20</f>
        <v>12.48</v>
      </c>
      <c r="R8" s="25">
        <f>[4]Janeiro!$H$21</f>
        <v>7.68</v>
      </c>
      <c r="S8" s="25">
        <f>[4]Janeiro!$H$22</f>
        <v>11.840000000000002</v>
      </c>
      <c r="T8" s="25">
        <f>[4]Janeiro!$H$23</f>
        <v>10.56</v>
      </c>
      <c r="U8" s="25">
        <f>[4]Janeiro!$H$24</f>
        <v>17.919999999999998</v>
      </c>
      <c r="V8" s="25">
        <f>[4]Janeiro!$H$25</f>
        <v>18.559999999999999</v>
      </c>
      <c r="W8" s="25">
        <f>[4]Janeiro!$H$26</f>
        <v>12.48</v>
      </c>
      <c r="X8" s="25">
        <f>[4]Janeiro!$H$27</f>
        <v>16.32</v>
      </c>
      <c r="Y8" s="25">
        <f>[4]Janeiro!$H$28</f>
        <v>20.480000000000004</v>
      </c>
      <c r="Z8" s="25">
        <f>[4]Janeiro!$H$29</f>
        <v>14.719999999999999</v>
      </c>
      <c r="AA8" s="25">
        <f>[4]Janeiro!$H$30</f>
        <v>12.16</v>
      </c>
      <c r="AB8" s="25">
        <f>[4]Janeiro!$H$31</f>
        <v>9.2799999999999994</v>
      </c>
      <c r="AC8" s="25">
        <f>[4]Janeiro!$H$32</f>
        <v>10.88</v>
      </c>
      <c r="AD8" s="25">
        <f>[4]Janeiro!$H$33</f>
        <v>12.16</v>
      </c>
      <c r="AE8" s="25">
        <f>[4]Janeiro!$H$34</f>
        <v>10.88</v>
      </c>
      <c r="AF8" s="25">
        <f>[4]Janeiro!$H$35</f>
        <v>13.12</v>
      </c>
      <c r="AG8" s="26">
        <f t="shared" si="1"/>
        <v>20.8</v>
      </c>
    </row>
    <row r="9" spans="1:33" ht="17.100000000000001" customHeight="1">
      <c r="A9" s="23" t="s">
        <v>2</v>
      </c>
      <c r="B9" s="25">
        <f>[5]Janeiro!$H$5</f>
        <v>18</v>
      </c>
      <c r="C9" s="25">
        <f>[5]Janeiro!$H$6</f>
        <v>12.6</v>
      </c>
      <c r="D9" s="25">
        <f>[5]Janeiro!$H$7</f>
        <v>13.68</v>
      </c>
      <c r="E9" s="25">
        <f>[5]Janeiro!$H$8</f>
        <v>11.879999999999999</v>
      </c>
      <c r="F9" s="25">
        <f>[5]Janeiro!$H$9</f>
        <v>12.96</v>
      </c>
      <c r="G9" s="25">
        <f>[5]Janeiro!$H$10</f>
        <v>16.559999999999999</v>
      </c>
      <c r="H9" s="25">
        <f>[5]Janeiro!$H$11</f>
        <v>13.32</v>
      </c>
      <c r="I9" s="25">
        <f>[5]Janeiro!$H$12</f>
        <v>26.64</v>
      </c>
      <c r="J9" s="25">
        <f>[5]Janeiro!$H$13</f>
        <v>11.16</v>
      </c>
      <c r="K9" s="25">
        <f>[5]Janeiro!$H$14</f>
        <v>31.319999999999997</v>
      </c>
      <c r="L9" s="25">
        <f>[5]Janeiro!$H$15</f>
        <v>19.8</v>
      </c>
      <c r="M9" s="25">
        <f>[5]Janeiro!$H$16</f>
        <v>20.52</v>
      </c>
      <c r="N9" s="25">
        <f>[5]Janeiro!$H$17</f>
        <v>20.52</v>
      </c>
      <c r="O9" s="25">
        <f>[5]Janeiro!$H$18</f>
        <v>15.840000000000002</v>
      </c>
      <c r="P9" s="25">
        <f>[5]Janeiro!$H$19</f>
        <v>14.04</v>
      </c>
      <c r="Q9" s="25">
        <f>[5]Janeiro!$H$20</f>
        <v>14.04</v>
      </c>
      <c r="R9" s="25">
        <f>[5]Janeiro!$H$21</f>
        <v>18.36</v>
      </c>
      <c r="S9" s="25">
        <f>[5]Janeiro!$H$22</f>
        <v>20.88</v>
      </c>
      <c r="T9" s="25">
        <f>[5]Janeiro!$H$23</f>
        <v>19.8</v>
      </c>
      <c r="U9" s="25">
        <f>[5]Janeiro!$H$24</f>
        <v>15.36</v>
      </c>
      <c r="V9" s="25">
        <f>[5]Janeiro!$H$25</f>
        <v>13.76</v>
      </c>
      <c r="W9" s="25">
        <f>[5]Janeiro!$H$26</f>
        <v>15.680000000000001</v>
      </c>
      <c r="X9" s="25">
        <f>[5]Janeiro!$H$27</f>
        <v>12.8</v>
      </c>
      <c r="Y9" s="25">
        <f>[5]Janeiro!$H$28</f>
        <v>14.719999999999999</v>
      </c>
      <c r="Z9" s="25">
        <f>[5]Janeiro!$H$29</f>
        <v>14.4</v>
      </c>
      <c r="AA9" s="25">
        <f>[5]Janeiro!$H$30</f>
        <v>13.440000000000001</v>
      </c>
      <c r="AB9" s="25">
        <f>[5]Janeiro!$H$31</f>
        <v>17.600000000000001</v>
      </c>
      <c r="AC9" s="25">
        <f>[5]Janeiro!$H$32</f>
        <v>10.56</v>
      </c>
      <c r="AD9" s="25">
        <f>[5]Janeiro!$H$33</f>
        <v>13.76</v>
      </c>
      <c r="AE9" s="25">
        <f>[5]Janeiro!$H$34</f>
        <v>15.680000000000001</v>
      </c>
      <c r="AF9" s="25">
        <f>[5]Janeiro!$H$35</f>
        <v>20.480000000000004</v>
      </c>
      <c r="AG9" s="26">
        <f t="shared" si="1"/>
        <v>31.319999999999997</v>
      </c>
    </row>
    <row r="10" spans="1:33" ht="17.100000000000001" customHeight="1">
      <c r="A10" s="23" t="s">
        <v>3</v>
      </c>
      <c r="B10" s="25">
        <f>[6]Janeiro!$H$5</f>
        <v>24.12</v>
      </c>
      <c r="C10" s="25">
        <f>[6]Janeiro!$H$6</f>
        <v>13.68</v>
      </c>
      <c r="D10" s="25">
        <f>[6]Janeiro!$H$7</f>
        <v>11.16</v>
      </c>
      <c r="E10" s="25">
        <f>[6]Janeiro!$H$8</f>
        <v>8.2799999999999994</v>
      </c>
      <c r="F10" s="25">
        <f>[6]Janeiro!$H$9</f>
        <v>11.879999999999999</v>
      </c>
      <c r="G10" s="25">
        <f>[6]Janeiro!$H$10</f>
        <v>16.920000000000002</v>
      </c>
      <c r="H10" s="25">
        <f>[6]Janeiro!$H$11</f>
        <v>18.720000000000002</v>
      </c>
      <c r="I10" s="25">
        <f>[6]Janeiro!$H$12</f>
        <v>16.2</v>
      </c>
      <c r="J10" s="25">
        <f>[6]Janeiro!$H$13</f>
        <v>9.3600000000000012</v>
      </c>
      <c r="K10" s="25">
        <f>[6]Janeiro!$H$14</f>
        <v>15.48</v>
      </c>
      <c r="L10" s="25">
        <f>[6]Janeiro!$H$15</f>
        <v>16.2</v>
      </c>
      <c r="M10" s="25">
        <f>[6]Janeiro!$H$16</f>
        <v>13.68</v>
      </c>
      <c r="N10" s="25">
        <f>[6]Janeiro!$H$17</f>
        <v>14.04</v>
      </c>
      <c r="O10" s="25">
        <f>[6]Janeiro!$H$18</f>
        <v>21.96</v>
      </c>
      <c r="P10" s="25">
        <f>[6]Janeiro!$H$19</f>
        <v>14.76</v>
      </c>
      <c r="Q10" s="25">
        <f>[6]Janeiro!$H$20</f>
        <v>11.520000000000001</v>
      </c>
      <c r="R10" s="25">
        <f>[6]Janeiro!$H$21</f>
        <v>14.76</v>
      </c>
      <c r="S10" s="25">
        <f>[6]Janeiro!$H$22</f>
        <v>11.16</v>
      </c>
      <c r="T10" s="25">
        <f>[6]Janeiro!$H$23</f>
        <v>17.28</v>
      </c>
      <c r="U10" s="25">
        <f>[6]Janeiro!$H$24</f>
        <v>13.68</v>
      </c>
      <c r="V10" s="25">
        <f>[6]Janeiro!$H$25</f>
        <v>14.4</v>
      </c>
      <c r="W10" s="25">
        <f>[6]Janeiro!$H$26</f>
        <v>10.08</v>
      </c>
      <c r="X10" s="25">
        <f>[6]Janeiro!$H$27</f>
        <v>15.48</v>
      </c>
      <c r="Y10" s="25">
        <f>[6]Janeiro!$H$28</f>
        <v>12.24</v>
      </c>
      <c r="Z10" s="25">
        <f>[6]Janeiro!$H$29</f>
        <v>19.079999999999998</v>
      </c>
      <c r="AA10" s="25">
        <f>[6]Janeiro!$H$30</f>
        <v>18</v>
      </c>
      <c r="AB10" s="25">
        <f>[6]Janeiro!$H$31</f>
        <v>18</v>
      </c>
      <c r="AC10" s="25">
        <f>[6]Janeiro!$H$32</f>
        <v>12.24</v>
      </c>
      <c r="AD10" s="25">
        <f>[6]Janeiro!$H$33</f>
        <v>9</v>
      </c>
      <c r="AE10" s="25">
        <f>[6]Janeiro!$H$34</f>
        <v>9</v>
      </c>
      <c r="AF10" s="25">
        <f>[6]Janeiro!$H$35</f>
        <v>14.4</v>
      </c>
      <c r="AG10" s="26">
        <f t="shared" si="1"/>
        <v>24.12</v>
      </c>
    </row>
    <row r="11" spans="1:33" ht="17.100000000000001" customHeight="1">
      <c r="A11" s="23" t="s">
        <v>4</v>
      </c>
      <c r="B11" s="25">
        <f>[7]Janeiro!$H$5</f>
        <v>29.16</v>
      </c>
      <c r="C11" s="25">
        <f>[7]Janeiro!$H$6</f>
        <v>16.2</v>
      </c>
      <c r="D11" s="25">
        <f>[7]Janeiro!$H$7</f>
        <v>11.520000000000001</v>
      </c>
      <c r="E11" s="25">
        <f>[7]Janeiro!$H$8</f>
        <v>17.28</v>
      </c>
      <c r="F11" s="25">
        <f>[7]Janeiro!$H$9</f>
        <v>20.52</v>
      </c>
      <c r="G11" s="25">
        <f>[7]Janeiro!$H$10</f>
        <v>18</v>
      </c>
      <c r="H11" s="25">
        <f>[7]Janeiro!$H$11</f>
        <v>16.920000000000002</v>
      </c>
      <c r="I11" s="25">
        <f>[7]Janeiro!$H$12</f>
        <v>20.16</v>
      </c>
      <c r="J11" s="25">
        <f>[7]Janeiro!$H$13</f>
        <v>13.68</v>
      </c>
      <c r="K11" s="25">
        <f>[7]Janeiro!$H$14</f>
        <v>24.12</v>
      </c>
      <c r="L11" s="25">
        <f>[7]Janeiro!$H$15</f>
        <v>16.559999999999999</v>
      </c>
      <c r="M11" s="25">
        <f>[7]Janeiro!$H$16</f>
        <v>13.68</v>
      </c>
      <c r="N11" s="25">
        <f>[7]Janeiro!$H$17</f>
        <v>23.040000000000003</v>
      </c>
      <c r="O11" s="25">
        <f>[7]Janeiro!$H$18</f>
        <v>32.4</v>
      </c>
      <c r="P11" s="25">
        <f>[7]Janeiro!$H$19</f>
        <v>22.32</v>
      </c>
      <c r="Q11" s="25">
        <f>[7]Janeiro!$H$20</f>
        <v>16.559999999999999</v>
      </c>
      <c r="R11" s="25">
        <f>[7]Janeiro!$H$21</f>
        <v>19.440000000000001</v>
      </c>
      <c r="S11" s="25">
        <f>[7]Janeiro!$H$22</f>
        <v>18.36</v>
      </c>
      <c r="T11" s="25">
        <f>[7]Janeiro!$H$23</f>
        <v>19.079999999999998</v>
      </c>
      <c r="U11" s="25">
        <f>[7]Janeiro!$H$24</f>
        <v>15.120000000000001</v>
      </c>
      <c r="V11" s="25">
        <f>[7]Janeiro!$H$25</f>
        <v>16.2</v>
      </c>
      <c r="W11" s="25">
        <f>[7]Janeiro!$H$26</f>
        <v>19.440000000000001</v>
      </c>
      <c r="X11" s="25">
        <f>[7]Janeiro!$H$27</f>
        <v>19.079999999999998</v>
      </c>
      <c r="Y11" s="25">
        <f>[7]Janeiro!$H$28</f>
        <v>14.76</v>
      </c>
      <c r="Z11" s="25">
        <f>[7]Janeiro!$H$29</f>
        <v>18.720000000000002</v>
      </c>
      <c r="AA11" s="25">
        <f>[7]Janeiro!$H$30</f>
        <v>9.7200000000000006</v>
      </c>
      <c r="AB11" s="25">
        <f>[7]Janeiro!$H$31</f>
        <v>19.440000000000001</v>
      </c>
      <c r="AC11" s="25">
        <f>[7]Janeiro!$H$32</f>
        <v>21.6</v>
      </c>
      <c r="AD11" s="25">
        <f>[7]Janeiro!$H$33</f>
        <v>9</v>
      </c>
      <c r="AE11" s="25">
        <f>[7]Janeiro!$H$34</f>
        <v>12.24</v>
      </c>
      <c r="AF11" s="25">
        <f>[7]Janeiro!$H$35</f>
        <v>17.28</v>
      </c>
      <c r="AG11" s="26">
        <f t="shared" si="1"/>
        <v>32.4</v>
      </c>
    </row>
    <row r="12" spans="1:33" ht="17.100000000000001" customHeight="1">
      <c r="A12" s="23" t="s">
        <v>5</v>
      </c>
      <c r="B12" s="25">
        <f>[8]Janeiro!$H$5</f>
        <v>13.68</v>
      </c>
      <c r="C12" s="25">
        <f>[8]Janeiro!$H$6</f>
        <v>14.04</v>
      </c>
      <c r="D12" s="25">
        <f>[8]Janeiro!$H$7</f>
        <v>12.6</v>
      </c>
      <c r="E12" s="25">
        <f>[8]Janeiro!$H$8</f>
        <v>11.16</v>
      </c>
      <c r="F12" s="25">
        <f>[8]Janeiro!$H$9</f>
        <v>11.16</v>
      </c>
      <c r="G12" s="25">
        <f>[8]Janeiro!$H$10</f>
        <v>18.720000000000002</v>
      </c>
      <c r="H12" s="25">
        <f>[8]Janeiro!$H$11</f>
        <v>13.68</v>
      </c>
      <c r="I12" s="25">
        <f>[8]Janeiro!$H$12</f>
        <v>22.68</v>
      </c>
      <c r="J12" s="25">
        <f>[8]Janeiro!$H$13</f>
        <v>13.32</v>
      </c>
      <c r="K12" s="25">
        <f>[8]Janeiro!$H$14</f>
        <v>20.16</v>
      </c>
      <c r="L12" s="25">
        <f>[8]Janeiro!$H$15</f>
        <v>13.68</v>
      </c>
      <c r="M12" s="25">
        <f>[8]Janeiro!$H$16</f>
        <v>16.559999999999999</v>
      </c>
      <c r="N12" s="25">
        <f>[8]Janeiro!$H$17</f>
        <v>12.96</v>
      </c>
      <c r="O12" s="25">
        <f>[8]Janeiro!$H$18</f>
        <v>9.7200000000000006</v>
      </c>
      <c r="P12" s="25">
        <f>[8]Janeiro!$H$19</f>
        <v>7.2</v>
      </c>
      <c r="Q12" s="25">
        <f>[8]Janeiro!$H$20</f>
        <v>12.24</v>
      </c>
      <c r="R12" s="25">
        <f>[8]Janeiro!$H$21</f>
        <v>16.920000000000002</v>
      </c>
      <c r="S12" s="25">
        <f>[8]Janeiro!$H$22</f>
        <v>9.7200000000000006</v>
      </c>
      <c r="T12" s="25">
        <f>[8]Janeiro!$H$23</f>
        <v>9.3600000000000012</v>
      </c>
      <c r="U12" s="25">
        <f>[8]Janeiro!$H$24</f>
        <v>13.32</v>
      </c>
      <c r="V12" s="25">
        <f>[8]Janeiro!$H$25</f>
        <v>16.559999999999999</v>
      </c>
      <c r="W12" s="25">
        <f>[8]Janeiro!$H$26</f>
        <v>14.76</v>
      </c>
      <c r="X12" s="25">
        <f>[8]Janeiro!$H$27</f>
        <v>13.68</v>
      </c>
      <c r="Y12" s="25">
        <f>[8]Janeiro!$H$28</f>
        <v>10.8</v>
      </c>
      <c r="Z12" s="25">
        <f>[8]Janeiro!$H$29</f>
        <v>15.120000000000001</v>
      </c>
      <c r="AA12" s="25">
        <f>[8]Janeiro!$H$30</f>
        <v>10.44</v>
      </c>
      <c r="AB12" s="25">
        <f>[8]Janeiro!$H$31</f>
        <v>17.28</v>
      </c>
      <c r="AC12" s="25">
        <f>[8]Janeiro!$H$32</f>
        <v>11.520000000000001</v>
      </c>
      <c r="AD12" s="25">
        <f>[8]Janeiro!$H$33</f>
        <v>17.64</v>
      </c>
      <c r="AE12" s="25">
        <f>[8]Janeiro!$H$34</f>
        <v>10.44</v>
      </c>
      <c r="AF12" s="25">
        <f>[8]Janeiro!$H$35</f>
        <v>14.04</v>
      </c>
      <c r="AG12" s="26">
        <f t="shared" si="1"/>
        <v>22.68</v>
      </c>
    </row>
    <row r="13" spans="1:33" ht="17.100000000000001" customHeight="1">
      <c r="A13" s="23" t="s">
        <v>6</v>
      </c>
      <c r="B13" s="25">
        <f>[9]Janeiro!$H$5</f>
        <v>11.520000000000001</v>
      </c>
      <c r="C13" s="25">
        <f>[9]Janeiro!$H$6</f>
        <v>14.04</v>
      </c>
      <c r="D13" s="25">
        <f>[9]Janeiro!$H$7</f>
        <v>6.12</v>
      </c>
      <c r="E13" s="25">
        <f>[9]Janeiro!$H$8</f>
        <v>4.6800000000000006</v>
      </c>
      <c r="F13" s="25">
        <f>[9]Janeiro!$H$9</f>
        <v>12.24</v>
      </c>
      <c r="G13" s="25">
        <f>[9]Janeiro!$H$10</f>
        <v>0</v>
      </c>
      <c r="H13" s="25">
        <f>[9]Janeiro!$H$11</f>
        <v>13.32</v>
      </c>
      <c r="I13" s="25">
        <f>[9]Janeiro!$H$12</f>
        <v>5.4</v>
      </c>
      <c r="J13" s="25">
        <f>[9]Janeiro!$H$13</f>
        <v>0.36000000000000004</v>
      </c>
      <c r="K13" s="25">
        <f>[9]Janeiro!$H$14</f>
        <v>8.64</v>
      </c>
      <c r="L13" s="25">
        <f>[9]Janeiro!$H$15</f>
        <v>8.64</v>
      </c>
      <c r="M13" s="25">
        <f>[9]Janeiro!$H$16</f>
        <v>5.04</v>
      </c>
      <c r="N13" s="25">
        <f>[9]Janeiro!$H$17</f>
        <v>12.6</v>
      </c>
      <c r="O13" s="25">
        <f>[9]Janeiro!$H$18</f>
        <v>13.68</v>
      </c>
      <c r="P13" s="25">
        <f>[9]Janeiro!$H$19</f>
        <v>8.64</v>
      </c>
      <c r="Q13" s="25">
        <f>[9]Janeiro!$H$20</f>
        <v>9.7200000000000006</v>
      </c>
      <c r="R13" s="25">
        <f>[9]Janeiro!$H$21</f>
        <v>20.88</v>
      </c>
      <c r="S13" s="25">
        <f>[9]Janeiro!$H$22</f>
        <v>10.44</v>
      </c>
      <c r="T13" s="25">
        <f>[9]Janeiro!$H$23</f>
        <v>17.28</v>
      </c>
      <c r="U13" s="25">
        <f>[9]Janeiro!$H$24</f>
        <v>8.2799999999999994</v>
      </c>
      <c r="V13" s="25">
        <f>[9]Janeiro!$H$25</f>
        <v>5.04</v>
      </c>
      <c r="W13" s="25">
        <f>[9]Janeiro!$H$26</f>
        <v>1.4400000000000002</v>
      </c>
      <c r="X13" s="25">
        <f>[9]Janeiro!$H$27</f>
        <v>22.32</v>
      </c>
      <c r="Y13" s="25">
        <f>[9]Janeiro!$H$28</f>
        <v>12.96</v>
      </c>
      <c r="Z13" s="25">
        <f>[9]Janeiro!$H$29</f>
        <v>14.4</v>
      </c>
      <c r="AA13" s="25">
        <f>[9]Janeiro!$H$30</f>
        <v>0</v>
      </c>
      <c r="AB13" s="25">
        <f>[9]Janeiro!$H$31</f>
        <v>0.72000000000000008</v>
      </c>
      <c r="AC13" s="25">
        <f>[9]Janeiro!$H$32</f>
        <v>7.2</v>
      </c>
      <c r="AD13" s="25">
        <f>[9]Janeiro!$H$33</f>
        <v>11.16</v>
      </c>
      <c r="AE13" s="25">
        <f>[9]Janeiro!$H$34</f>
        <v>3.6</v>
      </c>
      <c r="AF13" s="25">
        <f>[9]Janeiro!$H$35</f>
        <v>10.44</v>
      </c>
      <c r="AG13" s="26">
        <f t="shared" si="1"/>
        <v>22.32</v>
      </c>
    </row>
    <row r="14" spans="1:33" ht="17.100000000000001" customHeight="1">
      <c r="A14" s="23" t="s">
        <v>7</v>
      </c>
      <c r="B14" s="25">
        <f>[10]Janeiro!$H$5</f>
        <v>14.04</v>
      </c>
      <c r="C14" s="25">
        <f>[10]Janeiro!$H$6</f>
        <v>11.16</v>
      </c>
      <c r="D14" s="25">
        <f>[10]Janeiro!$H$7</f>
        <v>6.48</v>
      </c>
      <c r="E14" s="25">
        <f>[10]Janeiro!$H$8</f>
        <v>12.24</v>
      </c>
      <c r="F14" s="25">
        <f>[10]Janeiro!$H$9</f>
        <v>11.16</v>
      </c>
      <c r="G14" s="25">
        <f>[10]Janeiro!$H$10</f>
        <v>18.720000000000002</v>
      </c>
      <c r="H14" s="25">
        <f>[10]Janeiro!$H$11</f>
        <v>11.879999999999999</v>
      </c>
      <c r="I14" s="25">
        <f>[10]Janeiro!$H$12</f>
        <v>13.68</v>
      </c>
      <c r="J14" s="25">
        <f>[10]Janeiro!$H$13</f>
        <v>16.559999999999999</v>
      </c>
      <c r="K14" s="25">
        <f>[10]Janeiro!$H$14</f>
        <v>15.48</v>
      </c>
      <c r="L14" s="25">
        <f>[10]Janeiro!$H$15</f>
        <v>15.48</v>
      </c>
      <c r="M14" s="25">
        <f>[10]Janeiro!$H$16</f>
        <v>16.2</v>
      </c>
      <c r="N14" s="25">
        <f>[10]Janeiro!$H$17</f>
        <v>18.36</v>
      </c>
      <c r="O14" s="25">
        <f>[10]Janeiro!$H$18</f>
        <v>14.76</v>
      </c>
      <c r="P14" s="25">
        <f>[10]Janeiro!$H$19</f>
        <v>18.36</v>
      </c>
      <c r="Q14" s="25">
        <f>[10]Janeiro!$H$20</f>
        <v>9.3600000000000012</v>
      </c>
      <c r="R14" s="25">
        <f>[10]Janeiro!$H$21</f>
        <v>18</v>
      </c>
      <c r="S14" s="25">
        <f>[10]Janeiro!$H$22</f>
        <v>13.32</v>
      </c>
      <c r="T14" s="25">
        <f>[10]Janeiro!$H$23</f>
        <v>13.32</v>
      </c>
      <c r="U14" s="25">
        <f>[10]Janeiro!$H$24</f>
        <v>13.32</v>
      </c>
      <c r="V14" s="25">
        <f>[10]Janeiro!$H$25</f>
        <v>20.88</v>
      </c>
      <c r="W14" s="25">
        <f>[10]Janeiro!$H$26</f>
        <v>17.28</v>
      </c>
      <c r="X14" s="25">
        <f>[10]Janeiro!$H$27</f>
        <v>15.840000000000002</v>
      </c>
      <c r="Y14" s="25">
        <f>[10]Janeiro!$H$28</f>
        <v>14.04</v>
      </c>
      <c r="Z14" s="25">
        <f>[10]Janeiro!$H$29</f>
        <v>18.720000000000002</v>
      </c>
      <c r="AA14" s="25">
        <f>[10]Janeiro!$H$30</f>
        <v>9.7200000000000006</v>
      </c>
      <c r="AB14" s="25">
        <f>[10]Janeiro!$H$31</f>
        <v>14.4</v>
      </c>
      <c r="AC14" s="25">
        <f>[10]Janeiro!$H$32</f>
        <v>14.04</v>
      </c>
      <c r="AD14" s="25">
        <f>[10]Janeiro!$H$33</f>
        <v>15.120000000000001</v>
      </c>
      <c r="AE14" s="25">
        <f>[10]Janeiro!$H$34</f>
        <v>19.079999999999998</v>
      </c>
      <c r="AF14" s="25">
        <f>[10]Janeiro!$H$35</f>
        <v>18.720000000000002</v>
      </c>
      <c r="AG14" s="26">
        <f t="shared" si="1"/>
        <v>20.88</v>
      </c>
    </row>
    <row r="15" spans="1:33" ht="17.100000000000001" customHeight="1">
      <c r="A15" s="23" t="s">
        <v>8</v>
      </c>
      <c r="B15" s="25">
        <f>[11]Janeiro!$H$5</f>
        <v>15.120000000000001</v>
      </c>
      <c r="C15" s="25">
        <f>[11]Janeiro!$H$6</f>
        <v>13.32</v>
      </c>
      <c r="D15" s="25">
        <f>[11]Janeiro!$H$7</f>
        <v>9.7200000000000006</v>
      </c>
      <c r="E15" s="25">
        <f>[11]Janeiro!$H$8</f>
        <v>11.879999999999999</v>
      </c>
      <c r="F15" s="25">
        <f>[11]Janeiro!$H$9</f>
        <v>13.68</v>
      </c>
      <c r="G15" s="25">
        <f>[11]Janeiro!$H$10</f>
        <v>15.120000000000001</v>
      </c>
      <c r="H15" s="25">
        <f>[11]Janeiro!$H$11</f>
        <v>15.48</v>
      </c>
      <c r="I15" s="25">
        <f>[11]Janeiro!$H$12</f>
        <v>21.96</v>
      </c>
      <c r="J15" s="25">
        <f>[11]Janeiro!$H$13</f>
        <v>22.32</v>
      </c>
      <c r="K15" s="25">
        <f>[11]Janeiro!$H$14</f>
        <v>25.2</v>
      </c>
      <c r="L15" s="25">
        <f>[11]Janeiro!$H$15</f>
        <v>22.32</v>
      </c>
      <c r="M15" s="25">
        <f>[11]Janeiro!$H$16</f>
        <v>25.2</v>
      </c>
      <c r="N15" s="25">
        <f>[11]Janeiro!$H$17</f>
        <v>18.720000000000002</v>
      </c>
      <c r="O15" s="25">
        <f>[11]Janeiro!$H$18</f>
        <v>18.720000000000002</v>
      </c>
      <c r="P15" s="25">
        <f>[11]Janeiro!$H$19</f>
        <v>10.8</v>
      </c>
      <c r="Q15" s="25">
        <f>[11]Janeiro!$H$20</f>
        <v>16.920000000000002</v>
      </c>
      <c r="R15" s="25">
        <f>[11]Janeiro!$H$21</f>
        <v>14.76</v>
      </c>
      <c r="S15" s="25">
        <f>[11]Janeiro!$H$22</f>
        <v>14.76</v>
      </c>
      <c r="T15" s="25">
        <f>[11]Janeiro!$H$23</f>
        <v>12.6</v>
      </c>
      <c r="U15" s="25">
        <f>[11]Janeiro!$H$24</f>
        <v>15.840000000000002</v>
      </c>
      <c r="V15" s="25">
        <f>[11]Janeiro!$H$25</f>
        <v>21.240000000000002</v>
      </c>
      <c r="W15" s="25">
        <f>[11]Janeiro!$H$26</f>
        <v>20.52</v>
      </c>
      <c r="X15" s="25">
        <f>[11]Janeiro!$H$27</f>
        <v>24.840000000000003</v>
      </c>
      <c r="Y15" s="25">
        <f>[11]Janeiro!$H$28</f>
        <v>18</v>
      </c>
      <c r="Z15" s="25">
        <f>[11]Janeiro!$H$29</f>
        <v>9.7200000000000006</v>
      </c>
      <c r="AA15" s="25">
        <f>[11]Janeiro!$H$30</f>
        <v>18</v>
      </c>
      <c r="AB15" s="25">
        <f>[11]Janeiro!$H$31</f>
        <v>19.079999999999998</v>
      </c>
      <c r="AC15" s="25">
        <f>[11]Janeiro!$H$32</f>
        <v>20.16</v>
      </c>
      <c r="AD15" s="25">
        <f>[11]Janeiro!$H$33</f>
        <v>18.720000000000002</v>
      </c>
      <c r="AE15" s="25">
        <f>[11]Janeiro!$H$34</f>
        <v>21.240000000000002</v>
      </c>
      <c r="AF15" s="25">
        <f>[11]Janeiro!$H$35</f>
        <v>22.32</v>
      </c>
      <c r="AG15" s="26">
        <f t="shared" si="1"/>
        <v>25.2</v>
      </c>
    </row>
    <row r="16" spans="1:33" ht="17.100000000000001" customHeight="1">
      <c r="A16" s="23" t="s">
        <v>9</v>
      </c>
      <c r="B16" s="25">
        <f>[12]Janeiro!$H$5</f>
        <v>20.16</v>
      </c>
      <c r="C16" s="25">
        <f>[12]Janeiro!$H$6</f>
        <v>14.04</v>
      </c>
      <c r="D16" s="25">
        <f>[12]Janeiro!$H$7</f>
        <v>9.3600000000000012</v>
      </c>
      <c r="E16" s="25">
        <f>[12]Janeiro!$H$8</f>
        <v>18.36</v>
      </c>
      <c r="F16" s="25">
        <f>[12]Janeiro!$H$9</f>
        <v>20.52</v>
      </c>
      <c r="G16" s="25">
        <f>[12]Janeiro!$H$10</f>
        <v>27</v>
      </c>
      <c r="H16" s="25">
        <f>[12]Janeiro!$H$11</f>
        <v>20.16</v>
      </c>
      <c r="I16" s="25">
        <f>[12]Janeiro!$H$12</f>
        <v>19.440000000000001</v>
      </c>
      <c r="J16" s="25">
        <f>[12]Janeiro!$H$13</f>
        <v>18</v>
      </c>
      <c r="K16" s="25">
        <f>[12]Janeiro!$H$14</f>
        <v>19.079999999999998</v>
      </c>
      <c r="L16" s="25">
        <f>[12]Janeiro!$H$15</f>
        <v>21.96</v>
      </c>
      <c r="M16" s="25">
        <f>[12]Janeiro!$H$16</f>
        <v>27</v>
      </c>
      <c r="N16" s="25">
        <f>[12]Janeiro!$H$17</f>
        <v>20.88</v>
      </c>
      <c r="O16" s="25">
        <f>[12]Janeiro!$H$18</f>
        <v>19.079999999999998</v>
      </c>
      <c r="P16" s="25">
        <f>[12]Janeiro!$H$19</f>
        <v>19.440000000000001</v>
      </c>
      <c r="Q16" s="25">
        <f>[12]Janeiro!$H$20</f>
        <v>18</v>
      </c>
      <c r="R16" s="25">
        <f>[12]Janeiro!$H$21</f>
        <v>12.6</v>
      </c>
      <c r="S16" s="25">
        <f>[12]Janeiro!$H$22</f>
        <v>15.840000000000002</v>
      </c>
      <c r="T16" s="25">
        <f>[12]Janeiro!$H$23</f>
        <v>15.120000000000001</v>
      </c>
      <c r="U16" s="25">
        <f>[12]Janeiro!$H$24</f>
        <v>16.559999999999999</v>
      </c>
      <c r="V16" s="25">
        <f>[12]Janeiro!$H$25</f>
        <v>17.28</v>
      </c>
      <c r="W16" s="25">
        <f>[12]Janeiro!$H$26</f>
        <v>21.240000000000002</v>
      </c>
      <c r="X16" s="25">
        <f>[12]Janeiro!$H$27</f>
        <v>22.68</v>
      </c>
      <c r="Y16" s="25">
        <f>[12]Janeiro!$H$28</f>
        <v>22.32</v>
      </c>
      <c r="Z16" s="25">
        <f>[12]Janeiro!$H$29</f>
        <v>9.7200000000000006</v>
      </c>
      <c r="AA16" s="25">
        <f>[12]Janeiro!$H$30</f>
        <v>18</v>
      </c>
      <c r="AB16" s="25">
        <f>[12]Janeiro!$H$31</f>
        <v>14.76</v>
      </c>
      <c r="AC16" s="25">
        <f>[12]Janeiro!$H$32</f>
        <v>20.16</v>
      </c>
      <c r="AD16" s="25">
        <f>[12]Janeiro!$H$33</f>
        <v>14.4</v>
      </c>
      <c r="AE16" s="25">
        <f>[12]Janeiro!$H$34</f>
        <v>19.079999999999998</v>
      </c>
      <c r="AF16" s="25">
        <f>[12]Janeiro!$H$35</f>
        <v>18</v>
      </c>
      <c r="AG16" s="26">
        <f t="shared" si="1"/>
        <v>27</v>
      </c>
    </row>
    <row r="17" spans="1:33" ht="17.100000000000001" customHeight="1">
      <c r="A17" s="23" t="s">
        <v>57</v>
      </c>
      <c r="B17" s="25">
        <f>[13]Janeiro!$H$5</f>
        <v>15.120000000000001</v>
      </c>
      <c r="C17" s="25">
        <f>[13]Janeiro!$H$6</f>
        <v>14.76</v>
      </c>
      <c r="D17" s="25">
        <f>[13]Janeiro!$H$7</f>
        <v>8.64</v>
      </c>
      <c r="E17" s="25">
        <f>[13]Janeiro!$H$8</f>
        <v>12.96</v>
      </c>
      <c r="F17" s="25">
        <f>[13]Janeiro!$H$9</f>
        <v>10.8</v>
      </c>
      <c r="G17" s="25">
        <f>[13]Janeiro!$H$10</f>
        <v>25.56</v>
      </c>
      <c r="H17" s="25">
        <f>[13]Janeiro!$H$11</f>
        <v>20.52</v>
      </c>
      <c r="I17" s="25">
        <f>[13]Janeiro!$H$12</f>
        <v>11.520000000000001</v>
      </c>
      <c r="J17" s="25">
        <f>[13]Janeiro!$H$13</f>
        <v>12.6</v>
      </c>
      <c r="K17" s="25">
        <f>[13]Janeiro!$H$14</f>
        <v>15.48</v>
      </c>
      <c r="L17" s="25">
        <f>[13]Janeiro!$H$15</f>
        <v>19.8</v>
      </c>
      <c r="M17" s="25">
        <f>[13]Janeiro!$H$16</f>
        <v>21.240000000000002</v>
      </c>
      <c r="N17" s="25">
        <f>[13]Janeiro!$H$17</f>
        <v>20.88</v>
      </c>
      <c r="O17" s="25">
        <f>[13]Janeiro!$H$18</f>
        <v>11.879999999999999</v>
      </c>
      <c r="P17" s="25">
        <f>[13]Janeiro!$H$19</f>
        <v>17.28</v>
      </c>
      <c r="Q17" s="25">
        <f>[13]Janeiro!$H$20</f>
        <v>12.6</v>
      </c>
      <c r="R17" s="25">
        <f>[13]Janeiro!$H$21</f>
        <v>10.44</v>
      </c>
      <c r="S17" s="25">
        <f>[13]Janeiro!$H$22</f>
        <v>13.32</v>
      </c>
      <c r="T17" s="25">
        <f>[13]Janeiro!$H$23</f>
        <v>13.68</v>
      </c>
      <c r="U17" s="25">
        <f>[13]Janeiro!$H$24</f>
        <v>19.440000000000001</v>
      </c>
      <c r="V17" s="25">
        <f>[13]Janeiro!$H$25</f>
        <v>16.920000000000002</v>
      </c>
      <c r="W17" s="25">
        <f>[13]Janeiro!$H$26</f>
        <v>14.76</v>
      </c>
      <c r="X17" s="25">
        <f>[13]Janeiro!$H$27</f>
        <v>16.559999999999999</v>
      </c>
      <c r="Y17" s="25">
        <f>[13]Janeiro!$H$28</f>
        <v>19.079999999999998</v>
      </c>
      <c r="Z17" s="25">
        <f>[13]Janeiro!$H$29</f>
        <v>13.68</v>
      </c>
      <c r="AA17" s="25">
        <f>[13]Janeiro!$H$30</f>
        <v>10.8</v>
      </c>
      <c r="AB17" s="25">
        <f>[13]Janeiro!$H$31</f>
        <v>10.08</v>
      </c>
      <c r="AC17" s="25">
        <f>[13]Janeiro!$H$32</f>
        <v>11.879999999999999</v>
      </c>
      <c r="AD17" s="25">
        <f>[13]Janeiro!$H$33</f>
        <v>13.68</v>
      </c>
      <c r="AE17" s="25">
        <f>[13]Janeiro!$H$34</f>
        <v>18</v>
      </c>
      <c r="AF17" s="25">
        <f>[13]Janeiro!$H$35</f>
        <v>21.96</v>
      </c>
      <c r="AG17" s="26">
        <f t="shared" si="1"/>
        <v>25.56</v>
      </c>
    </row>
    <row r="18" spans="1:33" ht="17.100000000000001" customHeight="1">
      <c r="A18" s="23" t="s">
        <v>10</v>
      </c>
      <c r="B18" s="25">
        <f>[14]Janeiro!$H$5</f>
        <v>17.28</v>
      </c>
      <c r="C18" s="25">
        <f>[14]Janeiro!$H$6</f>
        <v>10.44</v>
      </c>
      <c r="D18" s="25">
        <f>[14]Janeiro!$H$7</f>
        <v>7.5600000000000005</v>
      </c>
      <c r="E18" s="25">
        <f>[14]Janeiro!$H$8</f>
        <v>10.44</v>
      </c>
      <c r="F18" s="25">
        <f>[14]Janeiro!$H$9</f>
        <v>9.7200000000000006</v>
      </c>
      <c r="G18" s="25">
        <f>[14]Janeiro!$H$10</f>
        <v>18.720000000000002</v>
      </c>
      <c r="H18" s="25">
        <f>[14]Janeiro!$H$11</f>
        <v>10.8</v>
      </c>
      <c r="I18" s="25">
        <f>[14]Janeiro!$H$12</f>
        <v>14.4</v>
      </c>
      <c r="J18" s="25">
        <f>[14]Janeiro!$H$13</f>
        <v>12.96</v>
      </c>
      <c r="K18" s="25">
        <f>[14]Janeiro!$H$14</f>
        <v>14.4</v>
      </c>
      <c r="L18" s="25">
        <f>[14]Janeiro!$H$15</f>
        <v>20.16</v>
      </c>
      <c r="M18" s="25">
        <f>[14]Janeiro!$H$16</f>
        <v>13.32</v>
      </c>
      <c r="N18" s="25">
        <f>[14]Janeiro!$H$17</f>
        <v>15.48</v>
      </c>
      <c r="O18" s="25">
        <f>[14]Janeiro!$H$18</f>
        <v>13.68</v>
      </c>
      <c r="P18" s="25">
        <f>[14]Janeiro!$H$19</f>
        <v>10.08</v>
      </c>
      <c r="Q18" s="25">
        <f>[14]Janeiro!$H$20</f>
        <v>11.879999999999999</v>
      </c>
      <c r="R18" s="25">
        <f>[14]Janeiro!$H$21</f>
        <v>10.08</v>
      </c>
      <c r="S18" s="25">
        <f>[14]Janeiro!$H$22</f>
        <v>8.2799999999999994</v>
      </c>
      <c r="T18" s="25">
        <f>[14]Janeiro!$H$23</f>
        <v>12.24</v>
      </c>
      <c r="U18" s="25">
        <f>[14]Janeiro!$H$24</f>
        <v>11.16</v>
      </c>
      <c r="V18" s="25">
        <f>[14]Janeiro!$H$25</f>
        <v>16.2</v>
      </c>
      <c r="W18" s="25">
        <f>[14]Janeiro!$H$26</f>
        <v>13.32</v>
      </c>
      <c r="X18" s="25">
        <f>[14]Janeiro!$H$27</f>
        <v>11.520000000000001</v>
      </c>
      <c r="Y18" s="25">
        <f>[14]Janeiro!$H$28</f>
        <v>12.96</v>
      </c>
      <c r="Z18" s="25">
        <f>[14]Janeiro!$H$29</f>
        <v>11.16</v>
      </c>
      <c r="AA18" s="25">
        <f>[14]Janeiro!$H$30</f>
        <v>9.3600000000000012</v>
      </c>
      <c r="AB18" s="25">
        <f>[14]Janeiro!$H$31</f>
        <v>10.08</v>
      </c>
      <c r="AC18" s="25">
        <f>[14]Janeiro!$H$32</f>
        <v>15.48</v>
      </c>
      <c r="AD18" s="25">
        <f>[14]Janeiro!$H$33</f>
        <v>15.48</v>
      </c>
      <c r="AE18" s="25">
        <f>[14]Janeiro!$H$34</f>
        <v>17.64</v>
      </c>
      <c r="AF18" s="25">
        <f>[14]Janeiro!$H$35</f>
        <v>16.559999999999999</v>
      </c>
      <c r="AG18" s="26">
        <f t="shared" si="1"/>
        <v>20.16</v>
      </c>
    </row>
    <row r="19" spans="1:33" ht="17.100000000000001" customHeight="1">
      <c r="A19" s="23" t="s">
        <v>11</v>
      </c>
      <c r="B19" s="25">
        <f>[15]Janeiro!$H$5</f>
        <v>16.2</v>
      </c>
      <c r="C19" s="25">
        <f>[15]Janeiro!$H$6</f>
        <v>15.48</v>
      </c>
      <c r="D19" s="25">
        <f>[15]Janeiro!$H$7</f>
        <v>7.2</v>
      </c>
      <c r="E19" s="25">
        <f>[15]Janeiro!$H$8</f>
        <v>5.04</v>
      </c>
      <c r="F19" s="25">
        <f>[15]Janeiro!$H$9</f>
        <v>9.7200000000000006</v>
      </c>
      <c r="G19" s="25">
        <f>[15]Janeiro!$H$10</f>
        <v>14.76</v>
      </c>
      <c r="H19" s="25">
        <f>[15]Janeiro!$H$11</f>
        <v>9.3600000000000012</v>
      </c>
      <c r="I19" s="25">
        <f>[15]Janeiro!$H$12</f>
        <v>7.5600000000000005</v>
      </c>
      <c r="J19" s="25">
        <f>[15]Janeiro!$H$13</f>
        <v>9.7200000000000006</v>
      </c>
      <c r="K19" s="25">
        <f>[15]Janeiro!$H$14</f>
        <v>9.7200000000000006</v>
      </c>
      <c r="L19" s="25">
        <f>[15]Janeiro!$H$15</f>
        <v>7.2</v>
      </c>
      <c r="M19" s="25" t="str">
        <f>[15]Janeiro!$H$16</f>
        <v>**</v>
      </c>
      <c r="N19" s="25">
        <f>[15]Janeiro!$H$17</f>
        <v>11.879999999999999</v>
      </c>
      <c r="O19" s="25">
        <f>[15]Janeiro!$H$18</f>
        <v>11.879999999999999</v>
      </c>
      <c r="P19" s="25" t="str">
        <f>[15]Janeiro!$H$19</f>
        <v>**</v>
      </c>
      <c r="Q19" s="25" t="str">
        <f>[15]Janeiro!$H$20</f>
        <v>**</v>
      </c>
      <c r="R19" s="25" t="str">
        <f>[15]Janeiro!$H$21</f>
        <v>**</v>
      </c>
      <c r="S19" s="25" t="str">
        <f>[15]Janeiro!$H$22</f>
        <v>**</v>
      </c>
      <c r="T19" s="25" t="str">
        <f>[15]Janeiro!$H$23</f>
        <v>**</v>
      </c>
      <c r="U19" s="25" t="str">
        <f>[15]Janeiro!$H$24</f>
        <v>**</v>
      </c>
      <c r="V19" s="25" t="str">
        <f>[15]Janeiro!$H$25</f>
        <v>**</v>
      </c>
      <c r="W19" s="25" t="str">
        <f>[15]Janeiro!$H$26</f>
        <v>**</v>
      </c>
      <c r="X19" s="25" t="str">
        <f>[15]Janeiro!$H$27</f>
        <v>**</v>
      </c>
      <c r="Y19" s="25" t="str">
        <f>[15]Janeiro!$H$28</f>
        <v>**</v>
      </c>
      <c r="Z19" s="25" t="str">
        <f>[15]Janeiro!$H$29</f>
        <v>**</v>
      </c>
      <c r="AA19" s="25" t="str">
        <f>[15]Janeiro!$H$30</f>
        <v>**</v>
      </c>
      <c r="AB19" s="25" t="str">
        <f>[15]Janeiro!$H$31</f>
        <v>**</v>
      </c>
      <c r="AC19" s="25" t="str">
        <f>[15]Janeiro!$H$32</f>
        <v>**</v>
      </c>
      <c r="AD19" s="25" t="str">
        <f>[15]Janeiro!$H$33</f>
        <v>**</v>
      </c>
      <c r="AE19" s="25" t="str">
        <f>[15]Janeiro!$H$34</f>
        <v>**</v>
      </c>
      <c r="AF19" s="25" t="str">
        <f>[15]Janeiro!$H$35</f>
        <v>**</v>
      </c>
      <c r="AG19" s="26">
        <f>MAX(B19:AF19)</f>
        <v>16.2</v>
      </c>
    </row>
    <row r="20" spans="1:33" ht="17.100000000000001" customHeight="1">
      <c r="A20" s="23" t="s">
        <v>12</v>
      </c>
      <c r="B20" s="25">
        <f>[16]Janeiro!$H$5</f>
        <v>9.3600000000000012</v>
      </c>
      <c r="C20" s="25">
        <f>[16]Janeiro!$H$6</f>
        <v>11.16</v>
      </c>
      <c r="D20" s="25">
        <f>[16]Janeiro!$H$7</f>
        <v>6.48</v>
      </c>
      <c r="E20" s="25">
        <f>[16]Janeiro!$H$8</f>
        <v>5.04</v>
      </c>
      <c r="F20" s="25">
        <f>[16]Janeiro!$H$9</f>
        <v>18</v>
      </c>
      <c r="G20" s="25">
        <f>[16]Janeiro!$H$10</f>
        <v>9.3600000000000012</v>
      </c>
      <c r="H20" s="25">
        <f>[16]Janeiro!$H$11</f>
        <v>13.68</v>
      </c>
      <c r="I20" s="25">
        <f>[16]Janeiro!$H$12</f>
        <v>9.7200000000000006</v>
      </c>
      <c r="J20" s="25">
        <f>[16]Janeiro!$H$13</f>
        <v>12.96</v>
      </c>
      <c r="K20" s="25">
        <f>[16]Janeiro!$H$14</f>
        <v>19.440000000000001</v>
      </c>
      <c r="L20" s="25">
        <f>[16]Janeiro!$H$15</f>
        <v>16.559999999999999</v>
      </c>
      <c r="M20" s="25">
        <f>[16]Janeiro!$H$16</f>
        <v>15.840000000000002</v>
      </c>
      <c r="N20" s="25">
        <f>[16]Janeiro!$H$17</f>
        <v>14.04</v>
      </c>
      <c r="O20" s="25">
        <f>[16]Janeiro!$H$18</f>
        <v>12.96</v>
      </c>
      <c r="P20" s="25">
        <f>[16]Janeiro!$H$19</f>
        <v>10.08</v>
      </c>
      <c r="Q20" s="25">
        <f>[16]Janeiro!$H$20</f>
        <v>9</v>
      </c>
      <c r="R20" s="25">
        <f>[16]Janeiro!$H$21</f>
        <v>9.7200000000000006</v>
      </c>
      <c r="S20" s="25">
        <f>[16]Janeiro!$H$22</f>
        <v>13.32</v>
      </c>
      <c r="T20" s="25">
        <f>[16]Janeiro!$H$23</f>
        <v>9.3600000000000012</v>
      </c>
      <c r="U20" s="25">
        <f>[16]Janeiro!$H$24</f>
        <v>11.520000000000001</v>
      </c>
      <c r="V20" s="25">
        <f>[16]Janeiro!$H$25</f>
        <v>11.16</v>
      </c>
      <c r="W20" s="25">
        <f>[16]Janeiro!$H$26</f>
        <v>13.68</v>
      </c>
      <c r="X20" s="25">
        <f>[16]Janeiro!$H$27</f>
        <v>9.7200000000000006</v>
      </c>
      <c r="Y20" s="25">
        <f>[16]Janeiro!$H$28</f>
        <v>13.32</v>
      </c>
      <c r="Z20" s="25">
        <f>[16]Janeiro!$H$29</f>
        <v>14.76</v>
      </c>
      <c r="AA20" s="25">
        <f>[16]Janeiro!$H$30</f>
        <v>13.32</v>
      </c>
      <c r="AB20" s="25">
        <f>[16]Janeiro!$H$31</f>
        <v>11.16</v>
      </c>
      <c r="AC20" s="25">
        <f>[16]Janeiro!$H$32</f>
        <v>10.44</v>
      </c>
      <c r="AD20" s="25">
        <f>[16]Janeiro!$H$33</f>
        <v>7.2</v>
      </c>
      <c r="AE20" s="25">
        <f>[16]Janeiro!$H$34</f>
        <v>10.8</v>
      </c>
      <c r="AF20" s="25">
        <f>[16]Janeiro!$H$35</f>
        <v>13.68</v>
      </c>
      <c r="AG20" s="26">
        <f>MAX(B20:AF20)</f>
        <v>19.440000000000001</v>
      </c>
    </row>
    <row r="21" spans="1:33" ht="17.100000000000001" customHeight="1">
      <c r="A21" s="23" t="s">
        <v>13</v>
      </c>
      <c r="B21" s="25">
        <f>[17]Janeiro!$H$5</f>
        <v>17.28</v>
      </c>
      <c r="C21" s="25">
        <f>[17]Janeiro!$H$6</f>
        <v>20.88</v>
      </c>
      <c r="D21" s="25">
        <f>[17]Janeiro!$H$7</f>
        <v>10.08</v>
      </c>
      <c r="E21" s="25">
        <f>[17]Janeiro!$H$8</f>
        <v>10.08</v>
      </c>
      <c r="F21" s="25">
        <f>[17]Janeiro!$H$9</f>
        <v>23.400000000000002</v>
      </c>
      <c r="G21" s="25">
        <f>[17]Janeiro!$H$10</f>
        <v>9.3600000000000012</v>
      </c>
      <c r="H21" s="25">
        <f>[17]Janeiro!$H$11</f>
        <v>20.16</v>
      </c>
      <c r="I21" s="25">
        <f>[17]Janeiro!$H$12</f>
        <v>18</v>
      </c>
      <c r="J21" s="25">
        <f>[17]Janeiro!$H$13</f>
        <v>15.840000000000002</v>
      </c>
      <c r="K21" s="25">
        <f>[17]Janeiro!$H$14</f>
        <v>21.96</v>
      </c>
      <c r="L21" s="25">
        <f>[17]Janeiro!$H$15</f>
        <v>19.079999999999998</v>
      </c>
      <c r="M21" s="25">
        <f>[17]Janeiro!$H$16</f>
        <v>25.56</v>
      </c>
      <c r="N21" s="25">
        <f>[17]Janeiro!$H$17</f>
        <v>18.36</v>
      </c>
      <c r="O21" s="25">
        <f>[17]Janeiro!$H$18</f>
        <v>13.68</v>
      </c>
      <c r="P21" s="25">
        <f>[17]Janeiro!$H$19</f>
        <v>14.4</v>
      </c>
      <c r="Q21" s="25">
        <f>[17]Janeiro!$H$20</f>
        <v>11.16</v>
      </c>
      <c r="R21" s="25">
        <f>[17]Janeiro!$H$21</f>
        <v>9.3600000000000012</v>
      </c>
      <c r="S21" s="25">
        <f>[17]Janeiro!$H$22</f>
        <v>13.68</v>
      </c>
      <c r="T21" s="25">
        <f>[17]Janeiro!$H$23</f>
        <v>14.4</v>
      </c>
      <c r="U21" s="25">
        <f>[17]Janeiro!$H$24</f>
        <v>18</v>
      </c>
      <c r="V21" s="25">
        <f>[17]Janeiro!$H$25</f>
        <v>18.36</v>
      </c>
      <c r="W21" s="25">
        <f>[17]Janeiro!$H$26</f>
        <v>25.92</v>
      </c>
      <c r="X21" s="25">
        <f>[17]Janeiro!$H$27</f>
        <v>16.559999999999999</v>
      </c>
      <c r="Y21" s="25">
        <f>[17]Janeiro!$H$28</f>
        <v>17.64</v>
      </c>
      <c r="Z21" s="25">
        <f>[17]Janeiro!$H$29</f>
        <v>19.440000000000001</v>
      </c>
      <c r="AA21" s="25">
        <f>[17]Janeiro!$H$30</f>
        <v>9</v>
      </c>
      <c r="AB21" s="25">
        <f>[17]Janeiro!$H$31</f>
        <v>31.319999999999997</v>
      </c>
      <c r="AC21" s="25">
        <f>[17]Janeiro!$H$32</f>
        <v>16.2</v>
      </c>
      <c r="AD21" s="25">
        <f>[17]Janeiro!$H$33</f>
        <v>11.879999999999999</v>
      </c>
      <c r="AE21" s="25">
        <f>[17]Janeiro!$H$34</f>
        <v>12.6</v>
      </c>
      <c r="AF21" s="25">
        <f>[17]Janeiro!$H$35</f>
        <v>19.079999999999998</v>
      </c>
      <c r="AG21" s="26">
        <f>MAX(B21:AF21)</f>
        <v>31.319999999999997</v>
      </c>
    </row>
    <row r="22" spans="1:33" ht="17.100000000000001" customHeight="1">
      <c r="A22" s="23" t="s">
        <v>14</v>
      </c>
      <c r="B22" s="25">
        <f>[18]Janeiro!$H$5</f>
        <v>16.64</v>
      </c>
      <c r="C22" s="25">
        <f>[18]Janeiro!$H$6</f>
        <v>9.7200000000000006</v>
      </c>
      <c r="D22" s="25">
        <f>[18]Janeiro!$H$7</f>
        <v>6.84</v>
      </c>
      <c r="E22" s="25">
        <f>[18]Janeiro!$H$8</f>
        <v>13.68</v>
      </c>
      <c r="F22" s="25">
        <f>[18]Janeiro!$H$9</f>
        <v>16.64</v>
      </c>
      <c r="G22" s="25">
        <f>[18]Janeiro!$H$10</f>
        <v>9.9200000000000017</v>
      </c>
      <c r="H22" s="25">
        <f>[18]Janeiro!$H$11</f>
        <v>11.840000000000002</v>
      </c>
      <c r="I22" s="25">
        <f>[18]Janeiro!$H$12</f>
        <v>10.88</v>
      </c>
      <c r="J22" s="25">
        <f>[18]Janeiro!$H$13</f>
        <v>29.439999999999998</v>
      </c>
      <c r="K22" s="25">
        <f>[18]Janeiro!$H$14</f>
        <v>16</v>
      </c>
      <c r="L22" s="25">
        <f>[18]Janeiro!$H$15</f>
        <v>15.36</v>
      </c>
      <c r="M22" s="25">
        <f>[18]Janeiro!$H$16</f>
        <v>14.4</v>
      </c>
      <c r="N22" s="25">
        <f>[18]Janeiro!$H$17</f>
        <v>8.32</v>
      </c>
      <c r="O22" s="25" t="str">
        <f>[18]Janeiro!$H$18</f>
        <v>**</v>
      </c>
      <c r="P22" s="25" t="str">
        <f>[18]Janeiro!$H$19</f>
        <v>**</v>
      </c>
      <c r="Q22" s="25">
        <f>[18]Janeiro!$H$20</f>
        <v>26.624000000000002</v>
      </c>
      <c r="R22" s="25">
        <f>[18]Janeiro!$H$21</f>
        <v>15.680000000000001</v>
      </c>
      <c r="S22" s="25">
        <f>[18]Janeiro!$H$22</f>
        <v>7.3599999999999994</v>
      </c>
      <c r="T22" s="25" t="str">
        <f>[18]Janeiro!$H$23</f>
        <v>**</v>
      </c>
      <c r="U22" s="25" t="str">
        <f>[18]Janeiro!$H$24</f>
        <v>**</v>
      </c>
      <c r="V22" s="25" t="str">
        <f>[18]Janeiro!$H$25</f>
        <v>**</v>
      </c>
      <c r="W22" s="25" t="str">
        <f>[18]Janeiro!$H$26</f>
        <v>**</v>
      </c>
      <c r="X22" s="25">
        <f>[18]Janeiro!$H$27</f>
        <v>4.16</v>
      </c>
      <c r="Y22" s="25">
        <f>[18]Janeiro!$H$28</f>
        <v>11.840000000000002</v>
      </c>
      <c r="Z22" s="25">
        <f>[18]Janeiro!$H$29</f>
        <v>12.48</v>
      </c>
      <c r="AA22" s="25">
        <f>[18]Janeiro!$H$30</f>
        <v>12.8</v>
      </c>
      <c r="AB22" s="25">
        <f>[18]Janeiro!$H$31</f>
        <v>11.840000000000002</v>
      </c>
      <c r="AC22" s="25">
        <f>[18]Janeiro!$H$32</f>
        <v>4.16</v>
      </c>
      <c r="AD22" s="25">
        <f>[18]Janeiro!$H$33</f>
        <v>9.2799999999999994</v>
      </c>
      <c r="AE22" s="25">
        <f>[18]Janeiro!$H$34</f>
        <v>6.7200000000000006</v>
      </c>
      <c r="AF22" s="25">
        <f>[18]Janeiro!$H$35</f>
        <v>10.56</v>
      </c>
      <c r="AG22" s="26">
        <f>MAX(B22:AF22)</f>
        <v>29.439999999999998</v>
      </c>
    </row>
    <row r="23" spans="1:33" ht="17.100000000000001" customHeight="1">
      <c r="A23" s="23" t="s">
        <v>15</v>
      </c>
      <c r="B23" s="25">
        <f>[19]Janeiro!$H$5</f>
        <v>17.64</v>
      </c>
      <c r="C23" s="25">
        <f>[19]Janeiro!$H$6</f>
        <v>11.16</v>
      </c>
      <c r="D23" s="25">
        <f>[19]Janeiro!$H$7</f>
        <v>8.2799999999999994</v>
      </c>
      <c r="E23" s="25">
        <f>[19]Janeiro!$H$8</f>
        <v>14.04</v>
      </c>
      <c r="F23" s="25">
        <f>[19]Janeiro!$H$9</f>
        <v>9.7200000000000006</v>
      </c>
      <c r="G23" s="25">
        <f>[19]Janeiro!$H$10</f>
        <v>16.559999999999999</v>
      </c>
      <c r="H23" s="25">
        <f>[19]Janeiro!$H$11</f>
        <v>11.16</v>
      </c>
      <c r="I23" s="25">
        <f>[19]Janeiro!$H$12</f>
        <v>14.4</v>
      </c>
      <c r="J23" s="25">
        <f>[19]Janeiro!$H$13</f>
        <v>16.559999999999999</v>
      </c>
      <c r="K23" s="25">
        <f>[19]Janeiro!$H$14</f>
        <v>16.559999999999999</v>
      </c>
      <c r="L23" s="25">
        <f>[19]Janeiro!$H$15</f>
        <v>14.76</v>
      </c>
      <c r="M23" s="25">
        <f>[19]Janeiro!$H$16</f>
        <v>11.879999999999999</v>
      </c>
      <c r="N23" s="25">
        <f>[19]Janeiro!$H$17</f>
        <v>15.840000000000002</v>
      </c>
      <c r="O23" s="25">
        <f>[19]Janeiro!$H$18</f>
        <v>14.4</v>
      </c>
      <c r="P23" s="25">
        <f>[19]Janeiro!$H$19</f>
        <v>12.6</v>
      </c>
      <c r="Q23" s="25">
        <f>[19]Janeiro!$H$20</f>
        <v>10.08</v>
      </c>
      <c r="R23" s="25">
        <f>[19]Janeiro!$H$21</f>
        <v>14.4</v>
      </c>
      <c r="S23" s="25">
        <f>[19]Janeiro!$H$22</f>
        <v>12.96</v>
      </c>
      <c r="T23" s="25">
        <f>[19]Janeiro!$H$23</f>
        <v>9</v>
      </c>
      <c r="U23" s="25">
        <f>[19]Janeiro!$H$24</f>
        <v>15.840000000000002</v>
      </c>
      <c r="V23" s="25">
        <f>[19]Janeiro!$H$25</f>
        <v>14.4</v>
      </c>
      <c r="W23" s="25">
        <f>[19]Janeiro!$H$26</f>
        <v>13.32</v>
      </c>
      <c r="X23" s="25">
        <f>[19]Janeiro!$H$27</f>
        <v>11.16</v>
      </c>
      <c r="Y23" s="25">
        <f>[19]Janeiro!$H$28</f>
        <v>14.76</v>
      </c>
      <c r="Z23" s="25">
        <f>[19]Janeiro!$H$29</f>
        <v>11.16</v>
      </c>
      <c r="AA23" s="25">
        <f>[19]Janeiro!$H$30</f>
        <v>16.2</v>
      </c>
      <c r="AB23" s="25">
        <f>[19]Janeiro!$H$31</f>
        <v>12.96</v>
      </c>
      <c r="AC23" s="25">
        <f>[19]Janeiro!$H$32</f>
        <v>15.120000000000001</v>
      </c>
      <c r="AD23" s="25">
        <f>[19]Janeiro!$H$33</f>
        <v>16.2</v>
      </c>
      <c r="AE23" s="25">
        <f>[19]Janeiro!$H$34</f>
        <v>16.920000000000002</v>
      </c>
      <c r="AF23" s="25">
        <f>[19]Janeiro!$H$35</f>
        <v>19.079999999999998</v>
      </c>
      <c r="AG23" s="26">
        <f t="shared" ref="AG23:AG29" si="2">MAX(B23:AF23)</f>
        <v>19.079999999999998</v>
      </c>
    </row>
    <row r="24" spans="1:33" ht="17.100000000000001" customHeight="1">
      <c r="A24" s="23" t="s">
        <v>16</v>
      </c>
      <c r="B24" s="25">
        <f>[20]Janeiro!$H$5</f>
        <v>16.920000000000002</v>
      </c>
      <c r="C24" s="25">
        <f>[20]Janeiro!$H$6</f>
        <v>18.36</v>
      </c>
      <c r="D24" s="25">
        <f>[20]Janeiro!$H$7</f>
        <v>10.08</v>
      </c>
      <c r="E24" s="25">
        <f>[20]Janeiro!$H$8</f>
        <v>9.7200000000000006</v>
      </c>
      <c r="F24" s="25">
        <f>[20]Janeiro!$H$9</f>
        <v>12.96</v>
      </c>
      <c r="G24" s="25">
        <f>[20]Janeiro!$H$10</f>
        <v>13.32</v>
      </c>
      <c r="H24" s="25">
        <f>[20]Janeiro!$H$11</f>
        <v>8.64</v>
      </c>
      <c r="I24" s="25">
        <f>[20]Janeiro!$H$12</f>
        <v>23.400000000000002</v>
      </c>
      <c r="J24" s="25">
        <f>[20]Janeiro!$H$13</f>
        <v>19.440000000000001</v>
      </c>
      <c r="K24" s="25">
        <f>[20]Janeiro!$H$14</f>
        <v>32.4</v>
      </c>
      <c r="L24" s="25">
        <f>[20]Janeiro!$H$15</f>
        <v>18</v>
      </c>
      <c r="M24" s="25">
        <f>[20]Janeiro!$H$16</f>
        <v>12.6</v>
      </c>
      <c r="N24" s="25">
        <f>[20]Janeiro!$H$17</f>
        <v>15.120000000000001</v>
      </c>
      <c r="O24" s="25">
        <f>[20]Janeiro!$H$18</f>
        <v>12.24</v>
      </c>
      <c r="P24" s="25">
        <f>[20]Janeiro!$H$19</f>
        <v>9.3600000000000012</v>
      </c>
      <c r="Q24" s="25">
        <f>[20]Janeiro!$H$20</f>
        <v>13.68</v>
      </c>
      <c r="R24" s="25">
        <f>[20]Janeiro!$H$21</f>
        <v>12.6</v>
      </c>
      <c r="S24" s="25">
        <f>[20]Janeiro!$H$22</f>
        <v>9.7200000000000006</v>
      </c>
      <c r="T24" s="25">
        <f>[20]Janeiro!$H$23</f>
        <v>9.7200000000000006</v>
      </c>
      <c r="U24" s="25">
        <f>[20]Janeiro!$H$24</f>
        <v>15.120000000000001</v>
      </c>
      <c r="V24" s="25">
        <f>[20]Janeiro!$H$25</f>
        <v>14.04</v>
      </c>
      <c r="W24" s="25">
        <f>[20]Janeiro!$H$26</f>
        <v>19.440000000000001</v>
      </c>
      <c r="X24" s="25">
        <f>[20]Janeiro!$H$27</f>
        <v>14.04</v>
      </c>
      <c r="Y24" s="25">
        <f>[20]Janeiro!$H$28</f>
        <v>14.76</v>
      </c>
      <c r="Z24" s="25">
        <f>[20]Janeiro!$H$29</f>
        <v>23.400000000000002</v>
      </c>
      <c r="AA24" s="25">
        <f>[20]Janeiro!$H$30</f>
        <v>11.16</v>
      </c>
      <c r="AB24" s="25">
        <f>[20]Janeiro!$H$31</f>
        <v>10.44</v>
      </c>
      <c r="AC24" s="25">
        <f>[20]Janeiro!$H$32</f>
        <v>11.520000000000001</v>
      </c>
      <c r="AD24" s="25">
        <f>[20]Janeiro!$H$33</f>
        <v>12.24</v>
      </c>
      <c r="AE24" s="25">
        <f>[20]Janeiro!$H$34</f>
        <v>13.68</v>
      </c>
      <c r="AF24" s="25">
        <f>[20]Janeiro!$H$35</f>
        <v>12.6</v>
      </c>
      <c r="AG24" s="26">
        <f t="shared" si="2"/>
        <v>32.4</v>
      </c>
    </row>
    <row r="25" spans="1:33" ht="17.100000000000001" customHeight="1">
      <c r="A25" s="23" t="s">
        <v>17</v>
      </c>
      <c r="B25" s="25">
        <f>[21]Janeiro!$H$5</f>
        <v>21.6</v>
      </c>
      <c r="C25" s="25">
        <f>[21]Janeiro!$H$6</f>
        <v>11.520000000000001</v>
      </c>
      <c r="D25" s="25">
        <f>[21]Janeiro!$H$7</f>
        <v>6.84</v>
      </c>
      <c r="E25" s="25">
        <f>[21]Janeiro!$H$8</f>
        <v>7.2</v>
      </c>
      <c r="F25" s="25">
        <f>[21]Janeiro!$H$9</f>
        <v>10.8</v>
      </c>
      <c r="G25" s="25">
        <f>[21]Janeiro!$H$10</f>
        <v>6.84</v>
      </c>
      <c r="H25" s="25">
        <f>[21]Janeiro!$H$11</f>
        <v>5.04</v>
      </c>
      <c r="I25" s="25">
        <f>[21]Janeiro!$H$12</f>
        <v>4.32</v>
      </c>
      <c r="J25" s="25">
        <f>[21]Janeiro!$H$13</f>
        <v>15.552000000000001</v>
      </c>
      <c r="K25" s="25">
        <f>[21]Janeiro!$H$14</f>
        <v>12.96</v>
      </c>
      <c r="L25" s="25">
        <f>[21]Janeiro!$H$15</f>
        <v>29.52</v>
      </c>
      <c r="M25" s="25">
        <f>[21]Janeiro!$H$16</f>
        <v>23.759999999999998</v>
      </c>
      <c r="N25" s="25">
        <f>[21]Janeiro!$H$17</f>
        <v>21.96</v>
      </c>
      <c r="O25" s="25">
        <f>[21]Janeiro!$H$18</f>
        <v>18.720000000000002</v>
      </c>
      <c r="P25" s="25">
        <f>[21]Janeiro!$H$19</f>
        <v>10.08</v>
      </c>
      <c r="Q25" s="25">
        <f>[21]Janeiro!$H$20</f>
        <v>9.7200000000000006</v>
      </c>
      <c r="R25" s="25">
        <f>[21]Janeiro!$H$21</f>
        <v>17.28</v>
      </c>
      <c r="S25" s="25">
        <f>[21]Janeiro!$H$22</f>
        <v>15.840000000000002</v>
      </c>
      <c r="T25" s="25">
        <f>[21]Janeiro!$H$23</f>
        <v>11.879999999999999</v>
      </c>
      <c r="U25" s="25">
        <f>[21]Janeiro!$H$24</f>
        <v>12.24</v>
      </c>
      <c r="V25" s="25">
        <f>[21]Janeiro!$H$25</f>
        <v>14.4</v>
      </c>
      <c r="W25" s="25">
        <f>[21]Janeiro!$H$26</f>
        <v>20.16</v>
      </c>
      <c r="X25" s="25">
        <f>[21]Janeiro!$H$27</f>
        <v>18.36</v>
      </c>
      <c r="Y25" s="25">
        <f>[21]Janeiro!$H$28</f>
        <v>23.400000000000002</v>
      </c>
      <c r="Z25" s="25">
        <f>[21]Janeiro!$H$29</f>
        <v>12.24</v>
      </c>
      <c r="AA25" s="25">
        <f>[21]Janeiro!$H$30</f>
        <v>10.44</v>
      </c>
      <c r="AB25" s="25">
        <f>[21]Janeiro!$H$31</f>
        <v>10.44</v>
      </c>
      <c r="AC25" s="25">
        <f>[21]Janeiro!$H$32</f>
        <v>9.7200000000000006</v>
      </c>
      <c r="AD25" s="25">
        <f>[21]Janeiro!$H$33</f>
        <v>9</v>
      </c>
      <c r="AE25" s="25">
        <f>[21]Janeiro!$H$34</f>
        <v>15.120000000000001</v>
      </c>
      <c r="AF25" s="25">
        <f>[21]Janeiro!$H$35</f>
        <v>18.720000000000002</v>
      </c>
      <c r="AG25" s="26">
        <f t="shared" si="2"/>
        <v>29.52</v>
      </c>
    </row>
    <row r="26" spans="1:33" ht="17.100000000000001" customHeight="1">
      <c r="A26" s="23" t="s">
        <v>18</v>
      </c>
      <c r="B26" s="25">
        <f>[22]Janeiro!$H$5</f>
        <v>20.88</v>
      </c>
      <c r="C26" s="25">
        <f>[22]Janeiro!$H$6</f>
        <v>5.04</v>
      </c>
      <c r="D26" s="25">
        <f>[22]Janeiro!$H$7</f>
        <v>3.9600000000000004</v>
      </c>
      <c r="E26" s="25">
        <f>[22]Janeiro!$H$8</f>
        <v>0</v>
      </c>
      <c r="F26" s="25">
        <f>[22]Janeiro!$H$9</f>
        <v>1.08</v>
      </c>
      <c r="G26" s="25">
        <f>[22]Janeiro!$H$10</f>
        <v>11.16</v>
      </c>
      <c r="H26" s="25">
        <f>[22]Janeiro!$H$11</f>
        <v>13.68</v>
      </c>
      <c r="I26" s="25">
        <f>[22]Janeiro!$H$12</f>
        <v>13.32</v>
      </c>
      <c r="J26" s="25">
        <f>[22]Janeiro!$H$13</f>
        <v>18.720000000000002</v>
      </c>
      <c r="K26" s="25">
        <f>[22]Janeiro!$H$14</f>
        <v>11.879999999999999</v>
      </c>
      <c r="L26" s="25">
        <f>[22]Janeiro!$H$15</f>
        <v>22.32</v>
      </c>
      <c r="M26" s="25">
        <f>[22]Janeiro!$H$16</f>
        <v>4.32</v>
      </c>
      <c r="N26" s="25">
        <f>[22]Janeiro!$H$17</f>
        <v>22.68</v>
      </c>
      <c r="O26" s="25">
        <f>[22]Janeiro!$H$18</f>
        <v>21.96</v>
      </c>
      <c r="P26" s="25">
        <f>[22]Janeiro!$H$19</f>
        <v>15.840000000000002</v>
      </c>
      <c r="Q26" s="25">
        <f>[22]Janeiro!$H$20</f>
        <v>11.16</v>
      </c>
      <c r="R26" s="25">
        <f>[22]Janeiro!$H$21</f>
        <v>14.04</v>
      </c>
      <c r="S26" s="25">
        <f>[22]Janeiro!$H$22</f>
        <v>19.079999999999998</v>
      </c>
      <c r="T26" s="25">
        <f>[22]Janeiro!$H$23</f>
        <v>19.079999999999998</v>
      </c>
      <c r="U26" s="25">
        <f>[22]Janeiro!$H$24</f>
        <v>15.120000000000001</v>
      </c>
      <c r="V26" s="25">
        <f>[22]Janeiro!$H$25</f>
        <v>12.96</v>
      </c>
      <c r="W26" s="25">
        <f>[22]Janeiro!$H$26</f>
        <v>15.48</v>
      </c>
      <c r="X26" s="25">
        <f>[22]Janeiro!$H$27</f>
        <v>16.920000000000002</v>
      </c>
      <c r="Y26" s="25">
        <f>[22]Janeiro!$H$28</f>
        <v>17.28</v>
      </c>
      <c r="Z26" s="25">
        <f>[22]Janeiro!$H$29</f>
        <v>14.4</v>
      </c>
      <c r="AA26" s="25">
        <f>[22]Janeiro!$H$30</f>
        <v>13.32</v>
      </c>
      <c r="AB26" s="25">
        <f>[22]Janeiro!$H$31</f>
        <v>9</v>
      </c>
      <c r="AC26" s="25">
        <f>[22]Janeiro!$H$32</f>
        <v>13.68</v>
      </c>
      <c r="AD26" s="25">
        <f>[22]Janeiro!$H$33</f>
        <v>17.28</v>
      </c>
      <c r="AE26" s="25">
        <f>[22]Janeiro!$H$34</f>
        <v>15.48</v>
      </c>
      <c r="AF26" s="25">
        <f>[22]Janeiro!$H$35</f>
        <v>16.920000000000002</v>
      </c>
      <c r="AG26" s="26">
        <f t="shared" si="2"/>
        <v>22.68</v>
      </c>
    </row>
    <row r="27" spans="1:33" ht="17.100000000000001" customHeight="1">
      <c r="A27" s="23" t="s">
        <v>19</v>
      </c>
      <c r="B27" s="25">
        <f>[23]Janeiro!$H$5</f>
        <v>14.4</v>
      </c>
      <c r="C27" s="25">
        <f>[23]Janeiro!$H$6</f>
        <v>15.120000000000001</v>
      </c>
      <c r="D27" s="25">
        <f>[23]Janeiro!$H$7</f>
        <v>10.8</v>
      </c>
      <c r="E27" s="25">
        <f>[23]Janeiro!$H$8</f>
        <v>13.68</v>
      </c>
      <c r="F27" s="25">
        <f>[23]Janeiro!$H$9</f>
        <v>14.76</v>
      </c>
      <c r="G27" s="25">
        <f>[23]Janeiro!$H$10</f>
        <v>17.28</v>
      </c>
      <c r="H27" s="25">
        <f>[23]Janeiro!$H$11</f>
        <v>11.879999999999999</v>
      </c>
      <c r="I27" s="25">
        <f>[23]Janeiro!$H$12</f>
        <v>23.400000000000002</v>
      </c>
      <c r="J27" s="25">
        <f>[23]Janeiro!$H$13</f>
        <v>23.040000000000003</v>
      </c>
      <c r="K27" s="25">
        <f>[23]Janeiro!$H$14</f>
        <v>22.68</v>
      </c>
      <c r="L27" s="25">
        <f>[23]Janeiro!$H$15</f>
        <v>23.040000000000003</v>
      </c>
      <c r="M27" s="25">
        <f>[23]Janeiro!$H$16</f>
        <v>20.16</v>
      </c>
      <c r="N27" s="25">
        <f>[23]Janeiro!$H$17</f>
        <v>23.040000000000003</v>
      </c>
      <c r="O27" s="25">
        <f>[23]Janeiro!$H$18</f>
        <v>15.840000000000002</v>
      </c>
      <c r="P27" s="25">
        <f>[23]Janeiro!$H$19</f>
        <v>13.32</v>
      </c>
      <c r="Q27" s="25">
        <f>[23]Janeiro!$H$20</f>
        <v>11.16</v>
      </c>
      <c r="R27" s="25">
        <f>[23]Janeiro!$H$21</f>
        <v>11.879999999999999</v>
      </c>
      <c r="S27" s="25">
        <f>[23]Janeiro!$H$22</f>
        <v>15.840000000000002</v>
      </c>
      <c r="T27" s="25">
        <f>[23]Janeiro!$H$23</f>
        <v>20.16</v>
      </c>
      <c r="U27" s="25">
        <f>[23]Janeiro!$H$24</f>
        <v>16.559999999999999</v>
      </c>
      <c r="V27" s="25">
        <f>[23]Janeiro!$H$25</f>
        <v>15.48</v>
      </c>
      <c r="W27" s="25">
        <f>[23]Janeiro!$H$26</f>
        <v>18.36</v>
      </c>
      <c r="X27" s="25">
        <f>[23]Janeiro!$H$27</f>
        <v>15.48</v>
      </c>
      <c r="Y27" s="25">
        <f>[23]Janeiro!$H$28</f>
        <v>15.840000000000002</v>
      </c>
      <c r="Z27" s="25">
        <f>[23]Janeiro!$H$29</f>
        <v>15.840000000000002</v>
      </c>
      <c r="AA27" s="25">
        <f>[23]Janeiro!$H$30</f>
        <v>20.52</v>
      </c>
      <c r="AB27" s="25">
        <f>[23]Janeiro!$H$31</f>
        <v>16.920000000000002</v>
      </c>
      <c r="AC27" s="25">
        <f>[23]Janeiro!$H$32</f>
        <v>19.8</v>
      </c>
      <c r="AD27" s="25">
        <f>[23]Janeiro!$H$33</f>
        <v>19.440000000000001</v>
      </c>
      <c r="AE27" s="25">
        <f>[23]Janeiro!$H$34</f>
        <v>20.16</v>
      </c>
      <c r="AF27" s="25">
        <f>[23]Janeiro!$H$35</f>
        <v>24.840000000000003</v>
      </c>
      <c r="AG27" s="26">
        <f t="shared" si="2"/>
        <v>24.840000000000003</v>
      </c>
    </row>
    <row r="28" spans="1:33" ht="17.100000000000001" customHeight="1">
      <c r="A28" s="23" t="s">
        <v>31</v>
      </c>
      <c r="B28" s="25">
        <f>[24]Janeiro!$H$5</f>
        <v>21.76</v>
      </c>
      <c r="C28" s="25">
        <f>[24]Janeiro!$H$6</f>
        <v>11.520000000000001</v>
      </c>
      <c r="D28" s="25">
        <f>[24]Janeiro!$H$7</f>
        <v>10.240000000000002</v>
      </c>
      <c r="E28" s="25">
        <f>[24]Janeiro!$H$8</f>
        <v>10.56</v>
      </c>
      <c r="F28" s="25">
        <f>[24]Janeiro!$H$9</f>
        <v>9.9200000000000017</v>
      </c>
      <c r="G28" s="25">
        <f>[24]Janeiro!$H$10</f>
        <v>11.520000000000001</v>
      </c>
      <c r="H28" s="25">
        <f>[24]Janeiro!$H$11</f>
        <v>15.040000000000001</v>
      </c>
      <c r="I28" s="25">
        <f>[24]Janeiro!$H$12</f>
        <v>9.2799999999999994</v>
      </c>
      <c r="J28" s="25">
        <f>[24]Janeiro!$H$13</f>
        <v>9.9200000000000017</v>
      </c>
      <c r="K28" s="25">
        <f>[24]Janeiro!$H$14</f>
        <v>16.64</v>
      </c>
      <c r="L28" s="25">
        <f>[24]Janeiro!$H$15</f>
        <v>16.96</v>
      </c>
      <c r="M28" s="25">
        <f>[24]Janeiro!$H$16</f>
        <v>18.880000000000003</v>
      </c>
      <c r="N28" s="25">
        <f>[24]Janeiro!$H$17</f>
        <v>22.400000000000002</v>
      </c>
      <c r="O28" s="25">
        <f>[24]Janeiro!$H$18</f>
        <v>13.440000000000001</v>
      </c>
      <c r="P28" s="25">
        <f>[24]Janeiro!$H$19</f>
        <v>10.56</v>
      </c>
      <c r="Q28" s="25">
        <f>[24]Janeiro!$H$20</f>
        <v>11.520000000000001</v>
      </c>
      <c r="R28" s="25">
        <f>[24]Janeiro!$H$21</f>
        <v>16.32</v>
      </c>
      <c r="S28" s="25">
        <f>[24]Janeiro!$H$22</f>
        <v>13.76</v>
      </c>
      <c r="T28" s="25">
        <f>[24]Janeiro!$H$23</f>
        <v>7.3599999999999994</v>
      </c>
      <c r="U28" s="25">
        <f>[24]Janeiro!$H$24</f>
        <v>15.040000000000001</v>
      </c>
      <c r="V28" s="25">
        <f>[24]Janeiro!$H$25</f>
        <v>15.680000000000001</v>
      </c>
      <c r="W28" s="25">
        <f>[24]Janeiro!$H$26</f>
        <v>16.32</v>
      </c>
      <c r="X28" s="25">
        <f>[24]Janeiro!$H$27</f>
        <v>13.440000000000001</v>
      </c>
      <c r="Y28" s="25">
        <f>[24]Janeiro!$H$28</f>
        <v>18.559999999999999</v>
      </c>
      <c r="Z28" s="25">
        <f>[24]Janeiro!$H$29</f>
        <v>11.200000000000001</v>
      </c>
      <c r="AA28" s="25">
        <f>[24]Janeiro!$H$30</f>
        <v>19.52</v>
      </c>
      <c r="AB28" s="25">
        <f>[24]Janeiro!$H$31</f>
        <v>13.76</v>
      </c>
      <c r="AC28" s="25">
        <f>[24]Janeiro!$H$32</f>
        <v>16.64</v>
      </c>
      <c r="AD28" s="25">
        <f>[24]Janeiro!$H$33</f>
        <v>12.16</v>
      </c>
      <c r="AE28" s="25">
        <f>[24]Janeiro!$H$34</f>
        <v>12.8</v>
      </c>
      <c r="AF28" s="25">
        <f>[24]Janeiro!$H$35</f>
        <v>14.080000000000002</v>
      </c>
      <c r="AG28" s="26">
        <f t="shared" si="2"/>
        <v>22.400000000000002</v>
      </c>
    </row>
    <row r="29" spans="1:33" ht="17.100000000000001" customHeight="1">
      <c r="A29" s="23" t="s">
        <v>20</v>
      </c>
      <c r="B29" s="25">
        <f>[25]Janeiro!$H$5</f>
        <v>9.6000000000000014</v>
      </c>
      <c r="C29" s="25">
        <f>[25]Janeiro!$H$6</f>
        <v>11.200000000000001</v>
      </c>
      <c r="D29" s="25">
        <f>[25]Janeiro!$H$7</f>
        <v>7.0400000000000009</v>
      </c>
      <c r="E29" s="25">
        <f>[25]Janeiro!$H$8</f>
        <v>7.3599999999999994</v>
      </c>
      <c r="F29" s="25">
        <f>[25]Janeiro!$H$9</f>
        <v>11.200000000000001</v>
      </c>
      <c r="G29" s="25">
        <f>[25]Janeiro!$H$10</f>
        <v>8.64</v>
      </c>
      <c r="H29" s="25">
        <f>[25]Janeiro!$H$11</f>
        <v>12.48</v>
      </c>
      <c r="I29" s="25">
        <f>[25]Janeiro!$H$12</f>
        <v>9.2799999999999994</v>
      </c>
      <c r="J29" s="25">
        <f>[25]Janeiro!$H$13</f>
        <v>8.64</v>
      </c>
      <c r="K29" s="25">
        <f>[25]Janeiro!$H$14</f>
        <v>11.840000000000002</v>
      </c>
      <c r="L29" s="25">
        <f>[25]Janeiro!$H$15</f>
        <v>17.600000000000001</v>
      </c>
      <c r="M29" s="25">
        <f>[25]Janeiro!$H$16</f>
        <v>15.040000000000001</v>
      </c>
      <c r="N29" s="25">
        <f>[25]Janeiro!$H$17</f>
        <v>16.64</v>
      </c>
      <c r="O29" s="25">
        <f>[25]Janeiro!$H$18</f>
        <v>16.96</v>
      </c>
      <c r="P29" s="25">
        <f>[25]Janeiro!$H$19</f>
        <v>20.8</v>
      </c>
      <c r="Q29" s="25">
        <f>[25]Janeiro!$H$20</f>
        <v>10.88</v>
      </c>
      <c r="R29" s="25">
        <f>[25]Janeiro!$H$21</f>
        <v>15.040000000000001</v>
      </c>
      <c r="S29" s="25">
        <f>[25]Janeiro!$H$22</f>
        <v>9.9200000000000017</v>
      </c>
      <c r="T29" s="25">
        <f>[25]Janeiro!$H$23</f>
        <v>13.12</v>
      </c>
      <c r="U29" s="25">
        <f>[25]Janeiro!$H$24</f>
        <v>12.48</v>
      </c>
      <c r="V29" s="25">
        <f>[25]Janeiro!$H$25</f>
        <v>10.240000000000002</v>
      </c>
      <c r="W29" s="25">
        <f>[25]Janeiro!$H$26</f>
        <v>14.080000000000002</v>
      </c>
      <c r="X29" s="25">
        <f>[25]Janeiro!$H$27</f>
        <v>15.040000000000001</v>
      </c>
      <c r="Y29" s="25">
        <f>[25]Janeiro!$H$28</f>
        <v>12.16</v>
      </c>
      <c r="Z29" s="25">
        <f>[25]Janeiro!$H$29</f>
        <v>14.719999999999999</v>
      </c>
      <c r="AA29" s="25">
        <f>[25]Janeiro!$H$30</f>
        <v>14.719999999999999</v>
      </c>
      <c r="AB29" s="25">
        <f>[25]Janeiro!$H$31</f>
        <v>11.840000000000002</v>
      </c>
      <c r="AC29" s="25">
        <f>[25]Janeiro!$H$32</f>
        <v>9.2799999999999994</v>
      </c>
      <c r="AD29" s="25">
        <f>[25]Janeiro!$H$33</f>
        <v>8.32</v>
      </c>
      <c r="AE29" s="25">
        <f>[25]Janeiro!$H$34</f>
        <v>7.3599999999999994</v>
      </c>
      <c r="AF29" s="25">
        <f>[25]Janeiro!$H$35</f>
        <v>14.080000000000002</v>
      </c>
      <c r="AG29" s="26">
        <f t="shared" si="2"/>
        <v>20.8</v>
      </c>
    </row>
    <row r="30" spans="1:33" s="5" customFormat="1" ht="17.100000000000001" customHeight="1">
      <c r="A30" s="23" t="s">
        <v>33</v>
      </c>
      <c r="B30" s="16">
        <f>MAX(B5:B29)</f>
        <v>29.16</v>
      </c>
      <c r="C30" s="16">
        <f t="shared" ref="C30:AG30" si="3">MAX(C5:C29)</f>
        <v>20.88</v>
      </c>
      <c r="D30" s="16">
        <f t="shared" si="3"/>
        <v>13.68</v>
      </c>
      <c r="E30" s="16">
        <f t="shared" si="3"/>
        <v>18.36</v>
      </c>
      <c r="F30" s="16">
        <f t="shared" si="3"/>
        <v>23.400000000000002</v>
      </c>
      <c r="G30" s="16">
        <f t="shared" si="3"/>
        <v>27</v>
      </c>
      <c r="H30" s="16">
        <f t="shared" si="3"/>
        <v>34.992000000000004</v>
      </c>
      <c r="I30" s="16">
        <f t="shared" si="3"/>
        <v>26.64</v>
      </c>
      <c r="J30" s="16">
        <f t="shared" si="3"/>
        <v>29.439999999999998</v>
      </c>
      <c r="K30" s="16">
        <f t="shared" si="3"/>
        <v>32.4</v>
      </c>
      <c r="L30" s="16">
        <f t="shared" si="3"/>
        <v>29.52</v>
      </c>
      <c r="M30" s="16">
        <f t="shared" si="3"/>
        <v>27</v>
      </c>
      <c r="N30" s="16">
        <f t="shared" si="3"/>
        <v>23.040000000000003</v>
      </c>
      <c r="O30" s="16">
        <f t="shared" si="3"/>
        <v>32.4</v>
      </c>
      <c r="P30" s="16">
        <f t="shared" si="3"/>
        <v>22.32</v>
      </c>
      <c r="Q30" s="16">
        <f t="shared" si="3"/>
        <v>26.624000000000002</v>
      </c>
      <c r="R30" s="16">
        <f t="shared" si="3"/>
        <v>20.88</v>
      </c>
      <c r="S30" s="16">
        <f t="shared" si="3"/>
        <v>20.88</v>
      </c>
      <c r="T30" s="16">
        <f t="shared" si="3"/>
        <v>20.16</v>
      </c>
      <c r="U30" s="16">
        <f t="shared" si="3"/>
        <v>19.440000000000001</v>
      </c>
      <c r="V30" s="16">
        <f t="shared" si="3"/>
        <v>21.240000000000002</v>
      </c>
      <c r="W30" s="16">
        <f t="shared" si="3"/>
        <v>25.92</v>
      </c>
      <c r="X30" s="16">
        <f t="shared" si="3"/>
        <v>24.840000000000003</v>
      </c>
      <c r="Y30" s="16">
        <f t="shared" si="3"/>
        <v>25.2</v>
      </c>
      <c r="Z30" s="16">
        <f t="shared" si="3"/>
        <v>23.400000000000002</v>
      </c>
      <c r="AA30" s="16">
        <f t="shared" si="3"/>
        <v>20.52</v>
      </c>
      <c r="AB30" s="16">
        <f t="shared" si="3"/>
        <v>31.319999999999997</v>
      </c>
      <c r="AC30" s="16">
        <f t="shared" si="3"/>
        <v>21.6</v>
      </c>
      <c r="AD30" s="16">
        <f t="shared" si="3"/>
        <v>19.8</v>
      </c>
      <c r="AE30" s="16">
        <f t="shared" si="3"/>
        <v>21.240000000000002</v>
      </c>
      <c r="AF30" s="16">
        <f t="shared" si="3"/>
        <v>24.840000000000003</v>
      </c>
      <c r="AG30" s="16">
        <f t="shared" si="3"/>
        <v>34.992000000000004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H35"/>
  <sheetViews>
    <sheetView topLeftCell="A10" workbookViewId="0">
      <selection activeCell="AG25" sqref="AG25"/>
    </sheetView>
  </sheetViews>
  <sheetFormatPr defaultRowHeight="12.75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>
      <c r="A1" s="17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4" s="4" customFormat="1" ht="20.100000000000001" customHeight="1">
      <c r="A2" s="19" t="s">
        <v>21</v>
      </c>
      <c r="B2" s="20" t="s">
        <v>55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7"/>
    </row>
    <row r="3" spans="1:34" s="5" customFormat="1" ht="20.100000000000001" customHeight="1">
      <c r="A3" s="19"/>
      <c r="B3" s="21">
        <v>1</v>
      </c>
      <c r="C3" s="21">
        <f>SUM(B3+1)</f>
        <v>2</v>
      </c>
      <c r="D3" s="21">
        <f t="shared" ref="D3:AD3" si="0">SUM(C3+1)</f>
        <v>3</v>
      </c>
      <c r="E3" s="21">
        <f t="shared" si="0"/>
        <v>4</v>
      </c>
      <c r="F3" s="21">
        <f t="shared" si="0"/>
        <v>5</v>
      </c>
      <c r="G3" s="21">
        <f t="shared" si="0"/>
        <v>6</v>
      </c>
      <c r="H3" s="21">
        <f t="shared" si="0"/>
        <v>7</v>
      </c>
      <c r="I3" s="21">
        <f t="shared" si="0"/>
        <v>8</v>
      </c>
      <c r="J3" s="21">
        <f t="shared" si="0"/>
        <v>9</v>
      </c>
      <c r="K3" s="21">
        <f t="shared" si="0"/>
        <v>10</v>
      </c>
      <c r="L3" s="21">
        <f t="shared" si="0"/>
        <v>11</v>
      </c>
      <c r="M3" s="21">
        <f t="shared" si="0"/>
        <v>12</v>
      </c>
      <c r="N3" s="21">
        <f t="shared" si="0"/>
        <v>13</v>
      </c>
      <c r="O3" s="21">
        <f t="shared" si="0"/>
        <v>14</v>
      </c>
      <c r="P3" s="21">
        <f t="shared" si="0"/>
        <v>15</v>
      </c>
      <c r="Q3" s="21">
        <f t="shared" si="0"/>
        <v>16</v>
      </c>
      <c r="R3" s="21">
        <f t="shared" si="0"/>
        <v>17</v>
      </c>
      <c r="S3" s="21">
        <f t="shared" si="0"/>
        <v>18</v>
      </c>
      <c r="T3" s="21">
        <f t="shared" si="0"/>
        <v>19</v>
      </c>
      <c r="U3" s="21">
        <f t="shared" si="0"/>
        <v>20</v>
      </c>
      <c r="V3" s="21">
        <f t="shared" si="0"/>
        <v>21</v>
      </c>
      <c r="W3" s="21">
        <f t="shared" si="0"/>
        <v>22</v>
      </c>
      <c r="X3" s="21">
        <f t="shared" si="0"/>
        <v>23</v>
      </c>
      <c r="Y3" s="21">
        <f t="shared" si="0"/>
        <v>24</v>
      </c>
      <c r="Z3" s="21">
        <f t="shared" si="0"/>
        <v>25</v>
      </c>
      <c r="AA3" s="21">
        <f t="shared" si="0"/>
        <v>26</v>
      </c>
      <c r="AB3" s="21">
        <f t="shared" si="0"/>
        <v>27</v>
      </c>
      <c r="AC3" s="21">
        <f t="shared" si="0"/>
        <v>28</v>
      </c>
      <c r="AD3" s="21">
        <f t="shared" si="0"/>
        <v>29</v>
      </c>
      <c r="AE3" s="21">
        <v>30</v>
      </c>
      <c r="AF3" s="21">
        <v>31</v>
      </c>
      <c r="AG3" s="22" t="s">
        <v>44</v>
      </c>
      <c r="AH3" s="10"/>
    </row>
    <row r="4" spans="1:34" s="5" customFormat="1" ht="20.100000000000001" customHeight="1">
      <c r="A4" s="19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 t="s">
        <v>39</v>
      </c>
      <c r="AH4" s="10"/>
    </row>
    <row r="5" spans="1:34" s="5" customFormat="1" ht="20.100000000000001" customHeight="1">
      <c r="A5" s="23" t="s">
        <v>48</v>
      </c>
      <c r="B5" s="31" t="str">
        <f>[1]Janeiro!$I$5</f>
        <v>NE</v>
      </c>
      <c r="C5" s="31" t="str">
        <f>[1]Janeiro!$I$6</f>
        <v>NE</v>
      </c>
      <c r="D5" s="31" t="str">
        <f>[1]Janeiro!$I$7</f>
        <v>SO</v>
      </c>
      <c r="E5" s="31" t="str">
        <f>[1]Janeiro!$I$8</f>
        <v>O</v>
      </c>
      <c r="F5" s="31" t="str">
        <f>[1]Janeiro!$I$9</f>
        <v>S</v>
      </c>
      <c r="G5" s="31" t="str">
        <f>[1]Janeiro!$I$10</f>
        <v>O</v>
      </c>
      <c r="H5" s="31" t="str">
        <f>[1]Janeiro!$I$11</f>
        <v>NE</v>
      </c>
      <c r="I5" s="31" t="str">
        <f>[1]Janeiro!$I$12</f>
        <v>S</v>
      </c>
      <c r="J5" s="31" t="str">
        <f>[1]Janeiro!$I$13</f>
        <v>O</v>
      </c>
      <c r="K5" s="31" t="str">
        <f>[1]Janeiro!$I$14</f>
        <v>S</v>
      </c>
      <c r="L5" s="31" t="str">
        <f>[1]Janeiro!$I$15</f>
        <v>SE</v>
      </c>
      <c r="M5" s="31" t="str">
        <f>[1]Janeiro!$I$16</f>
        <v>SE</v>
      </c>
      <c r="N5" s="31" t="str">
        <f>[1]Janeiro!$I$17</f>
        <v>SE</v>
      </c>
      <c r="O5" s="31" t="str">
        <f>[1]Janeiro!$I$18</f>
        <v>L</v>
      </c>
      <c r="P5" s="31" t="str">
        <f>[1]Janeiro!$I$19</f>
        <v>L</v>
      </c>
      <c r="Q5" s="31" t="str">
        <f>[1]Janeiro!$I$20</f>
        <v>L</v>
      </c>
      <c r="R5" s="31" t="str">
        <f>[1]Janeiro!$I$21</f>
        <v>SE</v>
      </c>
      <c r="S5" s="31" t="str">
        <f>[1]Janeiro!$I$22</f>
        <v>NE</v>
      </c>
      <c r="T5" s="31" t="str">
        <f>[1]Janeiro!$I$23</f>
        <v>L</v>
      </c>
      <c r="U5" s="31" t="str">
        <f>[1]Janeiro!$I$24</f>
        <v>SE</v>
      </c>
      <c r="V5" s="31" t="str">
        <f>[1]Janeiro!$I$25</f>
        <v>L</v>
      </c>
      <c r="W5" s="31" t="str">
        <f>[1]Janeiro!$I$26</f>
        <v>L</v>
      </c>
      <c r="X5" s="31" t="str">
        <f>[1]Janeiro!$I$27</f>
        <v>L</v>
      </c>
      <c r="Y5" s="31" t="str">
        <f>[1]Janeiro!$I$28</f>
        <v>SE</v>
      </c>
      <c r="Z5" s="31" t="str">
        <f>[1]Janeiro!$I$29</f>
        <v>L</v>
      </c>
      <c r="AA5" s="31" t="str">
        <f>[1]Janeiro!$I$30</f>
        <v>SE</v>
      </c>
      <c r="AB5" s="31" t="str">
        <f>[1]Janeiro!$I$31</f>
        <v>L</v>
      </c>
      <c r="AC5" s="31" t="str">
        <f>[1]Janeiro!$I$32</f>
        <v>SO</v>
      </c>
      <c r="AD5" s="31" t="str">
        <f>[1]Janeiro!$I$33</f>
        <v>O</v>
      </c>
      <c r="AE5" s="31" t="str">
        <f>[1]Janeiro!$I$34</f>
        <v>SO</v>
      </c>
      <c r="AF5" s="31" t="str">
        <f>[1]Janeiro!$I$35</f>
        <v>SO</v>
      </c>
      <c r="AG5" s="32" t="str">
        <f>[1]Janeiro!$I$36</f>
        <v>L</v>
      </c>
      <c r="AH5" s="10"/>
    </row>
    <row r="6" spans="1:34" s="1" customFormat="1" ht="17.100000000000001" customHeight="1">
      <c r="A6" s="23" t="s">
        <v>0</v>
      </c>
      <c r="B6" s="25" t="str">
        <f>[2]Janeiro!$I$5</f>
        <v>SO</v>
      </c>
      <c r="C6" s="25" t="str">
        <f>[2]Janeiro!$I$6</f>
        <v>SO</v>
      </c>
      <c r="D6" s="25" t="str">
        <f>[2]Janeiro!$I$7</f>
        <v>SO</v>
      </c>
      <c r="E6" s="25" t="str">
        <f>[2]Janeiro!$I$8</f>
        <v>S</v>
      </c>
      <c r="F6" s="25" t="str">
        <f>[2]Janeiro!$I$9</f>
        <v>SO</v>
      </c>
      <c r="G6" s="25" t="str">
        <f>[2]Janeiro!$I$10</f>
        <v>SO</v>
      </c>
      <c r="H6" s="25" t="str">
        <f>[2]Janeiro!$I$11</f>
        <v>SO</v>
      </c>
      <c r="I6" s="25" t="str">
        <f>[2]Janeiro!$I$12</f>
        <v>L</v>
      </c>
      <c r="J6" s="25" t="str">
        <f>[2]Janeiro!$I$13</f>
        <v>L</v>
      </c>
      <c r="K6" s="25" t="str">
        <f>[2]Janeiro!$I$14</f>
        <v>L</v>
      </c>
      <c r="L6" s="25" t="str">
        <f>[2]Janeiro!$I$15</f>
        <v>NE</v>
      </c>
      <c r="M6" s="25" t="str">
        <f>[2]Janeiro!$I$16</f>
        <v>NE</v>
      </c>
      <c r="N6" s="25" t="str">
        <f>[2]Janeiro!$I$17</f>
        <v>NE</v>
      </c>
      <c r="O6" s="25" t="str">
        <f>[2]Janeiro!$I$18</f>
        <v>SO</v>
      </c>
      <c r="P6" s="25" t="str">
        <f>[2]Janeiro!$I$19</f>
        <v>SO</v>
      </c>
      <c r="Q6" s="25" t="str">
        <f>[2]Janeiro!$I$20</f>
        <v>SO</v>
      </c>
      <c r="R6" s="25" t="str">
        <f>[2]Janeiro!$I$21</f>
        <v>L</v>
      </c>
      <c r="S6" s="25" t="str">
        <f>[2]Janeiro!$I$22</f>
        <v>L</v>
      </c>
      <c r="T6" s="33" t="str">
        <f>[2]Janeiro!$I$23</f>
        <v>L</v>
      </c>
      <c r="U6" s="33" t="str">
        <f>[2]Janeiro!$I$24</f>
        <v>L</v>
      </c>
      <c r="V6" s="33" t="str">
        <f>[2]Janeiro!$I$25</f>
        <v>N</v>
      </c>
      <c r="W6" s="33" t="str">
        <f>[2]Janeiro!$I$26</f>
        <v>L</v>
      </c>
      <c r="X6" s="33" t="str">
        <f>[2]Janeiro!$I$27</f>
        <v>SE</v>
      </c>
      <c r="Y6" s="33" t="str">
        <f>[2]Janeiro!$I$28</f>
        <v>NE</v>
      </c>
      <c r="Z6" s="33" t="str">
        <f>[2]Janeiro!$I$29</f>
        <v>S</v>
      </c>
      <c r="AA6" s="33" t="str">
        <f>[2]Janeiro!$I$30</f>
        <v>S</v>
      </c>
      <c r="AB6" s="33" t="str">
        <f>[2]Janeiro!$I$31</f>
        <v>L</v>
      </c>
      <c r="AC6" s="33" t="str">
        <f>[2]Janeiro!$I$32</f>
        <v>NE</v>
      </c>
      <c r="AD6" s="33" t="str">
        <f>[2]Janeiro!$I$33</f>
        <v>L</v>
      </c>
      <c r="AE6" s="33" t="str">
        <f>[2]Janeiro!$I$34</f>
        <v>L</v>
      </c>
      <c r="AF6" s="33" t="str">
        <f>[2]Janeiro!$I$35</f>
        <v>L</v>
      </c>
      <c r="AG6" s="32" t="str">
        <f>[2]Janeiro!$I$36</f>
        <v>L</v>
      </c>
      <c r="AH6" s="2"/>
    </row>
    <row r="7" spans="1:34" ht="17.100000000000001" customHeight="1">
      <c r="A7" s="23" t="s">
        <v>1</v>
      </c>
      <c r="B7" s="34" t="str">
        <f>[3]Janeiro!$I$5</f>
        <v>SO</v>
      </c>
      <c r="C7" s="34" t="str">
        <f>[3]Janeiro!$I$6</f>
        <v>SE</v>
      </c>
      <c r="D7" s="34" t="str">
        <f>[3]Janeiro!$I$7</f>
        <v>SE</v>
      </c>
      <c r="E7" s="34" t="str">
        <f>[3]Janeiro!$I$8</f>
        <v>N</v>
      </c>
      <c r="F7" s="34" t="str">
        <f>[3]Janeiro!$I$9</f>
        <v>NO</v>
      </c>
      <c r="G7" s="34" t="str">
        <f>[3]Janeiro!$I$10</f>
        <v>NO</v>
      </c>
      <c r="H7" s="34" t="str">
        <f>[3]Janeiro!$I$11</f>
        <v>SE</v>
      </c>
      <c r="I7" s="34" t="str">
        <f>[3]Janeiro!$I$12</f>
        <v>SE</v>
      </c>
      <c r="J7" s="34" t="str">
        <f>[3]Janeiro!$I$13</f>
        <v>SE</v>
      </c>
      <c r="K7" s="34" t="str">
        <f>[3]Janeiro!$I$14</f>
        <v>N</v>
      </c>
      <c r="L7" s="34" t="str">
        <f>[3]Janeiro!$I$15</f>
        <v>N</v>
      </c>
      <c r="M7" s="34" t="str">
        <f>[3]Janeiro!$I$16</f>
        <v>N</v>
      </c>
      <c r="N7" s="34" t="str">
        <f>[3]Janeiro!$I$17</f>
        <v>NO</v>
      </c>
      <c r="O7" s="34" t="str">
        <f>[3]Janeiro!$I$18</f>
        <v>NO</v>
      </c>
      <c r="P7" s="34" t="str">
        <f>[3]Janeiro!$I$19</f>
        <v>O</v>
      </c>
      <c r="Q7" s="34" t="str">
        <f>[3]Janeiro!$I$20</f>
        <v>SE</v>
      </c>
      <c r="R7" s="34" t="str">
        <f>[3]Janeiro!$I$21</f>
        <v>NO</v>
      </c>
      <c r="S7" s="34" t="str">
        <f>[3]Janeiro!$I$22</f>
        <v>N</v>
      </c>
      <c r="T7" s="35" t="str">
        <f>[3]Janeiro!$I$23</f>
        <v>NO</v>
      </c>
      <c r="U7" s="35" t="str">
        <f>[3]Janeiro!$I$24</f>
        <v>N</v>
      </c>
      <c r="V7" s="35" t="str">
        <f>[3]Janeiro!$I$25</f>
        <v>N</v>
      </c>
      <c r="W7" s="35" t="str">
        <f>[3]Janeiro!$I$26</f>
        <v>NE</v>
      </c>
      <c r="X7" s="35" t="str">
        <f>[3]Janeiro!$I$27</f>
        <v>NO</v>
      </c>
      <c r="Y7" s="35" t="str">
        <f>[3]Janeiro!$I$28</f>
        <v>N</v>
      </c>
      <c r="Z7" s="35" t="str">
        <f>[3]Janeiro!$I$29</f>
        <v>L</v>
      </c>
      <c r="AA7" s="35" t="str">
        <f>[3]Janeiro!$I$30</f>
        <v>SE</v>
      </c>
      <c r="AB7" s="35" t="str">
        <f>[3]Janeiro!$I$31</f>
        <v>SE</v>
      </c>
      <c r="AC7" s="35" t="str">
        <f>[3]Janeiro!$I$32</f>
        <v>L</v>
      </c>
      <c r="AD7" s="35" t="str">
        <f>[3]Janeiro!$I$33</f>
        <v>L</v>
      </c>
      <c r="AE7" s="35" t="str">
        <f>[3]Janeiro!$I$34</f>
        <v>NO</v>
      </c>
      <c r="AF7" s="35" t="str">
        <f>[3]Janeiro!$I$35</f>
        <v>NE</v>
      </c>
      <c r="AG7" s="32" t="str">
        <f>[3]Janeiro!$I$36</f>
        <v>SE</v>
      </c>
      <c r="AH7" s="2"/>
    </row>
    <row r="8" spans="1:34" ht="17.100000000000001" customHeight="1">
      <c r="A8" s="23" t="s">
        <v>56</v>
      </c>
      <c r="B8" s="34" t="str">
        <f>[4]Janeiro!$I$5</f>
        <v>SO</v>
      </c>
      <c r="C8" s="34" t="str">
        <f>[4]Janeiro!$I$6</f>
        <v>SO</v>
      </c>
      <c r="D8" s="34" t="str">
        <f>[4]Janeiro!$I$7</f>
        <v>NE</v>
      </c>
      <c r="E8" s="34" t="str">
        <f>[4]Janeiro!$I$8</f>
        <v>O</v>
      </c>
      <c r="F8" s="34" t="str">
        <f>[4]Janeiro!$I$9</f>
        <v>NE</v>
      </c>
      <c r="G8" s="34" t="str">
        <f>[4]Janeiro!$I$10</f>
        <v>NE</v>
      </c>
      <c r="H8" s="34" t="str">
        <f>[4]Janeiro!$I$11</f>
        <v>N</v>
      </c>
      <c r="I8" s="34" t="str">
        <f>[4]Janeiro!$I$12</f>
        <v>NE</v>
      </c>
      <c r="J8" s="34" t="str">
        <f>[4]Janeiro!$I$13</f>
        <v>NE</v>
      </c>
      <c r="K8" s="34" t="str">
        <f>[4]Janeiro!$I$14</f>
        <v>NE</v>
      </c>
      <c r="L8" s="34" t="str">
        <f>[4]Janeiro!$I$15</f>
        <v>N</v>
      </c>
      <c r="M8" s="34" t="str">
        <f>[4]Janeiro!$I$16</f>
        <v>N</v>
      </c>
      <c r="N8" s="34" t="str">
        <f>[4]Janeiro!$I$17</f>
        <v>NE</v>
      </c>
      <c r="O8" s="34" t="str">
        <f>[4]Janeiro!$I$18</f>
        <v>SO</v>
      </c>
      <c r="P8" s="34" t="str">
        <f>[4]Janeiro!$I$19</f>
        <v>SO</v>
      </c>
      <c r="Q8" s="34" t="str">
        <f>[4]Janeiro!$I$20</f>
        <v>SO</v>
      </c>
      <c r="R8" s="34" t="str">
        <f>[4]Janeiro!$I$21</f>
        <v>NE</v>
      </c>
      <c r="S8" s="34" t="str">
        <f>[4]Janeiro!$I$22</f>
        <v>NE</v>
      </c>
      <c r="T8" s="35" t="str">
        <f>[4]Janeiro!$I$23</f>
        <v>NE</v>
      </c>
      <c r="U8" s="35" t="str">
        <f>[4]Janeiro!$I$24</f>
        <v>NE</v>
      </c>
      <c r="V8" s="35" t="str">
        <f>[4]Janeiro!$I$25</f>
        <v>NE</v>
      </c>
      <c r="W8" s="35" t="str">
        <f>[4]Janeiro!$I$26</f>
        <v>NE</v>
      </c>
      <c r="X8" s="35" t="str">
        <f>[4]Janeiro!$I$27</f>
        <v>N</v>
      </c>
      <c r="Y8" s="35" t="str">
        <f>[4]Janeiro!$I$28</f>
        <v>N</v>
      </c>
      <c r="Z8" s="35" t="str">
        <f>[4]Janeiro!$I$29</f>
        <v>SE</v>
      </c>
      <c r="AA8" s="35" t="str">
        <f>[4]Janeiro!$I$30</f>
        <v>SE</v>
      </c>
      <c r="AB8" s="35" t="str">
        <f>[4]Janeiro!$I$31</f>
        <v>NE</v>
      </c>
      <c r="AC8" s="35" t="str">
        <f>[4]Janeiro!$I$32</f>
        <v>NE</v>
      </c>
      <c r="AD8" s="35" t="str">
        <f>[4]Janeiro!$I$33</f>
        <v>NE</v>
      </c>
      <c r="AE8" s="35" t="str">
        <f>[4]Janeiro!$I$34</f>
        <v>NE</v>
      </c>
      <c r="AF8" s="35" t="str">
        <f>[4]Janeiro!$I$35</f>
        <v>NE</v>
      </c>
      <c r="AG8" s="32" t="str">
        <f>[4]Janeiro!$I$36</f>
        <v>NE</v>
      </c>
      <c r="AH8" s="2"/>
    </row>
    <row r="9" spans="1:34" ht="17.100000000000001" customHeight="1">
      <c r="A9" s="23" t="s">
        <v>2</v>
      </c>
      <c r="B9" s="36" t="str">
        <f>[5]Janeiro!$I$5</f>
        <v>N</v>
      </c>
      <c r="C9" s="36" t="str">
        <f>[5]Janeiro!$I$6</f>
        <v>N</v>
      </c>
      <c r="D9" s="36" t="str">
        <f>[5]Janeiro!$I$7</f>
        <v>N</v>
      </c>
      <c r="E9" s="36" t="str">
        <f>[5]Janeiro!$I$8</f>
        <v>N</v>
      </c>
      <c r="F9" s="36" t="str">
        <f>[5]Janeiro!$I$9</f>
        <v>N</v>
      </c>
      <c r="G9" s="36" t="str">
        <f>[5]Janeiro!$I$10</f>
        <v>N</v>
      </c>
      <c r="H9" s="36" t="str">
        <f>[5]Janeiro!$I$11</f>
        <v>N</v>
      </c>
      <c r="I9" s="36" t="str">
        <f>[5]Janeiro!$I$12</f>
        <v>L</v>
      </c>
      <c r="J9" s="36" t="str">
        <f>[5]Janeiro!$I$13</f>
        <v>N</v>
      </c>
      <c r="K9" s="36" t="str">
        <f>[5]Janeiro!$I$14</f>
        <v>NE</v>
      </c>
      <c r="L9" s="36" t="str">
        <f>[5]Janeiro!$I$15</f>
        <v>NE</v>
      </c>
      <c r="M9" s="36" t="str">
        <f>[5]Janeiro!$I$16</f>
        <v>N</v>
      </c>
      <c r="N9" s="36" t="str">
        <f>[5]Janeiro!$I$17</f>
        <v>N</v>
      </c>
      <c r="O9" s="36" t="str">
        <f>[5]Janeiro!$I$18</f>
        <v>N</v>
      </c>
      <c r="P9" s="36" t="str">
        <f>[5]Janeiro!$I$19</f>
        <v>N</v>
      </c>
      <c r="Q9" s="36" t="str">
        <f>[5]Janeiro!$I$20</f>
        <v>N</v>
      </c>
      <c r="R9" s="36" t="str">
        <f>[5]Janeiro!$I$21</f>
        <v>N</v>
      </c>
      <c r="S9" s="36" t="str">
        <f>[5]Janeiro!$I$22</f>
        <v>N</v>
      </c>
      <c r="T9" s="33" t="str">
        <f>[5]Janeiro!$I$23</f>
        <v>N</v>
      </c>
      <c r="U9" s="33" t="str">
        <f>[5]Janeiro!$I$24</f>
        <v>N</v>
      </c>
      <c r="V9" s="36" t="str">
        <f>[5]Janeiro!$I$25</f>
        <v>N</v>
      </c>
      <c r="W9" s="33" t="str">
        <f>[5]Janeiro!$I$26</f>
        <v>N</v>
      </c>
      <c r="X9" s="33" t="str">
        <f>[5]Janeiro!$I$27</f>
        <v>N</v>
      </c>
      <c r="Y9" s="33" t="str">
        <f>[5]Janeiro!$I$28</f>
        <v>N</v>
      </c>
      <c r="Z9" s="33" t="str">
        <f>[5]Janeiro!$I$29</f>
        <v>N</v>
      </c>
      <c r="AA9" s="33" t="str">
        <f>[5]Janeiro!$I$30</f>
        <v>N</v>
      </c>
      <c r="AB9" s="33" t="str">
        <f>[5]Janeiro!$I$31</f>
        <v>N</v>
      </c>
      <c r="AC9" s="33" t="str">
        <f>[5]Janeiro!$I$32</f>
        <v>N</v>
      </c>
      <c r="AD9" s="33" t="str">
        <f>[5]Janeiro!$I$33</f>
        <v>L</v>
      </c>
      <c r="AE9" s="33" t="str">
        <f>[5]Janeiro!$I$34</f>
        <v>L</v>
      </c>
      <c r="AF9" s="33" t="str">
        <f>[5]Janeiro!$I$35</f>
        <v>L</v>
      </c>
      <c r="AG9" s="32" t="str">
        <f>[5]Janeiro!$I$36</f>
        <v>N</v>
      </c>
      <c r="AH9" s="2"/>
    </row>
    <row r="10" spans="1:34" ht="17.100000000000001" customHeight="1">
      <c r="A10" s="23" t="s">
        <v>3</v>
      </c>
      <c r="B10" s="36" t="str">
        <f>[6]Janeiro!$I$5</f>
        <v>O</v>
      </c>
      <c r="C10" s="36" t="str">
        <f>[6]Janeiro!$I$6</f>
        <v>SO</v>
      </c>
      <c r="D10" s="36" t="str">
        <f>[6]Janeiro!$I$7</f>
        <v>O</v>
      </c>
      <c r="E10" s="36" t="str">
        <f>[6]Janeiro!$I$8</f>
        <v>SO</v>
      </c>
      <c r="F10" s="36" t="str">
        <f>[6]Janeiro!$I$9</f>
        <v>NO</v>
      </c>
      <c r="G10" s="36" t="str">
        <f>[6]Janeiro!$I$10</f>
        <v>SE</v>
      </c>
      <c r="H10" s="36" t="str">
        <f>[6]Janeiro!$I$11</f>
        <v>L</v>
      </c>
      <c r="I10" s="36" t="str">
        <f>[6]Janeiro!$I$12</f>
        <v>NO</v>
      </c>
      <c r="J10" s="36" t="str">
        <f>[6]Janeiro!$I$13</f>
        <v>O</v>
      </c>
      <c r="K10" s="36" t="str">
        <f>[6]Janeiro!$I$14</f>
        <v>N</v>
      </c>
      <c r="L10" s="36" t="str">
        <f>[6]Janeiro!$I$15</f>
        <v>NE</v>
      </c>
      <c r="M10" s="36" t="str">
        <f>[6]Janeiro!$I$16</f>
        <v>L</v>
      </c>
      <c r="N10" s="36" t="str">
        <f>[6]Janeiro!$I$17</f>
        <v>L</v>
      </c>
      <c r="O10" s="36" t="str">
        <f>[6]Janeiro!$I$18</f>
        <v>NO</v>
      </c>
      <c r="P10" s="36" t="str">
        <f>[6]Janeiro!$I$19</f>
        <v>NO</v>
      </c>
      <c r="Q10" s="36" t="str">
        <f>[6]Janeiro!$I$20</f>
        <v>N</v>
      </c>
      <c r="R10" s="36" t="str">
        <f>[6]Janeiro!$I$21</f>
        <v>SO</v>
      </c>
      <c r="S10" s="36" t="str">
        <f>[6]Janeiro!$I$22</f>
        <v>O</v>
      </c>
      <c r="T10" s="33" t="str">
        <f>[6]Janeiro!$I$23</f>
        <v>SO</v>
      </c>
      <c r="U10" s="33" t="str">
        <f>[6]Janeiro!$I$24</f>
        <v>L</v>
      </c>
      <c r="V10" s="33" t="str">
        <f>[6]Janeiro!$I$25</f>
        <v>N</v>
      </c>
      <c r="W10" s="33" t="str">
        <f>[6]Janeiro!$I$26</f>
        <v>O</v>
      </c>
      <c r="X10" s="33" t="str">
        <f>[6]Janeiro!$I$27</f>
        <v>N</v>
      </c>
      <c r="Y10" s="33" t="str">
        <f>[6]Janeiro!$I$28</f>
        <v>N</v>
      </c>
      <c r="Z10" s="33" t="str">
        <f>[6]Janeiro!$I$29</f>
        <v>NE</v>
      </c>
      <c r="AA10" s="33" t="str">
        <f>[6]Janeiro!$I$30</f>
        <v>L</v>
      </c>
      <c r="AB10" s="33" t="str">
        <f>[6]Janeiro!$I$31</f>
        <v>O</v>
      </c>
      <c r="AC10" s="33" t="str">
        <f>[6]Janeiro!$I$32</f>
        <v>O</v>
      </c>
      <c r="AD10" s="33" t="str">
        <f>[6]Janeiro!$I$33</f>
        <v>L</v>
      </c>
      <c r="AE10" s="33" t="str">
        <f>[6]Janeiro!$I$34</f>
        <v>SE</v>
      </c>
      <c r="AF10" s="33" t="str">
        <f>[6]Janeiro!$I$35</f>
        <v>L</v>
      </c>
      <c r="AG10" s="32" t="str">
        <f>[6]Janeiro!$I$36</f>
        <v>O</v>
      </c>
      <c r="AH10" s="2"/>
    </row>
    <row r="11" spans="1:34" ht="17.100000000000001" customHeight="1">
      <c r="A11" s="23" t="s">
        <v>4</v>
      </c>
      <c r="B11" s="36" t="str">
        <f>[7]Janeiro!$I$5</f>
        <v>NO</v>
      </c>
      <c r="C11" s="36" t="str">
        <f>[7]Janeiro!$I$6</f>
        <v>O</v>
      </c>
      <c r="D11" s="36" t="str">
        <f>[7]Janeiro!$I$7</f>
        <v>NO</v>
      </c>
      <c r="E11" s="36" t="str">
        <f>[7]Janeiro!$I$8</f>
        <v>O</v>
      </c>
      <c r="F11" s="36" t="str">
        <f>[7]Janeiro!$I$9</f>
        <v>NO</v>
      </c>
      <c r="G11" s="36" t="str">
        <f>[7]Janeiro!$I$10</f>
        <v>N</v>
      </c>
      <c r="H11" s="36" t="str">
        <f>[7]Janeiro!$I$11</f>
        <v>N</v>
      </c>
      <c r="I11" s="36" t="str">
        <f>[7]Janeiro!$I$12</f>
        <v>N</v>
      </c>
      <c r="J11" s="36" t="str">
        <f>[7]Janeiro!$I$13</f>
        <v>N</v>
      </c>
      <c r="K11" s="36" t="str">
        <f>[7]Janeiro!$I$14</f>
        <v>NE</v>
      </c>
      <c r="L11" s="36" t="str">
        <f>[7]Janeiro!$I$15</f>
        <v>N</v>
      </c>
      <c r="M11" s="36" t="str">
        <f>[7]Janeiro!$I$16</f>
        <v>N</v>
      </c>
      <c r="N11" s="36" t="str">
        <f>[7]Janeiro!$I$17</f>
        <v>N</v>
      </c>
      <c r="O11" s="36" t="str">
        <f>[7]Janeiro!$I$18</f>
        <v>N</v>
      </c>
      <c r="P11" s="36" t="str">
        <f>[7]Janeiro!$I$19</f>
        <v>N</v>
      </c>
      <c r="Q11" s="36" t="str">
        <f>[7]Janeiro!$I$20</f>
        <v>NE</v>
      </c>
      <c r="R11" s="36" t="str">
        <f>[7]Janeiro!$I$21</f>
        <v>N</v>
      </c>
      <c r="S11" s="36" t="str">
        <f>[7]Janeiro!$I$22</f>
        <v>N</v>
      </c>
      <c r="T11" s="33" t="str">
        <f>[7]Janeiro!$I$23</f>
        <v>N</v>
      </c>
      <c r="U11" s="33" t="str">
        <f>[7]Janeiro!$I$24</f>
        <v>NE</v>
      </c>
      <c r="V11" s="33" t="str">
        <f>[7]Janeiro!$I$25</f>
        <v>L</v>
      </c>
      <c r="W11" s="33" t="str">
        <f>[7]Janeiro!$I$26</f>
        <v>N</v>
      </c>
      <c r="X11" s="33" t="str">
        <f>[7]Janeiro!$I$27</f>
        <v>N</v>
      </c>
      <c r="Y11" s="33" t="str">
        <f>[7]Janeiro!$I$28</f>
        <v>NE</v>
      </c>
      <c r="Z11" s="33" t="str">
        <f>[7]Janeiro!$I$29</f>
        <v>N</v>
      </c>
      <c r="AA11" s="33" t="str">
        <f>[7]Janeiro!$I$30</f>
        <v>SO</v>
      </c>
      <c r="AB11" s="33" t="str">
        <f>[7]Janeiro!$I$31</f>
        <v>N</v>
      </c>
      <c r="AC11" s="33" t="str">
        <f>[7]Janeiro!$I$32</f>
        <v>SE</v>
      </c>
      <c r="AD11" s="33" t="str">
        <f>[7]Janeiro!$I$33</f>
        <v>L</v>
      </c>
      <c r="AE11" s="33" t="str">
        <f>[7]Janeiro!$I$34</f>
        <v>L</v>
      </c>
      <c r="AF11" s="33" t="str">
        <f>[7]Janeiro!$I$35</f>
        <v>L</v>
      </c>
      <c r="AG11" s="32" t="str">
        <f>[7]Janeiro!$I$36</f>
        <v>N</v>
      </c>
      <c r="AH11" s="2"/>
    </row>
    <row r="12" spans="1:34" ht="17.100000000000001" customHeight="1">
      <c r="A12" s="23" t="s">
        <v>5</v>
      </c>
      <c r="B12" s="33" t="str">
        <f>[8]Janeiro!$I$5</f>
        <v>SO</v>
      </c>
      <c r="C12" s="33" t="str">
        <f>[8]Janeiro!$I$6</f>
        <v>O</v>
      </c>
      <c r="D12" s="33" t="str">
        <f>[8]Janeiro!$I$7</f>
        <v>S</v>
      </c>
      <c r="E12" s="33" t="str">
        <f>[8]Janeiro!$I$8</f>
        <v>NO</v>
      </c>
      <c r="F12" s="33" t="str">
        <f>[8]Janeiro!$I$9</f>
        <v>L</v>
      </c>
      <c r="G12" s="33" t="str">
        <f>[8]Janeiro!$I$10</f>
        <v>SE</v>
      </c>
      <c r="H12" s="33" t="str">
        <f>[8]Janeiro!$I$11</f>
        <v>NO</v>
      </c>
      <c r="I12" s="33" t="str">
        <f>[8]Janeiro!$I$12</f>
        <v>O</v>
      </c>
      <c r="J12" s="33" t="str">
        <f>[8]Janeiro!$I$13</f>
        <v>NE</v>
      </c>
      <c r="K12" s="33" t="str">
        <f>[8]Janeiro!$I$14</f>
        <v>NE</v>
      </c>
      <c r="L12" s="33" t="str">
        <f>[8]Janeiro!$I$15</f>
        <v>N</v>
      </c>
      <c r="M12" s="33" t="str">
        <f>[8]Janeiro!$I$16</f>
        <v>N</v>
      </c>
      <c r="N12" s="33" t="str">
        <f>[8]Janeiro!$I$17</f>
        <v>O</v>
      </c>
      <c r="O12" s="33" t="str">
        <f>[8]Janeiro!$I$18</f>
        <v>SO</v>
      </c>
      <c r="P12" s="33" t="str">
        <f>[8]Janeiro!$I$19</f>
        <v>NO</v>
      </c>
      <c r="Q12" s="33" t="str">
        <f>[8]Janeiro!$I$20</f>
        <v>NO</v>
      </c>
      <c r="R12" s="33" t="str">
        <f>[8]Janeiro!$I$21</f>
        <v>NO</v>
      </c>
      <c r="S12" s="33" t="str">
        <f>[8]Janeiro!$I$22</f>
        <v>L</v>
      </c>
      <c r="T12" s="33" t="str">
        <f>[8]Janeiro!$I$23</f>
        <v>NE</v>
      </c>
      <c r="U12" s="33" t="str">
        <f>[8]Janeiro!$I$24</f>
        <v>L</v>
      </c>
      <c r="V12" s="33" t="str">
        <f>[8]Janeiro!$I$25</f>
        <v>L</v>
      </c>
      <c r="W12" s="33" t="str">
        <f>[8]Janeiro!$I$26</f>
        <v>L</v>
      </c>
      <c r="X12" s="33" t="str">
        <f>[8]Janeiro!$I$27</f>
        <v>L</v>
      </c>
      <c r="Y12" s="33" t="str">
        <f>[8]Janeiro!$I$28</f>
        <v>L</v>
      </c>
      <c r="Z12" s="33" t="str">
        <f>[8]Janeiro!$I$29</f>
        <v>L</v>
      </c>
      <c r="AA12" s="33" t="str">
        <f>[8]Janeiro!$I$30</f>
        <v>SO</v>
      </c>
      <c r="AB12" s="33" t="str">
        <f>[8]Janeiro!$I$31</f>
        <v>N</v>
      </c>
      <c r="AC12" s="33" t="str">
        <f>[8]Janeiro!$I$32</f>
        <v>L</v>
      </c>
      <c r="AD12" s="33" t="str">
        <f>[8]Janeiro!$I$33</f>
        <v>L</v>
      </c>
      <c r="AE12" s="33" t="str">
        <f>[8]Janeiro!$I$34</f>
        <v>L</v>
      </c>
      <c r="AF12" s="33" t="str">
        <f>[8]Janeiro!$I$35</f>
        <v>L</v>
      </c>
      <c r="AG12" s="32" t="str">
        <f>[8]Janeiro!$I$36</f>
        <v>L</v>
      </c>
      <c r="AH12" s="2"/>
    </row>
    <row r="13" spans="1:34" ht="17.100000000000001" customHeight="1">
      <c r="A13" s="23" t="s">
        <v>6</v>
      </c>
      <c r="B13" s="33" t="str">
        <f>[9]Janeiro!$I$5</f>
        <v>O</v>
      </c>
      <c r="C13" s="33" t="str">
        <f>[9]Janeiro!$I$6</f>
        <v>NO</v>
      </c>
      <c r="D13" s="33" t="str">
        <f>[9]Janeiro!$I$7</f>
        <v>NO</v>
      </c>
      <c r="E13" s="33" t="str">
        <f>[9]Janeiro!$I$8</f>
        <v>NO</v>
      </c>
      <c r="F13" s="33" t="str">
        <f>[9]Janeiro!$I$9</f>
        <v>L</v>
      </c>
      <c r="G13" s="33" t="str">
        <f>[9]Janeiro!$I$10</f>
        <v>O</v>
      </c>
      <c r="H13" s="33" t="str">
        <f>[9]Janeiro!$I$11</f>
        <v>L</v>
      </c>
      <c r="I13" s="33" t="str">
        <f>[9]Janeiro!$I$12</f>
        <v>L</v>
      </c>
      <c r="J13" s="33" t="str">
        <f>[9]Janeiro!$I$13</f>
        <v>L</v>
      </c>
      <c r="K13" s="33" t="str">
        <f>[9]Janeiro!$I$14</f>
        <v>NE</v>
      </c>
      <c r="L13" s="33" t="str">
        <f>[9]Janeiro!$I$15</f>
        <v>NE</v>
      </c>
      <c r="M13" s="33" t="str">
        <f>[9]Janeiro!$I$16</f>
        <v>NE</v>
      </c>
      <c r="N13" s="33" t="str">
        <f>[9]Janeiro!$I$17</f>
        <v>NO</v>
      </c>
      <c r="O13" s="33" t="str">
        <f>[9]Janeiro!$I$18</f>
        <v>NO</v>
      </c>
      <c r="P13" s="33" t="str">
        <f>[9]Janeiro!$I$19</f>
        <v>O</v>
      </c>
      <c r="Q13" s="33" t="str">
        <f>[9]Janeiro!$I$20</f>
        <v>L</v>
      </c>
      <c r="R13" s="33" t="str">
        <f>[9]Janeiro!$I$21</f>
        <v>NE</v>
      </c>
      <c r="S13" s="33" t="str">
        <f>[9]Janeiro!$I$22</f>
        <v>O</v>
      </c>
      <c r="T13" s="33" t="str">
        <f>[9]Janeiro!$I$23</f>
        <v>NE</v>
      </c>
      <c r="U13" s="33" t="str">
        <f>[9]Janeiro!$I$24</f>
        <v>NE</v>
      </c>
      <c r="V13" s="33" t="str">
        <f>[9]Janeiro!$I$25</f>
        <v>L</v>
      </c>
      <c r="W13" s="33" t="str">
        <f>[9]Janeiro!$I$26</f>
        <v>NE</v>
      </c>
      <c r="X13" s="33" t="str">
        <f>[9]Janeiro!$I$27</f>
        <v>L</v>
      </c>
      <c r="Y13" s="33" t="str">
        <f>[9]Janeiro!$I$28</f>
        <v>NO</v>
      </c>
      <c r="Z13" s="33" t="str">
        <f>[9]Janeiro!$I$29</f>
        <v>NE</v>
      </c>
      <c r="AA13" s="33" t="str">
        <f>[9]Janeiro!$I$30</f>
        <v>L</v>
      </c>
      <c r="AB13" s="33" t="str">
        <f>[9]Janeiro!$I$31</f>
        <v>L</v>
      </c>
      <c r="AC13" s="33" t="str">
        <f>[9]Janeiro!$I$32</f>
        <v>L</v>
      </c>
      <c r="AD13" s="33" t="str">
        <f>[9]Janeiro!$I$33</f>
        <v>SE</v>
      </c>
      <c r="AE13" s="33" t="str">
        <f>[9]Janeiro!$I$34</f>
        <v>S</v>
      </c>
      <c r="AF13" s="33" t="str">
        <f>[9]Janeiro!$I$35</f>
        <v>O</v>
      </c>
      <c r="AG13" s="32" t="str">
        <f>[9]Janeiro!$I$36</f>
        <v>L</v>
      </c>
      <c r="AH13" s="2"/>
    </row>
    <row r="14" spans="1:34" ht="17.100000000000001" customHeight="1">
      <c r="A14" s="23" t="s">
        <v>7</v>
      </c>
      <c r="B14" s="36" t="str">
        <f>[10]Janeiro!$I$5</f>
        <v>SO</v>
      </c>
      <c r="C14" s="36" t="str">
        <f>[10]Janeiro!$I$6</f>
        <v>SO</v>
      </c>
      <c r="D14" s="36" t="str">
        <f>[10]Janeiro!$I$7</f>
        <v>SO</v>
      </c>
      <c r="E14" s="36" t="str">
        <f>[10]Janeiro!$I$8</f>
        <v>SE</v>
      </c>
      <c r="F14" s="36" t="str">
        <f>[10]Janeiro!$I$9</f>
        <v>SE</v>
      </c>
      <c r="G14" s="36" t="str">
        <f>[10]Janeiro!$I$10</f>
        <v>NO</v>
      </c>
      <c r="H14" s="36" t="str">
        <f>[10]Janeiro!$I$11</f>
        <v>N</v>
      </c>
      <c r="I14" s="36" t="str">
        <f>[10]Janeiro!$I$12</f>
        <v>NE</v>
      </c>
      <c r="J14" s="36" t="str">
        <f>[10]Janeiro!$I$13</f>
        <v>NE</v>
      </c>
      <c r="K14" s="36" t="str">
        <f>[10]Janeiro!$I$14</f>
        <v>NE</v>
      </c>
      <c r="L14" s="36" t="str">
        <f>[10]Janeiro!$I$15</f>
        <v>NE</v>
      </c>
      <c r="M14" s="36" t="str">
        <f>[10]Janeiro!$I$16</f>
        <v>N</v>
      </c>
      <c r="N14" s="36" t="str">
        <f>[10]Janeiro!$I$17</f>
        <v>N</v>
      </c>
      <c r="O14" s="36" t="str">
        <f>[10]Janeiro!$I$18</f>
        <v>O</v>
      </c>
      <c r="P14" s="36" t="str">
        <f>[10]Janeiro!$I$19</f>
        <v>SO</v>
      </c>
      <c r="Q14" s="36" t="str">
        <f>[10]Janeiro!$I$20</f>
        <v>NO</v>
      </c>
      <c r="R14" s="36" t="str">
        <f>[10]Janeiro!$I$21</f>
        <v>NE</v>
      </c>
      <c r="S14" s="36" t="str">
        <f>[10]Janeiro!$I$22</f>
        <v>N</v>
      </c>
      <c r="T14" s="33" t="str">
        <f>[10]Janeiro!$I$23</f>
        <v>N</v>
      </c>
      <c r="U14" s="33" t="str">
        <f>[10]Janeiro!$I$24</f>
        <v>N</v>
      </c>
      <c r="V14" s="33" t="str">
        <f>[10]Janeiro!$I$25</f>
        <v>N</v>
      </c>
      <c r="W14" s="33" t="str">
        <f>[10]Janeiro!$I$26</f>
        <v>NE</v>
      </c>
      <c r="X14" s="33" t="str">
        <f>[10]Janeiro!$I$27</f>
        <v>NO</v>
      </c>
      <c r="Y14" s="33" t="str">
        <f>[10]Janeiro!$I$28</f>
        <v>N</v>
      </c>
      <c r="Z14" s="33" t="str">
        <f>[10]Janeiro!$I$29</f>
        <v>N</v>
      </c>
      <c r="AA14" s="33" t="str">
        <f>[10]Janeiro!$I$30</f>
        <v>SO</v>
      </c>
      <c r="AB14" s="33" t="str">
        <f>[10]Janeiro!$I$31</f>
        <v>L</v>
      </c>
      <c r="AC14" s="33" t="str">
        <f>[10]Janeiro!$I$32</f>
        <v>L</v>
      </c>
      <c r="AD14" s="33" t="str">
        <f>[10]Janeiro!$I$33</f>
        <v>NE</v>
      </c>
      <c r="AE14" s="33" t="str">
        <f>[10]Janeiro!$I$34</f>
        <v>NE</v>
      </c>
      <c r="AF14" s="33" t="str">
        <f>[10]Janeiro!$I$35</f>
        <v>NE</v>
      </c>
      <c r="AG14" s="32" t="str">
        <f>[10]Janeiro!$I$36</f>
        <v>N</v>
      </c>
      <c r="AH14" s="2"/>
    </row>
    <row r="15" spans="1:34" ht="17.100000000000001" customHeight="1">
      <c r="A15" s="23" t="s">
        <v>8</v>
      </c>
      <c r="B15" s="36" t="str">
        <f>[11]Janeiro!$I$5</f>
        <v>SO</v>
      </c>
      <c r="C15" s="36" t="str">
        <f>[11]Janeiro!$I$6</f>
        <v>SO</v>
      </c>
      <c r="D15" s="36" t="str">
        <f>[11]Janeiro!$I$7</f>
        <v>S</v>
      </c>
      <c r="E15" s="36" t="str">
        <f>[11]Janeiro!$I$8</f>
        <v>S</v>
      </c>
      <c r="F15" s="36" t="str">
        <f>[11]Janeiro!$I$9</f>
        <v>S</v>
      </c>
      <c r="G15" s="36" t="str">
        <f>[11]Janeiro!$I$10</f>
        <v>NE</v>
      </c>
      <c r="H15" s="36" t="str">
        <f>[11]Janeiro!$I$11</f>
        <v>NE</v>
      </c>
      <c r="I15" s="36" t="str">
        <f>[11]Janeiro!$I$12</f>
        <v>NE</v>
      </c>
      <c r="J15" s="36" t="str">
        <f>[11]Janeiro!$I$13</f>
        <v>NE</v>
      </c>
      <c r="K15" s="36" t="str">
        <f>[11]Janeiro!$I$14</f>
        <v>NE</v>
      </c>
      <c r="L15" s="36" t="str">
        <f>[11]Janeiro!$I$15</f>
        <v>NE</v>
      </c>
      <c r="M15" s="36" t="str">
        <f>[11]Janeiro!$I$16</f>
        <v>NE</v>
      </c>
      <c r="N15" s="36" t="str">
        <f>[11]Janeiro!$I$17</f>
        <v>NE</v>
      </c>
      <c r="O15" s="36" t="str">
        <f>[11]Janeiro!$I$18</f>
        <v>SO</v>
      </c>
      <c r="P15" s="36" t="str">
        <f>[11]Janeiro!$I$19</f>
        <v>S</v>
      </c>
      <c r="Q15" s="33" t="str">
        <f>[11]Janeiro!$I$20</f>
        <v>S</v>
      </c>
      <c r="R15" s="33" t="str">
        <f>[11]Janeiro!$I$21</f>
        <v>NE</v>
      </c>
      <c r="S15" s="33" t="str">
        <f>[11]Janeiro!$I$22</f>
        <v>NE</v>
      </c>
      <c r="T15" s="33" t="str">
        <f>[11]Janeiro!$I$23</f>
        <v>NE</v>
      </c>
      <c r="U15" s="33" t="str">
        <f>[11]Janeiro!$I$24</f>
        <v>NE</v>
      </c>
      <c r="V15" s="33" t="str">
        <f>[11]Janeiro!$I$25</f>
        <v>NE</v>
      </c>
      <c r="W15" s="33" t="str">
        <f>[11]Janeiro!$I$26</f>
        <v>NE</v>
      </c>
      <c r="X15" s="33" t="str">
        <f>[11]Janeiro!$I$27</f>
        <v>N</v>
      </c>
      <c r="Y15" s="33" t="str">
        <f>[11]Janeiro!$I$28</f>
        <v>N</v>
      </c>
      <c r="Z15" s="33" t="str">
        <f>[11]Janeiro!$I$29</f>
        <v>SE</v>
      </c>
      <c r="AA15" s="33" t="str">
        <f>[11]Janeiro!$I$30</f>
        <v>SE</v>
      </c>
      <c r="AB15" s="33" t="str">
        <f>[11]Janeiro!$I$31</f>
        <v>L</v>
      </c>
      <c r="AC15" s="33" t="str">
        <f>[11]Janeiro!$I$32</f>
        <v>NE</v>
      </c>
      <c r="AD15" s="33" t="str">
        <f>[11]Janeiro!$I$33</f>
        <v>NE</v>
      </c>
      <c r="AE15" s="33" t="str">
        <f>[11]Janeiro!$I$34</f>
        <v>NE</v>
      </c>
      <c r="AF15" s="33" t="str">
        <f>[11]Janeiro!$I$35</f>
        <v>NE</v>
      </c>
      <c r="AG15" s="32" t="str">
        <f>[11]Janeiro!$I$36</f>
        <v>NE</v>
      </c>
      <c r="AH15" s="2"/>
    </row>
    <row r="16" spans="1:34" ht="17.100000000000001" customHeight="1">
      <c r="A16" s="23" t="s">
        <v>9</v>
      </c>
      <c r="B16" s="36" t="str">
        <f>[12]Janeiro!$I$5</f>
        <v>SO</v>
      </c>
      <c r="C16" s="36" t="str">
        <f>[12]Janeiro!$I$6</f>
        <v>SO</v>
      </c>
      <c r="D16" s="36" t="str">
        <f>[12]Janeiro!$I$7</f>
        <v>O</v>
      </c>
      <c r="E16" s="36" t="str">
        <f>[12]Janeiro!$I$8</f>
        <v>S</v>
      </c>
      <c r="F16" s="36" t="str">
        <f>[12]Janeiro!$I$9</f>
        <v>NO</v>
      </c>
      <c r="G16" s="36" t="str">
        <f>[12]Janeiro!$I$10</f>
        <v>N</v>
      </c>
      <c r="H16" s="36" t="str">
        <f>[12]Janeiro!$I$11</f>
        <v>L</v>
      </c>
      <c r="I16" s="36" t="str">
        <f>[12]Janeiro!$I$12</f>
        <v>L</v>
      </c>
      <c r="J16" s="36" t="str">
        <f>[12]Janeiro!$I$13</f>
        <v>L</v>
      </c>
      <c r="K16" s="36" t="str">
        <f>[12]Janeiro!$I$14</f>
        <v>L</v>
      </c>
      <c r="L16" s="36" t="str">
        <f>[12]Janeiro!$I$15</f>
        <v>NE</v>
      </c>
      <c r="M16" s="36" t="str">
        <f>[12]Janeiro!$I$16</f>
        <v>NE</v>
      </c>
      <c r="N16" s="36" t="str">
        <f>[12]Janeiro!$I$17</f>
        <v>NE</v>
      </c>
      <c r="O16" s="36" t="str">
        <f>[12]Janeiro!$I$18</f>
        <v>O</v>
      </c>
      <c r="P16" s="36" t="str">
        <f>[12]Janeiro!$I$19</f>
        <v>NO</v>
      </c>
      <c r="Q16" s="36" t="str">
        <f>[12]Janeiro!$I$20</f>
        <v>NO</v>
      </c>
      <c r="R16" s="36" t="str">
        <f>[12]Janeiro!$I$21</f>
        <v>L</v>
      </c>
      <c r="S16" s="36" t="str">
        <f>[12]Janeiro!$I$22</f>
        <v>NE</v>
      </c>
      <c r="T16" s="33" t="str">
        <f>[12]Janeiro!$I$23</f>
        <v>NE</v>
      </c>
      <c r="U16" s="33" t="str">
        <f>[12]Janeiro!$I$24</f>
        <v>NE</v>
      </c>
      <c r="V16" s="33" t="str">
        <f>[12]Janeiro!$I$25</f>
        <v>NE</v>
      </c>
      <c r="W16" s="33" t="str">
        <f>[12]Janeiro!$I$26</f>
        <v>NE</v>
      </c>
      <c r="X16" s="33" t="str">
        <f>[12]Janeiro!$I$27</f>
        <v>N</v>
      </c>
      <c r="Y16" s="33" t="str">
        <f>[12]Janeiro!$I$28</f>
        <v>NE</v>
      </c>
      <c r="Z16" s="33" t="str">
        <f>[12]Janeiro!$I$29</f>
        <v>SE</v>
      </c>
      <c r="AA16" s="33" t="str">
        <f>[12]Janeiro!$I$30</f>
        <v>SE</v>
      </c>
      <c r="AB16" s="33" t="str">
        <f>[12]Janeiro!$I$31</f>
        <v>SE</v>
      </c>
      <c r="AC16" s="33" t="str">
        <f>[12]Janeiro!$I$32</f>
        <v>L</v>
      </c>
      <c r="AD16" s="33" t="str">
        <f>[12]Janeiro!$I$33</f>
        <v>L</v>
      </c>
      <c r="AE16" s="33" t="str">
        <f>[12]Janeiro!$I$34</f>
        <v>NE</v>
      </c>
      <c r="AF16" s="33" t="str">
        <f>[12]Janeiro!$I$35</f>
        <v>NE</v>
      </c>
      <c r="AG16" s="32" t="str">
        <f>[12]Janeiro!$I$36</f>
        <v>NE</v>
      </c>
      <c r="AH16" s="2"/>
    </row>
    <row r="17" spans="1:34" ht="17.100000000000001" customHeight="1">
      <c r="A17" s="23" t="s">
        <v>57</v>
      </c>
      <c r="B17" s="36" t="str">
        <f>[13]Janeiro!$I$5</f>
        <v>SO</v>
      </c>
      <c r="C17" s="36" t="str">
        <f>[13]Janeiro!$I$6</f>
        <v>S</v>
      </c>
      <c r="D17" s="36" t="str">
        <f>[13]Janeiro!$I$7</f>
        <v>S</v>
      </c>
      <c r="E17" s="36" t="str">
        <f>[13]Janeiro!$I$8</f>
        <v>SE</v>
      </c>
      <c r="F17" s="36" t="str">
        <f>[13]Janeiro!$I$9</f>
        <v>NO</v>
      </c>
      <c r="G17" s="36" t="str">
        <f>[13]Janeiro!$I$10</f>
        <v>NO</v>
      </c>
      <c r="H17" s="36" t="str">
        <f>[13]Janeiro!$I$11</f>
        <v>N</v>
      </c>
      <c r="I17" s="36" t="str">
        <f>[13]Janeiro!$I$12</f>
        <v>N</v>
      </c>
      <c r="J17" s="36" t="str">
        <f>[13]Janeiro!$I$13</f>
        <v>NE</v>
      </c>
      <c r="K17" s="36" t="str">
        <f>[13]Janeiro!$I$14</f>
        <v>N</v>
      </c>
      <c r="L17" s="36" t="str">
        <f>[13]Janeiro!$I$15</f>
        <v>N</v>
      </c>
      <c r="M17" s="36" t="str">
        <f>[13]Janeiro!$I$16</f>
        <v>N</v>
      </c>
      <c r="N17" s="36" t="str">
        <f>[13]Janeiro!$I$17</f>
        <v>N</v>
      </c>
      <c r="O17" s="36" t="str">
        <f>[13]Janeiro!$I$18</f>
        <v>SO</v>
      </c>
      <c r="P17" s="36" t="str">
        <f>[13]Janeiro!$I$19</f>
        <v>S</v>
      </c>
      <c r="Q17" s="36" t="str">
        <f>[13]Janeiro!$I$20</f>
        <v>SO</v>
      </c>
      <c r="R17" s="36" t="str">
        <f>[13]Janeiro!$I$21</f>
        <v>S</v>
      </c>
      <c r="S17" s="36" t="str">
        <f>[13]Janeiro!$I$22</f>
        <v>N</v>
      </c>
      <c r="T17" s="33" t="str">
        <f>[13]Janeiro!$I$23</f>
        <v>N</v>
      </c>
      <c r="U17" s="33" t="str">
        <f>[13]Janeiro!$I$24</f>
        <v>NE</v>
      </c>
      <c r="V17" s="33" t="str">
        <f>[13]Janeiro!$I$25</f>
        <v>N</v>
      </c>
      <c r="W17" s="33" t="str">
        <f>[13]Janeiro!$I$26</f>
        <v>N</v>
      </c>
      <c r="X17" s="33" t="str">
        <f>[13]Janeiro!$I$27</f>
        <v>N</v>
      </c>
      <c r="Y17" s="33" t="str">
        <f>[13]Janeiro!$I$28</f>
        <v>N</v>
      </c>
      <c r="Z17" s="33" t="str">
        <f>[13]Janeiro!$I$29</f>
        <v>S</v>
      </c>
      <c r="AA17" s="33" t="str">
        <f>[13]Janeiro!$I$30</f>
        <v>SO</v>
      </c>
      <c r="AB17" s="33" t="str">
        <f>[13]Janeiro!$I$31</f>
        <v>SE</v>
      </c>
      <c r="AC17" s="33" t="str">
        <f>[13]Janeiro!$I$32</f>
        <v>L</v>
      </c>
      <c r="AD17" s="33" t="str">
        <f>[13]Janeiro!$I$33</f>
        <v>L</v>
      </c>
      <c r="AE17" s="33" t="str">
        <f>[13]Janeiro!$I$34</f>
        <v>N</v>
      </c>
      <c r="AF17" s="33" t="str">
        <f>[13]Janeiro!$I$35</f>
        <v>NE</v>
      </c>
      <c r="AG17" s="32" t="str">
        <f>[13]Janeiro!$I$36</f>
        <v>N</v>
      </c>
      <c r="AH17" s="2"/>
    </row>
    <row r="18" spans="1:34" ht="17.100000000000001" customHeight="1">
      <c r="A18" s="23" t="s">
        <v>10</v>
      </c>
      <c r="B18" s="25" t="str">
        <f>[14]Janeiro!$I$5</f>
        <v>O</v>
      </c>
      <c r="C18" s="25" t="str">
        <f>[14]Janeiro!$I$6</f>
        <v>SO</v>
      </c>
      <c r="D18" s="25" t="str">
        <f>[14]Janeiro!$I$7</f>
        <v>SE</v>
      </c>
      <c r="E18" s="25" t="str">
        <f>[14]Janeiro!$I$8</f>
        <v>SO</v>
      </c>
      <c r="F18" s="25" t="str">
        <f>[14]Janeiro!$I$9</f>
        <v>O</v>
      </c>
      <c r="G18" s="25" t="str">
        <f>[14]Janeiro!$I$10</f>
        <v>NO</v>
      </c>
      <c r="H18" s="25" t="str">
        <f>[14]Janeiro!$I$11</f>
        <v>O</v>
      </c>
      <c r="I18" s="25" t="str">
        <f>[14]Janeiro!$I$12</f>
        <v>NE</v>
      </c>
      <c r="J18" s="25" t="str">
        <f>[14]Janeiro!$I$13</f>
        <v>L</v>
      </c>
      <c r="K18" s="25" t="str">
        <f>[14]Janeiro!$I$14</f>
        <v>L</v>
      </c>
      <c r="L18" s="25" t="str">
        <f>[14]Janeiro!$I$15</f>
        <v>NE</v>
      </c>
      <c r="M18" s="25" t="str">
        <f>[14]Janeiro!$I$16</f>
        <v>N</v>
      </c>
      <c r="N18" s="25" t="str">
        <f>[14]Janeiro!$I$17</f>
        <v>N</v>
      </c>
      <c r="O18" s="25" t="str">
        <f>[14]Janeiro!$I$18</f>
        <v>SO</v>
      </c>
      <c r="P18" s="25" t="str">
        <f>[14]Janeiro!$I$19</f>
        <v>NO</v>
      </c>
      <c r="Q18" s="25" t="str">
        <f>[14]Janeiro!$I$20</f>
        <v>O</v>
      </c>
      <c r="R18" s="25" t="str">
        <f>[14]Janeiro!$I$21</f>
        <v>L</v>
      </c>
      <c r="S18" s="25" t="str">
        <f>[14]Janeiro!$I$22</f>
        <v>NE</v>
      </c>
      <c r="T18" s="33" t="str">
        <f>[14]Janeiro!$I$23</f>
        <v>N</v>
      </c>
      <c r="U18" s="33" t="str">
        <f>[14]Janeiro!$I$24</f>
        <v>N</v>
      </c>
      <c r="V18" s="33" t="str">
        <f>[14]Janeiro!$I$25</f>
        <v>N</v>
      </c>
      <c r="W18" s="33" t="str">
        <f>[14]Janeiro!$I$26</f>
        <v>N</v>
      </c>
      <c r="X18" s="33" t="str">
        <f>[14]Janeiro!$I$27</f>
        <v>L</v>
      </c>
      <c r="Y18" s="33" t="str">
        <f>[14]Janeiro!$I$28</f>
        <v>N</v>
      </c>
      <c r="Z18" s="33" t="str">
        <f>[14]Janeiro!$I$29</f>
        <v>SE</v>
      </c>
      <c r="AA18" s="33" t="str">
        <f>[14]Janeiro!$I$30</f>
        <v>SE</v>
      </c>
      <c r="AB18" s="33" t="str">
        <f>[14]Janeiro!$I$31</f>
        <v>L</v>
      </c>
      <c r="AC18" s="33" t="str">
        <f>[14]Janeiro!$I$32</f>
        <v>L</v>
      </c>
      <c r="AD18" s="33" t="str">
        <f>[14]Janeiro!$I$33</f>
        <v>L</v>
      </c>
      <c r="AE18" s="33" t="str">
        <f>[14]Janeiro!$I$34</f>
        <v>NE</v>
      </c>
      <c r="AF18" s="33" t="str">
        <f>[14]Janeiro!$I$35</f>
        <v>NE</v>
      </c>
      <c r="AG18" s="32" t="str">
        <f>[14]Janeiro!$I$36</f>
        <v>L</v>
      </c>
      <c r="AH18" s="2"/>
    </row>
    <row r="19" spans="1:34" ht="17.100000000000001" customHeight="1">
      <c r="A19" s="23" t="s">
        <v>11</v>
      </c>
      <c r="B19" s="36" t="str">
        <f>[15]Janeiro!$I$5</f>
        <v>O</v>
      </c>
      <c r="C19" s="36" t="str">
        <f>[15]Janeiro!$I$6</f>
        <v>O</v>
      </c>
      <c r="D19" s="36" t="str">
        <f>[15]Janeiro!$I$7</f>
        <v>O</v>
      </c>
      <c r="E19" s="36" t="str">
        <f>[15]Janeiro!$I$8</f>
        <v>O</v>
      </c>
      <c r="F19" s="36" t="str">
        <f>[15]Janeiro!$I$9</f>
        <v>O</v>
      </c>
      <c r="G19" s="36" t="str">
        <f>[15]Janeiro!$I$10</f>
        <v>O</v>
      </c>
      <c r="H19" s="36" t="str">
        <f>[15]Janeiro!$I$11</f>
        <v>O</v>
      </c>
      <c r="I19" s="36" t="str">
        <f>[15]Janeiro!$I$12</f>
        <v>L</v>
      </c>
      <c r="J19" s="36" t="str">
        <f>[15]Janeiro!$I$13</f>
        <v>L</v>
      </c>
      <c r="K19" s="36" t="str">
        <f>[15]Janeiro!$I$14</f>
        <v>L</v>
      </c>
      <c r="L19" s="36" t="str">
        <f>[15]Janeiro!$I$15</f>
        <v>N</v>
      </c>
      <c r="M19" s="36" t="str">
        <f>[15]Janeiro!$I$16</f>
        <v>**</v>
      </c>
      <c r="N19" s="36" t="str">
        <f>[15]Janeiro!$I$17</f>
        <v>NO</v>
      </c>
      <c r="O19" s="36" t="str">
        <f>[15]Janeiro!$I$18</f>
        <v>O</v>
      </c>
      <c r="P19" s="36" t="str">
        <f>[15]Janeiro!$I$19</f>
        <v>**</v>
      </c>
      <c r="Q19" s="36" t="str">
        <f>[15]Janeiro!$I$20</f>
        <v>**</v>
      </c>
      <c r="R19" s="36" t="str">
        <f>[15]Janeiro!$I$21</f>
        <v>**</v>
      </c>
      <c r="S19" s="36" t="str">
        <f>[15]Janeiro!$I$22</f>
        <v>**</v>
      </c>
      <c r="T19" s="33" t="str">
        <f>[15]Janeiro!$I$23</f>
        <v>**</v>
      </c>
      <c r="U19" s="33" t="str">
        <f>[15]Janeiro!$I$24</f>
        <v>**</v>
      </c>
      <c r="V19" s="33" t="str">
        <f>[15]Janeiro!$I$25</f>
        <v>**</v>
      </c>
      <c r="W19" s="33" t="str">
        <f>[15]Janeiro!$I$26</f>
        <v>**</v>
      </c>
      <c r="X19" s="33" t="str">
        <f>[15]Janeiro!$I$27</f>
        <v>**</v>
      </c>
      <c r="Y19" s="33" t="str">
        <f>[15]Janeiro!$I$28</f>
        <v>**</v>
      </c>
      <c r="Z19" s="33" t="str">
        <f>[15]Janeiro!$I$29</f>
        <v>**</v>
      </c>
      <c r="AA19" s="33" t="str">
        <f>[15]Janeiro!$I$30</f>
        <v>**</v>
      </c>
      <c r="AB19" s="33" t="str">
        <f>[15]Janeiro!$I$31</f>
        <v>**</v>
      </c>
      <c r="AC19" s="33" t="str">
        <f>[15]Janeiro!$I$32</f>
        <v>**</v>
      </c>
      <c r="AD19" s="33" t="str">
        <f>[15]Janeiro!$I$33</f>
        <v>**</v>
      </c>
      <c r="AE19" s="33" t="str">
        <f>[15]Janeiro!$I$34</f>
        <v>**</v>
      </c>
      <c r="AF19" s="33" t="str">
        <f>[15]Janeiro!$I$35</f>
        <v>**</v>
      </c>
      <c r="AG19" s="32" t="str">
        <f>[15]Janeiro!$I$36</f>
        <v>O</v>
      </c>
      <c r="AH19" s="2"/>
    </row>
    <row r="20" spans="1:34" ht="17.100000000000001" customHeight="1">
      <c r="A20" s="23" t="s">
        <v>12</v>
      </c>
      <c r="B20" s="36" t="str">
        <f>[16]Janeiro!$I$5</f>
        <v>S</v>
      </c>
      <c r="C20" s="36" t="str">
        <f>[16]Janeiro!$I$6</f>
        <v>SO</v>
      </c>
      <c r="D20" s="36" t="str">
        <f>[16]Janeiro!$I$7</f>
        <v>SO</v>
      </c>
      <c r="E20" s="36" t="str">
        <f>[16]Janeiro!$I$8</f>
        <v>N</v>
      </c>
      <c r="F20" s="36" t="str">
        <f>[16]Janeiro!$I$9</f>
        <v>N</v>
      </c>
      <c r="G20" s="36" t="str">
        <f>[16]Janeiro!$I$10</f>
        <v>NE</v>
      </c>
      <c r="H20" s="36" t="str">
        <f>[16]Janeiro!$I$11</f>
        <v>S</v>
      </c>
      <c r="I20" s="36" t="str">
        <f>[16]Janeiro!$I$12</f>
        <v>L</v>
      </c>
      <c r="J20" s="36" t="str">
        <f>[16]Janeiro!$I$13</f>
        <v>NE</v>
      </c>
      <c r="K20" s="36" t="str">
        <f>[16]Janeiro!$I$14</f>
        <v>S</v>
      </c>
      <c r="L20" s="36" t="str">
        <f>[16]Janeiro!$I$15</f>
        <v>NE</v>
      </c>
      <c r="M20" s="36" t="str">
        <f>[16]Janeiro!$I$16</f>
        <v>N</v>
      </c>
      <c r="N20" s="36" t="str">
        <f>[16]Janeiro!$I$17</f>
        <v>N</v>
      </c>
      <c r="O20" s="36" t="str">
        <f>[16]Janeiro!$I$18</f>
        <v>O</v>
      </c>
      <c r="P20" s="36" t="str">
        <f>[16]Janeiro!$I$19</f>
        <v>O</v>
      </c>
      <c r="Q20" s="36" t="str">
        <f>[16]Janeiro!$I$20</f>
        <v>O</v>
      </c>
      <c r="R20" s="36" t="str">
        <f>[16]Janeiro!$I$21</f>
        <v>O</v>
      </c>
      <c r="S20" s="36" t="str">
        <f>[16]Janeiro!$I$22</f>
        <v>NE</v>
      </c>
      <c r="T20" s="36" t="str">
        <f>[16]Janeiro!$I$23</f>
        <v>S</v>
      </c>
      <c r="U20" s="36" t="str">
        <f>[16]Janeiro!$I$24</f>
        <v>NE</v>
      </c>
      <c r="V20" s="36" t="str">
        <f>[16]Janeiro!$I$25</f>
        <v>N</v>
      </c>
      <c r="W20" s="36" t="str">
        <f>[16]Janeiro!$I$26</f>
        <v>NE</v>
      </c>
      <c r="X20" s="36" t="str">
        <f>[16]Janeiro!$I$27</f>
        <v>N</v>
      </c>
      <c r="Y20" s="36" t="str">
        <f>[16]Janeiro!$I$28</f>
        <v>SE</v>
      </c>
      <c r="Z20" s="36" t="str">
        <f>[16]Janeiro!$I$29</f>
        <v>SO</v>
      </c>
      <c r="AA20" s="36" t="str">
        <f>[16]Janeiro!$I$30</f>
        <v>S</v>
      </c>
      <c r="AB20" s="36" t="str">
        <f>[16]Janeiro!$I$31</f>
        <v>N</v>
      </c>
      <c r="AC20" s="36" t="str">
        <f>[16]Janeiro!$I$32</f>
        <v>L</v>
      </c>
      <c r="AD20" s="36" t="str">
        <f>[16]Janeiro!$I$33</f>
        <v>S</v>
      </c>
      <c r="AE20" s="36" t="str">
        <f>[16]Janeiro!$I$34</f>
        <v>NE</v>
      </c>
      <c r="AF20" s="36" t="str">
        <f>[16]Janeiro!$I$35</f>
        <v>NE</v>
      </c>
      <c r="AG20" s="37" t="str">
        <f>[16]Janeiro!$I$36</f>
        <v>NE</v>
      </c>
      <c r="AH20" s="2"/>
    </row>
    <row r="21" spans="1:34" ht="17.100000000000001" customHeight="1">
      <c r="A21" s="23" t="s">
        <v>13</v>
      </c>
      <c r="B21" s="33" t="str">
        <f>[17]Janeiro!$I$5</f>
        <v>S</v>
      </c>
      <c r="C21" s="33" t="str">
        <f>[17]Janeiro!$I$6</f>
        <v>O</v>
      </c>
      <c r="D21" s="33" t="str">
        <f>[17]Janeiro!$I$7</f>
        <v>O</v>
      </c>
      <c r="E21" s="33" t="str">
        <f>[17]Janeiro!$I$8</f>
        <v>NE</v>
      </c>
      <c r="F21" s="33" t="str">
        <f>[17]Janeiro!$I$9</f>
        <v>NE</v>
      </c>
      <c r="G21" s="33" t="str">
        <f>[17]Janeiro!$I$10</f>
        <v>NE</v>
      </c>
      <c r="H21" s="33" t="str">
        <f>[17]Janeiro!$I$11</f>
        <v>SO</v>
      </c>
      <c r="I21" s="33" t="str">
        <f>[17]Janeiro!$I$12</f>
        <v>NE</v>
      </c>
      <c r="J21" s="33" t="str">
        <f>[17]Janeiro!$I$13</f>
        <v>N</v>
      </c>
      <c r="K21" s="33" t="str">
        <f>[17]Janeiro!$I$14</f>
        <v>NE</v>
      </c>
      <c r="L21" s="33" t="str">
        <f>[17]Janeiro!$I$15</f>
        <v>NE</v>
      </c>
      <c r="M21" s="33" t="str">
        <f>[17]Janeiro!$I$16</f>
        <v>N</v>
      </c>
      <c r="N21" s="33" t="str">
        <f>[17]Janeiro!$I$17</f>
        <v>N</v>
      </c>
      <c r="O21" s="33" t="str">
        <f>[17]Janeiro!$I$18</f>
        <v>NO</v>
      </c>
      <c r="P21" s="33" t="str">
        <f>[17]Janeiro!$I$19</f>
        <v>NE</v>
      </c>
      <c r="Q21" s="33" t="str">
        <f>[17]Janeiro!$I$20</f>
        <v>N</v>
      </c>
      <c r="R21" s="33" t="str">
        <f>[17]Janeiro!$I$21</f>
        <v>L</v>
      </c>
      <c r="S21" s="33" t="str">
        <f>[17]Janeiro!$I$22</f>
        <v>N</v>
      </c>
      <c r="T21" s="33" t="str">
        <f>[17]Janeiro!$I$23</f>
        <v>NE</v>
      </c>
      <c r="U21" s="33" t="str">
        <f>[17]Janeiro!$I$24</f>
        <v>NE</v>
      </c>
      <c r="V21" s="33" t="str">
        <f>[17]Janeiro!$I$25</f>
        <v>NE</v>
      </c>
      <c r="W21" s="33" t="str">
        <f>[17]Janeiro!$I$26</f>
        <v>NE</v>
      </c>
      <c r="X21" s="33" t="str">
        <f>[17]Janeiro!$I$27</f>
        <v>NE</v>
      </c>
      <c r="Y21" s="33" t="str">
        <f>[17]Janeiro!$I$28</f>
        <v>NO</v>
      </c>
      <c r="Z21" s="33" t="str">
        <f>[17]Janeiro!$I$29</f>
        <v>N</v>
      </c>
      <c r="AA21" s="33" t="str">
        <f>[17]Janeiro!$I$30</f>
        <v>SO</v>
      </c>
      <c r="AB21" s="33" t="str">
        <f>[17]Janeiro!$I$31</f>
        <v>NE</v>
      </c>
      <c r="AC21" s="33" t="str">
        <f>[17]Janeiro!$I$32</f>
        <v>N</v>
      </c>
      <c r="AD21" s="33" t="str">
        <f>[17]Janeiro!$I$33</f>
        <v>NE</v>
      </c>
      <c r="AE21" s="33" t="str">
        <f>[17]Janeiro!$I$34</f>
        <v>NE</v>
      </c>
      <c r="AF21" s="33" t="str">
        <f>[17]Janeiro!$I$35</f>
        <v>NE</v>
      </c>
      <c r="AG21" s="32" t="str">
        <f>[17]Janeiro!$I$36</f>
        <v>NE</v>
      </c>
      <c r="AH21" s="2"/>
    </row>
    <row r="22" spans="1:34" ht="17.100000000000001" customHeight="1">
      <c r="A22" s="23" t="s">
        <v>14</v>
      </c>
      <c r="B22" s="36" t="str">
        <f>[18]Janeiro!$I$5</f>
        <v>O</v>
      </c>
      <c r="C22" s="36" t="str">
        <f>[18]Janeiro!$I$6</f>
        <v>NO</v>
      </c>
      <c r="D22" s="36" t="str">
        <f>[18]Janeiro!$I$7</f>
        <v>SO</v>
      </c>
      <c r="E22" s="36" t="str">
        <f>[18]Janeiro!$I$8</f>
        <v>L</v>
      </c>
      <c r="F22" s="36" t="str">
        <f>[18]Janeiro!$I$9</f>
        <v>NO</v>
      </c>
      <c r="G22" s="36" t="str">
        <f>[18]Janeiro!$I$10</f>
        <v>N</v>
      </c>
      <c r="H22" s="36" t="str">
        <f>[18]Janeiro!$I$11</f>
        <v>NE</v>
      </c>
      <c r="I22" s="36" t="str">
        <f>[18]Janeiro!$I$12</f>
        <v>O</v>
      </c>
      <c r="J22" s="36" t="str">
        <f>[18]Janeiro!$I$13</f>
        <v>N</v>
      </c>
      <c r="K22" s="36" t="str">
        <f>[18]Janeiro!$I$14</f>
        <v>NE</v>
      </c>
      <c r="L22" s="36" t="str">
        <f>[18]Janeiro!$I$15</f>
        <v>NE</v>
      </c>
      <c r="M22" s="36" t="str">
        <f>[18]Janeiro!$I$16</f>
        <v>NE</v>
      </c>
      <c r="N22" s="36" t="str">
        <f>[18]Janeiro!$I$17</f>
        <v>NE</v>
      </c>
      <c r="O22" s="36" t="str">
        <f>[18]Janeiro!$I$18</f>
        <v>**</v>
      </c>
      <c r="P22" s="36" t="str">
        <f>[18]Janeiro!$I$19</f>
        <v>**</v>
      </c>
      <c r="Q22" s="36" t="str">
        <f>[18]Janeiro!$I$20</f>
        <v>NE</v>
      </c>
      <c r="R22" s="36" t="str">
        <f>[18]Janeiro!$I$21</f>
        <v>N</v>
      </c>
      <c r="S22" s="36" t="str">
        <f>[18]Janeiro!$I$22</f>
        <v>NE</v>
      </c>
      <c r="T22" s="36" t="str">
        <f>[18]Janeiro!$I$23</f>
        <v>**</v>
      </c>
      <c r="U22" s="36" t="str">
        <f>[18]Janeiro!$I$24</f>
        <v>**</v>
      </c>
      <c r="V22" s="36" t="str">
        <f>[18]Janeiro!$I$25</f>
        <v>**</v>
      </c>
      <c r="W22" s="36" t="str">
        <f>[18]Janeiro!$I$26</f>
        <v>**</v>
      </c>
      <c r="X22" s="36" t="str">
        <f>[18]Janeiro!$I$27</f>
        <v>N</v>
      </c>
      <c r="Y22" s="36" t="str">
        <f>[18]Janeiro!$I$28</f>
        <v>N</v>
      </c>
      <c r="Z22" s="36" t="str">
        <f>[18]Janeiro!$I$29</f>
        <v>NE</v>
      </c>
      <c r="AA22" s="36" t="str">
        <f>[18]Janeiro!$I$30</f>
        <v>N</v>
      </c>
      <c r="AB22" s="36" t="str">
        <f>[18]Janeiro!$I$31</f>
        <v>N</v>
      </c>
      <c r="AC22" s="36" t="str">
        <f>[18]Janeiro!$I$32</f>
        <v>SO</v>
      </c>
      <c r="AD22" s="36" t="str">
        <f>[18]Janeiro!$I$33</f>
        <v>SO</v>
      </c>
      <c r="AE22" s="36" t="str">
        <f>[18]Janeiro!$I$34</f>
        <v>SE</v>
      </c>
      <c r="AF22" s="36" t="str">
        <f>[18]Janeiro!$I$35</f>
        <v>SE</v>
      </c>
      <c r="AG22" s="37" t="str">
        <f>[18]Janeiro!$I$36</f>
        <v>NE</v>
      </c>
      <c r="AH22" s="2"/>
    </row>
    <row r="23" spans="1:34" ht="17.100000000000001" customHeight="1">
      <c r="A23" s="23" t="s">
        <v>15</v>
      </c>
      <c r="B23" s="36" t="str">
        <f>[19]Janeiro!$I$5</f>
        <v>O</v>
      </c>
      <c r="C23" s="36" t="str">
        <f>[19]Janeiro!$I$6</f>
        <v>SO</v>
      </c>
      <c r="D23" s="36" t="str">
        <f>[19]Janeiro!$I$7</f>
        <v>S</v>
      </c>
      <c r="E23" s="36" t="str">
        <f>[19]Janeiro!$I$8</f>
        <v>SE</v>
      </c>
      <c r="F23" s="36" t="str">
        <f>[19]Janeiro!$I$9</f>
        <v>SE</v>
      </c>
      <c r="G23" s="36" t="str">
        <f>[19]Janeiro!$I$10</f>
        <v>O</v>
      </c>
      <c r="H23" s="36" t="str">
        <f>[19]Janeiro!$I$11</f>
        <v>S</v>
      </c>
      <c r="I23" s="36" t="str">
        <f>[19]Janeiro!$I$12</f>
        <v>NE</v>
      </c>
      <c r="J23" s="36" t="str">
        <f>[19]Janeiro!$I$13</f>
        <v>NE</v>
      </c>
      <c r="K23" s="36" t="str">
        <f>[19]Janeiro!$I$14</f>
        <v>NE</v>
      </c>
      <c r="L23" s="36" t="str">
        <f>[19]Janeiro!$I$15</f>
        <v>NE</v>
      </c>
      <c r="M23" s="36" t="str">
        <f>[19]Janeiro!$I$16</f>
        <v>NE</v>
      </c>
      <c r="N23" s="36" t="str">
        <f>[19]Janeiro!$I$17</f>
        <v>NE</v>
      </c>
      <c r="O23" s="36" t="str">
        <f>[19]Janeiro!$I$18</f>
        <v>SO</v>
      </c>
      <c r="P23" s="36" t="str">
        <f>[19]Janeiro!$I$19</f>
        <v>O</v>
      </c>
      <c r="Q23" s="36" t="str">
        <f>[19]Janeiro!$I$20</f>
        <v>NE</v>
      </c>
      <c r="R23" s="36" t="str">
        <f>[19]Janeiro!$I$21</f>
        <v>NE</v>
      </c>
      <c r="S23" s="36" t="str">
        <f>[19]Janeiro!$I$22</f>
        <v>NE</v>
      </c>
      <c r="T23" s="36" t="str">
        <f>[19]Janeiro!$I$23</f>
        <v>NE</v>
      </c>
      <c r="U23" s="36" t="str">
        <f>[19]Janeiro!$I$24</f>
        <v>NE</v>
      </c>
      <c r="V23" s="36" t="str">
        <f>[19]Janeiro!$I$25</f>
        <v>NE</v>
      </c>
      <c r="W23" s="36" t="str">
        <f>[19]Janeiro!$I$26</f>
        <v>NE</v>
      </c>
      <c r="X23" s="36" t="str">
        <f>[19]Janeiro!$I$27</f>
        <v>NE</v>
      </c>
      <c r="Y23" s="36" t="str">
        <f>[19]Janeiro!$I$28</f>
        <v>NE</v>
      </c>
      <c r="Z23" s="36" t="str">
        <f>[19]Janeiro!$I$29</f>
        <v>NE</v>
      </c>
      <c r="AA23" s="36" t="str">
        <f>[19]Janeiro!$I$30</f>
        <v>S</v>
      </c>
      <c r="AB23" s="36" t="str">
        <f>[19]Janeiro!$I$31</f>
        <v>L</v>
      </c>
      <c r="AC23" s="36" t="str">
        <f>[19]Janeiro!$I$32</f>
        <v>NE</v>
      </c>
      <c r="AD23" s="36" t="str">
        <f>[19]Janeiro!$I$33</f>
        <v>NE</v>
      </c>
      <c r="AE23" s="36" t="str">
        <f>[19]Janeiro!$I$34</f>
        <v>NE</v>
      </c>
      <c r="AF23" s="36" t="str">
        <f>[19]Janeiro!$I$35</f>
        <v>NE</v>
      </c>
      <c r="AG23" s="37" t="str">
        <f>[19]Janeiro!$I$36</f>
        <v>NE</v>
      </c>
      <c r="AH23" s="2"/>
    </row>
    <row r="24" spans="1:34" ht="17.100000000000001" customHeight="1">
      <c r="A24" s="23" t="s">
        <v>16</v>
      </c>
      <c r="B24" s="38" t="str">
        <f>[20]Janeiro!$I$5</f>
        <v>S</v>
      </c>
      <c r="C24" s="38" t="str">
        <f>[20]Janeiro!$I$6</f>
        <v>S</v>
      </c>
      <c r="D24" s="38" t="str">
        <f>[20]Janeiro!$I$7</f>
        <v>S</v>
      </c>
      <c r="E24" s="38" t="str">
        <f>[20]Janeiro!$I$8</f>
        <v>O</v>
      </c>
      <c r="F24" s="38" t="str">
        <f>[20]Janeiro!$I$9</f>
        <v>S</v>
      </c>
      <c r="G24" s="38" t="str">
        <f>[20]Janeiro!$I$10</f>
        <v>SO</v>
      </c>
      <c r="H24" s="38" t="str">
        <f>[20]Janeiro!$I$11</f>
        <v>S</v>
      </c>
      <c r="I24" s="38" t="str">
        <f>[20]Janeiro!$I$12</f>
        <v>S</v>
      </c>
      <c r="J24" s="38" t="str">
        <f>[20]Janeiro!$I$13</f>
        <v>S</v>
      </c>
      <c r="K24" s="38" t="str">
        <f>[20]Janeiro!$I$14</f>
        <v>L</v>
      </c>
      <c r="L24" s="38" t="str">
        <f>[20]Janeiro!$I$15</f>
        <v>S</v>
      </c>
      <c r="M24" s="38" t="str">
        <f>[20]Janeiro!$I$16</f>
        <v>SE</v>
      </c>
      <c r="N24" s="38" t="str">
        <f>[20]Janeiro!$I$17</f>
        <v>SO</v>
      </c>
      <c r="O24" s="38" t="str">
        <f>[20]Janeiro!$I$18</f>
        <v>SO</v>
      </c>
      <c r="P24" s="38" t="str">
        <f>[20]Janeiro!$I$19</f>
        <v>S</v>
      </c>
      <c r="Q24" s="38" t="str">
        <f>[20]Janeiro!$I$20</f>
        <v>SE</v>
      </c>
      <c r="R24" s="38" t="str">
        <f>[20]Janeiro!$I$21</f>
        <v>S</v>
      </c>
      <c r="S24" s="38" t="str">
        <f>[20]Janeiro!$I$22</f>
        <v>NE</v>
      </c>
      <c r="T24" s="38" t="str">
        <f>[20]Janeiro!$I$23</f>
        <v>SE</v>
      </c>
      <c r="U24" s="38" t="str">
        <f>[20]Janeiro!$I$24</f>
        <v>S</v>
      </c>
      <c r="V24" s="38" t="str">
        <f>[20]Janeiro!$I$25</f>
        <v>S</v>
      </c>
      <c r="W24" s="38" t="str">
        <f>[20]Janeiro!$I$26</f>
        <v>SE</v>
      </c>
      <c r="X24" s="38" t="str">
        <f>[20]Janeiro!$I$27</f>
        <v>SE</v>
      </c>
      <c r="Y24" s="38" t="str">
        <f>[20]Janeiro!$I$28</f>
        <v>S</v>
      </c>
      <c r="Z24" s="38" t="str">
        <f>[20]Janeiro!$I$29</f>
        <v>SE</v>
      </c>
      <c r="AA24" s="38" t="str">
        <f>[20]Janeiro!$I$30</f>
        <v>S</v>
      </c>
      <c r="AB24" s="38" t="str">
        <f>[20]Janeiro!$I$31</f>
        <v>S</v>
      </c>
      <c r="AC24" s="38" t="str">
        <f>[20]Janeiro!$I$32</f>
        <v>S</v>
      </c>
      <c r="AD24" s="38" t="str">
        <f>[20]Janeiro!$I$33</f>
        <v>SE</v>
      </c>
      <c r="AE24" s="38" t="str">
        <f>[20]Janeiro!$I$34</f>
        <v>SE</v>
      </c>
      <c r="AF24" s="38" t="str">
        <f>[20]Janeiro!$I$35</f>
        <v>SE</v>
      </c>
      <c r="AG24" s="39" t="str">
        <f>[20]Janeiro!$I$36</f>
        <v>S</v>
      </c>
      <c r="AH24" s="2"/>
    </row>
    <row r="25" spans="1:34" ht="17.100000000000001" customHeight="1">
      <c r="A25" s="23" t="s">
        <v>17</v>
      </c>
      <c r="B25" s="36" t="str">
        <f>[21]Janeiro!$I$5</f>
        <v>SO</v>
      </c>
      <c r="C25" s="36" t="str">
        <f>[21]Janeiro!$I$6</f>
        <v>SO</v>
      </c>
      <c r="D25" s="36" t="str">
        <f>[21]Janeiro!$I$7</f>
        <v>NO</v>
      </c>
      <c r="E25" s="36" t="str">
        <f>[21]Janeiro!$I$8</f>
        <v>O</v>
      </c>
      <c r="F25" s="36" t="str">
        <f>[21]Janeiro!$I$9</f>
        <v>NO</v>
      </c>
      <c r="G25" s="36" t="str">
        <f>[21]Janeiro!$I$10</f>
        <v>NO</v>
      </c>
      <c r="H25" s="36" t="str">
        <f>[21]Janeiro!$I$11</f>
        <v>N</v>
      </c>
      <c r="I25" s="36" t="str">
        <f>[21]Janeiro!$I$12</f>
        <v>NE</v>
      </c>
      <c r="J25" s="36" t="str">
        <f>[21]Janeiro!$I$13</f>
        <v>NE</v>
      </c>
      <c r="K25" s="36" t="str">
        <f>[21]Janeiro!$I$14</f>
        <v>NE</v>
      </c>
      <c r="L25" s="36" t="str">
        <f>[21]Janeiro!$I$15</f>
        <v>NE</v>
      </c>
      <c r="M25" s="36" t="str">
        <f>[21]Janeiro!$I$16</f>
        <v>N</v>
      </c>
      <c r="N25" s="36" t="str">
        <f>[21]Janeiro!$I$17</f>
        <v>NE</v>
      </c>
      <c r="O25" s="36" t="str">
        <f>[21]Janeiro!$I$18</f>
        <v>NO</v>
      </c>
      <c r="P25" s="36" t="str">
        <f>[21]Janeiro!$I$19</f>
        <v>NO</v>
      </c>
      <c r="Q25" s="36" t="str">
        <f>[21]Janeiro!$I$20</f>
        <v>NO</v>
      </c>
      <c r="R25" s="36" t="str">
        <f>[21]Janeiro!$I$21</f>
        <v>L</v>
      </c>
      <c r="S25" s="36" t="str">
        <f>[21]Janeiro!$I$22</f>
        <v>NE</v>
      </c>
      <c r="T25" s="36" t="str">
        <f>[21]Janeiro!$I$23</f>
        <v>N</v>
      </c>
      <c r="U25" s="36" t="str">
        <f>[21]Janeiro!$I$24</f>
        <v>N</v>
      </c>
      <c r="V25" s="36" t="str">
        <f>[21]Janeiro!$I$25</f>
        <v>NE</v>
      </c>
      <c r="W25" s="36" t="str">
        <f>[21]Janeiro!$I$26</f>
        <v>NE</v>
      </c>
      <c r="X25" s="36" t="str">
        <f>[21]Janeiro!$I$27</f>
        <v>N</v>
      </c>
      <c r="Y25" s="36" t="str">
        <f>[21]Janeiro!$I$28</f>
        <v>N</v>
      </c>
      <c r="Z25" s="36" t="str">
        <f>[21]Janeiro!$I$29</f>
        <v>NE</v>
      </c>
      <c r="AA25" s="36" t="str">
        <f>[21]Janeiro!$I$30</f>
        <v>NO</v>
      </c>
      <c r="AB25" s="36" t="str">
        <f>[21]Janeiro!$I$31</f>
        <v>SE</v>
      </c>
      <c r="AC25" s="36" t="str">
        <f>[21]Janeiro!$I$32</f>
        <v>SE</v>
      </c>
      <c r="AD25" s="36" t="str">
        <f>[21]Janeiro!$I$33</f>
        <v>L</v>
      </c>
      <c r="AE25" s="36" t="str">
        <f>[21]Janeiro!$I$34</f>
        <v>L</v>
      </c>
      <c r="AF25" s="36" t="str">
        <f>[21]Janeiro!$I$35</f>
        <v>NE</v>
      </c>
      <c r="AG25" s="37" t="str">
        <f>[21]Janeiro!$I$36</f>
        <v>NE</v>
      </c>
      <c r="AH25" s="2"/>
    </row>
    <row r="26" spans="1:34" ht="17.100000000000001" customHeight="1">
      <c r="A26" s="23" t="s">
        <v>18</v>
      </c>
      <c r="B26" s="36" t="str">
        <f>[22]Janeiro!$I$5</f>
        <v>SO</v>
      </c>
      <c r="C26" s="36" t="str">
        <f>[22]Janeiro!$I$6</f>
        <v>O</v>
      </c>
      <c r="D26" s="36" t="str">
        <f>[22]Janeiro!$I$7</f>
        <v>L</v>
      </c>
      <c r="E26" s="36" t="str">
        <f>[22]Janeiro!$I$8</f>
        <v>O</v>
      </c>
      <c r="F26" s="36" t="str">
        <f>[22]Janeiro!$I$9</f>
        <v>N</v>
      </c>
      <c r="G26" s="36" t="str">
        <f>[22]Janeiro!$I$10</f>
        <v>L</v>
      </c>
      <c r="H26" s="36" t="str">
        <f>[22]Janeiro!$I$11</f>
        <v>L</v>
      </c>
      <c r="I26" s="36" t="str">
        <f>[22]Janeiro!$I$12</f>
        <v>N</v>
      </c>
      <c r="J26" s="36" t="str">
        <f>[22]Janeiro!$I$13</f>
        <v>L</v>
      </c>
      <c r="K26" s="36" t="str">
        <f>[22]Janeiro!$I$14</f>
        <v>N</v>
      </c>
      <c r="L26" s="36" t="str">
        <f>[22]Janeiro!$I$15</f>
        <v>N</v>
      </c>
      <c r="M26" s="36" t="str">
        <f>[22]Janeiro!$I$16</f>
        <v>N</v>
      </c>
      <c r="N26" s="36" t="str">
        <f>[22]Janeiro!$I$17</f>
        <v>N</v>
      </c>
      <c r="O26" s="36" t="str">
        <f>[22]Janeiro!$I$18</f>
        <v>NO</v>
      </c>
      <c r="P26" s="36" t="str">
        <f>[22]Janeiro!$I$19</f>
        <v>NO</v>
      </c>
      <c r="Q26" s="36" t="str">
        <f>[22]Janeiro!$I$20</f>
        <v>N</v>
      </c>
      <c r="R26" s="36" t="str">
        <f>[22]Janeiro!$I$21</f>
        <v>NO</v>
      </c>
      <c r="S26" s="36" t="str">
        <f>[22]Janeiro!$I$22</f>
        <v>L</v>
      </c>
      <c r="T26" s="36" t="str">
        <f>[22]Janeiro!$I$23</f>
        <v>L</v>
      </c>
      <c r="U26" s="36" t="str">
        <f>[22]Janeiro!$I$24</f>
        <v>L</v>
      </c>
      <c r="V26" s="36" t="str">
        <f>[22]Janeiro!$I$25</f>
        <v>N</v>
      </c>
      <c r="W26" s="36" t="str">
        <f>[22]Janeiro!$I$26</f>
        <v>L</v>
      </c>
      <c r="X26" s="36" t="str">
        <f>[22]Janeiro!$I$27</f>
        <v>NE</v>
      </c>
      <c r="Y26" s="36" t="str">
        <f>[22]Janeiro!$I$28</f>
        <v>NO</v>
      </c>
      <c r="Z26" s="36" t="str">
        <f>[22]Janeiro!$I$29</f>
        <v>N</v>
      </c>
      <c r="AA26" s="36" t="str">
        <f>[22]Janeiro!$I$30</f>
        <v>L</v>
      </c>
      <c r="AB26" s="36" t="str">
        <f>[22]Janeiro!$I$31</f>
        <v>N</v>
      </c>
      <c r="AC26" s="36" t="str">
        <f>[22]Janeiro!$I$32</f>
        <v>L</v>
      </c>
      <c r="AD26" s="36" t="str">
        <f>[22]Janeiro!$I$33</f>
        <v>L</v>
      </c>
      <c r="AE26" s="36" t="str">
        <f>[22]Janeiro!$I$34</f>
        <v>NE</v>
      </c>
      <c r="AF26" s="36" t="str">
        <f>[22]Janeiro!$I$35</f>
        <v>L</v>
      </c>
      <c r="AG26" s="37" t="str">
        <f>[22]Janeiro!$I$36</f>
        <v>L</v>
      </c>
      <c r="AH26" s="2"/>
    </row>
    <row r="27" spans="1:34" ht="17.100000000000001" customHeight="1">
      <c r="A27" s="23" t="s">
        <v>19</v>
      </c>
      <c r="B27" s="36" t="str">
        <f>[23]Janeiro!$I$5</f>
        <v>SO</v>
      </c>
      <c r="C27" s="36" t="str">
        <f>[23]Janeiro!$I$6</f>
        <v>SO</v>
      </c>
      <c r="D27" s="36" t="str">
        <f>[23]Janeiro!$I$7</f>
        <v>S</v>
      </c>
      <c r="E27" s="36" t="str">
        <f>[23]Janeiro!$I$8</f>
        <v>S</v>
      </c>
      <c r="F27" s="36" t="str">
        <f>[23]Janeiro!$I$9</f>
        <v>S</v>
      </c>
      <c r="G27" s="36" t="str">
        <f>[23]Janeiro!$I$10</f>
        <v>SO</v>
      </c>
      <c r="H27" s="36" t="str">
        <f>[23]Janeiro!$I$11</f>
        <v>SO</v>
      </c>
      <c r="I27" s="36" t="str">
        <f>[23]Janeiro!$I$12</f>
        <v>L</v>
      </c>
      <c r="J27" s="36" t="str">
        <f>[23]Janeiro!$I$13</f>
        <v>NE</v>
      </c>
      <c r="K27" s="36" t="str">
        <f>[23]Janeiro!$I$14</f>
        <v>L</v>
      </c>
      <c r="L27" s="36" t="str">
        <f>[23]Janeiro!$I$15</f>
        <v>NE</v>
      </c>
      <c r="M27" s="36" t="str">
        <f>[23]Janeiro!$I$16</f>
        <v>NE</v>
      </c>
      <c r="N27" s="36" t="str">
        <f>[23]Janeiro!$I$17</f>
        <v>NE</v>
      </c>
      <c r="O27" s="36" t="str">
        <f>[23]Janeiro!$I$18</f>
        <v>SO</v>
      </c>
      <c r="P27" s="36" t="str">
        <f>[23]Janeiro!$I$19</f>
        <v>S</v>
      </c>
      <c r="Q27" s="36" t="str">
        <f>[23]Janeiro!$I$20</f>
        <v>S</v>
      </c>
      <c r="R27" s="36" t="str">
        <f>[23]Janeiro!$I$21</f>
        <v>L</v>
      </c>
      <c r="S27" s="36" t="str">
        <f>[23]Janeiro!$I$22</f>
        <v>NE</v>
      </c>
      <c r="T27" s="36" t="str">
        <f>[23]Janeiro!$I$23</f>
        <v>L</v>
      </c>
      <c r="U27" s="36" t="str">
        <f>[23]Janeiro!$I$24</f>
        <v>NE</v>
      </c>
      <c r="V27" s="36" t="str">
        <f>[23]Janeiro!$I$25</f>
        <v>N</v>
      </c>
      <c r="W27" s="36" t="str">
        <f>[23]Janeiro!$I$26</f>
        <v>N</v>
      </c>
      <c r="X27" s="36" t="str">
        <f>[23]Janeiro!$I$27</f>
        <v>NE</v>
      </c>
      <c r="Y27" s="36" t="str">
        <f>[23]Janeiro!$I$28</f>
        <v>N</v>
      </c>
      <c r="Z27" s="36" t="str">
        <f>[23]Janeiro!$I$29</f>
        <v>S</v>
      </c>
      <c r="AA27" s="36" t="str">
        <f>[23]Janeiro!$I$30</f>
        <v>S</v>
      </c>
      <c r="AB27" s="36" t="str">
        <f>[23]Janeiro!$I$31</f>
        <v>L</v>
      </c>
      <c r="AC27" s="36" t="str">
        <f>[23]Janeiro!$I$32</f>
        <v>NE</v>
      </c>
      <c r="AD27" s="36" t="str">
        <f>[23]Janeiro!$I$33</f>
        <v>NE</v>
      </c>
      <c r="AE27" s="36" t="str">
        <f>[23]Janeiro!$I$34</f>
        <v>NE</v>
      </c>
      <c r="AF27" s="36" t="str">
        <f>[23]Janeiro!$I$35</f>
        <v>NE</v>
      </c>
      <c r="AG27" s="37" t="str">
        <f>[23]Janeiro!$I$36</f>
        <v>NE</v>
      </c>
      <c r="AH27" s="2"/>
    </row>
    <row r="28" spans="1:34" ht="17.100000000000001" customHeight="1">
      <c r="A28" s="23" t="s">
        <v>31</v>
      </c>
      <c r="B28" s="36" t="str">
        <f>[24]Janeiro!$I$5</f>
        <v>SO</v>
      </c>
      <c r="C28" s="36" t="str">
        <f>[24]Janeiro!$I$6</f>
        <v>SO</v>
      </c>
      <c r="D28" s="36" t="str">
        <f>[24]Janeiro!$I$7</f>
        <v>SE</v>
      </c>
      <c r="E28" s="36" t="str">
        <f>[24]Janeiro!$I$8</f>
        <v>SE</v>
      </c>
      <c r="F28" s="36" t="str">
        <f>[24]Janeiro!$I$9</f>
        <v>NO</v>
      </c>
      <c r="G28" s="36" t="str">
        <f>[24]Janeiro!$I$10</f>
        <v>NO</v>
      </c>
      <c r="H28" s="36" t="str">
        <f>[24]Janeiro!$I$11</f>
        <v>NO</v>
      </c>
      <c r="I28" s="36" t="str">
        <f>[24]Janeiro!$I$12</f>
        <v>NE</v>
      </c>
      <c r="J28" s="36" t="str">
        <f>[24]Janeiro!$I$13</f>
        <v>L</v>
      </c>
      <c r="K28" s="36" t="str">
        <f>[24]Janeiro!$I$14</f>
        <v>NE</v>
      </c>
      <c r="L28" s="36" t="str">
        <f>[24]Janeiro!$I$15</f>
        <v>N</v>
      </c>
      <c r="M28" s="36" t="str">
        <f>[24]Janeiro!$I$16</f>
        <v>N</v>
      </c>
      <c r="N28" s="36" t="str">
        <f>[24]Janeiro!$I$17</f>
        <v>N</v>
      </c>
      <c r="O28" s="36" t="str">
        <f>[24]Janeiro!$I$18</f>
        <v>NO</v>
      </c>
      <c r="P28" s="36" t="str">
        <f>[24]Janeiro!$I$19</f>
        <v>NO</v>
      </c>
      <c r="Q28" s="36" t="str">
        <f>[24]Janeiro!$I$20</f>
        <v>NO</v>
      </c>
      <c r="R28" s="36" t="str">
        <f>[24]Janeiro!$I$21</f>
        <v>NO</v>
      </c>
      <c r="S28" s="36" t="str">
        <f>[24]Janeiro!$I$22</f>
        <v>NO</v>
      </c>
      <c r="T28" s="36" t="str">
        <f>[24]Janeiro!$I$23</f>
        <v>NO</v>
      </c>
      <c r="U28" s="36" t="str">
        <f>[24]Janeiro!$I$24</f>
        <v>N</v>
      </c>
      <c r="V28" s="36" t="str">
        <f>[24]Janeiro!$I$25</f>
        <v>N</v>
      </c>
      <c r="W28" s="36" t="str">
        <f>[24]Janeiro!$I$26</f>
        <v>N</v>
      </c>
      <c r="X28" s="36" t="str">
        <f>[24]Janeiro!$I$27</f>
        <v>NO</v>
      </c>
      <c r="Y28" s="36" t="str">
        <f>[24]Janeiro!$I$28</f>
        <v>N</v>
      </c>
      <c r="Z28" s="36" t="str">
        <f>[24]Janeiro!$I$29</f>
        <v>NO</v>
      </c>
      <c r="AA28" s="36" t="str">
        <f>[24]Janeiro!$I$30</f>
        <v>NE</v>
      </c>
      <c r="AB28" s="36" t="str">
        <f>[24]Janeiro!$I$31</f>
        <v>SE</v>
      </c>
      <c r="AC28" s="36" t="str">
        <f>[24]Janeiro!$I$32</f>
        <v>SE</v>
      </c>
      <c r="AD28" s="36" t="str">
        <f>[24]Janeiro!$I$33</f>
        <v>NE</v>
      </c>
      <c r="AE28" s="36" t="str">
        <f>[24]Janeiro!$I$34</f>
        <v>NE</v>
      </c>
      <c r="AF28" s="36" t="str">
        <f>[24]Janeiro!$I$35</f>
        <v>NE</v>
      </c>
      <c r="AG28" s="37" t="str">
        <f>[24]Janeiro!$I$36</f>
        <v>NO</v>
      </c>
      <c r="AH28" s="2"/>
    </row>
    <row r="29" spans="1:34" ht="17.100000000000001" customHeight="1">
      <c r="A29" s="23" t="s">
        <v>20</v>
      </c>
      <c r="B29" s="33" t="str">
        <f>[25]Janeiro!$I$5</f>
        <v>NO</v>
      </c>
      <c r="C29" s="33" t="str">
        <f>[25]Janeiro!$I$6</f>
        <v>S</v>
      </c>
      <c r="D29" s="33" t="str">
        <f>[25]Janeiro!$I$7</f>
        <v>O</v>
      </c>
      <c r="E29" s="33" t="str">
        <f>[25]Janeiro!$I$8</f>
        <v>NO</v>
      </c>
      <c r="F29" s="33" t="str">
        <f>[25]Janeiro!$I$9</f>
        <v>N</v>
      </c>
      <c r="G29" s="33" t="str">
        <f>[25]Janeiro!$I$10</f>
        <v>N</v>
      </c>
      <c r="H29" s="33" t="str">
        <f>[25]Janeiro!$I$11</f>
        <v>N</v>
      </c>
      <c r="I29" s="33" t="str">
        <f>[25]Janeiro!$I$12</f>
        <v>L</v>
      </c>
      <c r="J29" s="33" t="str">
        <f>[25]Janeiro!$I$13</f>
        <v>SE</v>
      </c>
      <c r="K29" s="33" t="str">
        <f>[25]Janeiro!$I$14</f>
        <v>NE</v>
      </c>
      <c r="L29" s="33" t="str">
        <f>[25]Janeiro!$I$15</f>
        <v>NE</v>
      </c>
      <c r="M29" s="33" t="str">
        <f>[25]Janeiro!$I$16</f>
        <v>NE</v>
      </c>
      <c r="N29" s="33" t="str">
        <f>[25]Janeiro!$I$17</f>
        <v>N</v>
      </c>
      <c r="O29" s="33" t="str">
        <f>[25]Janeiro!$I$18</f>
        <v>N</v>
      </c>
      <c r="P29" s="33" t="str">
        <f>[25]Janeiro!$I$19</f>
        <v>N</v>
      </c>
      <c r="Q29" s="33" t="str">
        <f>[25]Janeiro!$I$20</f>
        <v>N</v>
      </c>
      <c r="R29" s="33" t="str">
        <f>[25]Janeiro!$I$21</f>
        <v>NE</v>
      </c>
      <c r="S29" s="33" t="str">
        <f>[25]Janeiro!$I$22</f>
        <v>N</v>
      </c>
      <c r="T29" s="33" t="str">
        <f>[25]Janeiro!$I$23</f>
        <v>N</v>
      </c>
      <c r="U29" s="33" t="str">
        <f>[25]Janeiro!$I$24</f>
        <v>NE</v>
      </c>
      <c r="V29" s="33" t="str">
        <f>[25]Janeiro!$I$25</f>
        <v>NE</v>
      </c>
      <c r="W29" s="33" t="str">
        <f>[25]Janeiro!$I$26</f>
        <v>N</v>
      </c>
      <c r="X29" s="33" t="str">
        <f>[25]Janeiro!$I$27</f>
        <v>N</v>
      </c>
      <c r="Y29" s="33" t="str">
        <f>[25]Janeiro!$I$28</f>
        <v>N</v>
      </c>
      <c r="Z29" s="33" t="str">
        <f>[25]Janeiro!$I$29</f>
        <v>NE</v>
      </c>
      <c r="AA29" s="33" t="str">
        <f>[25]Janeiro!$I$30</f>
        <v>NO</v>
      </c>
      <c r="AB29" s="33" t="str">
        <f>[25]Janeiro!$I$31</f>
        <v>N</v>
      </c>
      <c r="AC29" s="33" t="str">
        <f>[25]Janeiro!$I$32</f>
        <v>S</v>
      </c>
      <c r="AD29" s="33" t="str">
        <f>[25]Janeiro!$I$33</f>
        <v>S</v>
      </c>
      <c r="AE29" s="33" t="str">
        <f>[25]Janeiro!$I$34</f>
        <v>L</v>
      </c>
      <c r="AF29" s="33" t="str">
        <f>[25]Janeiro!$I$35</f>
        <v>NE</v>
      </c>
      <c r="AG29" s="32" t="str">
        <f>[25]Janeiro!$I$36</f>
        <v>N</v>
      </c>
      <c r="AH29" s="2"/>
    </row>
    <row r="30" spans="1:34" s="5" customFormat="1" ht="17.100000000000001" customHeight="1">
      <c r="A30" s="23" t="s">
        <v>38</v>
      </c>
      <c r="B30" s="16" t="s">
        <v>50</v>
      </c>
      <c r="C30" s="16" t="s">
        <v>50</v>
      </c>
      <c r="D30" s="16" t="s">
        <v>49</v>
      </c>
      <c r="E30" s="16" t="s">
        <v>51</v>
      </c>
      <c r="F30" s="16" t="s">
        <v>53</v>
      </c>
      <c r="G30" s="16" t="s">
        <v>53</v>
      </c>
      <c r="H30" s="16" t="s">
        <v>52</v>
      </c>
      <c r="I30" s="16" t="s">
        <v>54</v>
      </c>
      <c r="J30" s="16" t="s">
        <v>54</v>
      </c>
      <c r="K30" s="16" t="s">
        <v>60</v>
      </c>
      <c r="L30" s="16" t="s">
        <v>60</v>
      </c>
      <c r="M30" s="16" t="s">
        <v>52</v>
      </c>
      <c r="N30" s="16" t="s">
        <v>52</v>
      </c>
      <c r="O30" s="16" t="s">
        <v>50</v>
      </c>
      <c r="P30" s="22" t="s">
        <v>53</v>
      </c>
      <c r="Q30" s="22" t="s">
        <v>52</v>
      </c>
      <c r="R30" s="22" t="s">
        <v>54</v>
      </c>
      <c r="S30" s="22" t="s">
        <v>60</v>
      </c>
      <c r="T30" s="22" t="s">
        <v>60</v>
      </c>
      <c r="U30" s="22" t="s">
        <v>60</v>
      </c>
      <c r="V30" s="22" t="s">
        <v>60</v>
      </c>
      <c r="W30" s="22" t="s">
        <v>60</v>
      </c>
      <c r="X30" s="22" t="s">
        <v>52</v>
      </c>
      <c r="Y30" s="22" t="s">
        <v>52</v>
      </c>
      <c r="Z30" s="22" t="s">
        <v>62</v>
      </c>
      <c r="AA30" s="22" t="s">
        <v>62</v>
      </c>
      <c r="AB30" s="22" t="s">
        <v>54</v>
      </c>
      <c r="AC30" s="22" t="s">
        <v>54</v>
      </c>
      <c r="AD30" s="22" t="s">
        <v>54</v>
      </c>
      <c r="AE30" s="22" t="s">
        <v>60</v>
      </c>
      <c r="AF30" s="22" t="s">
        <v>60</v>
      </c>
      <c r="AG30" s="40"/>
      <c r="AH30" s="10"/>
    </row>
    <row r="31" spans="1:34">
      <c r="A31" s="41" t="s">
        <v>37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2"/>
      <c r="AG31" s="26" t="s">
        <v>60</v>
      </c>
      <c r="AH31" s="2"/>
    </row>
    <row r="32" spans="1:34">
      <c r="AG32" s="9"/>
      <c r="AH32" s="2"/>
    </row>
    <row r="33" spans="33:34">
      <c r="AG33" s="9"/>
      <c r="AH33" s="2"/>
    </row>
    <row r="34" spans="33:34">
      <c r="AG34" s="9"/>
      <c r="AH34" s="2"/>
    </row>
    <row r="35" spans="33:34">
      <c r="AG35" s="9"/>
      <c r="AH35" s="2"/>
    </row>
  </sheetData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31:AE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H35"/>
  <sheetViews>
    <sheetView topLeftCell="A7" workbookViewId="0">
      <selection activeCell="B30" sqref="B30"/>
    </sheetView>
  </sheetViews>
  <sheetFormatPr defaultRowHeight="12.75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6" width="5.42578125" style="2" bestFit="1" customWidth="1"/>
    <col min="17" max="17" width="6.42578125" style="2" bestFit="1" customWidth="1"/>
    <col min="18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4" s="4" customFormat="1" ht="20.100000000000001" customHeight="1">
      <c r="A2" s="19" t="s">
        <v>21</v>
      </c>
      <c r="B2" s="20" t="s">
        <v>55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7"/>
    </row>
    <row r="3" spans="1:34" s="5" customFormat="1" ht="20.100000000000001" customHeight="1">
      <c r="A3" s="19"/>
      <c r="B3" s="21">
        <v>1</v>
      </c>
      <c r="C3" s="21">
        <f>SUM(B3+1)</f>
        <v>2</v>
      </c>
      <c r="D3" s="21">
        <f t="shared" ref="D3:AD3" si="0">SUM(C3+1)</f>
        <v>3</v>
      </c>
      <c r="E3" s="21">
        <f t="shared" si="0"/>
        <v>4</v>
      </c>
      <c r="F3" s="21">
        <f t="shared" si="0"/>
        <v>5</v>
      </c>
      <c r="G3" s="21">
        <f t="shared" si="0"/>
        <v>6</v>
      </c>
      <c r="H3" s="21">
        <f t="shared" si="0"/>
        <v>7</v>
      </c>
      <c r="I3" s="21">
        <f t="shared" si="0"/>
        <v>8</v>
      </c>
      <c r="J3" s="21">
        <f t="shared" si="0"/>
        <v>9</v>
      </c>
      <c r="K3" s="21">
        <f t="shared" si="0"/>
        <v>10</v>
      </c>
      <c r="L3" s="21">
        <f t="shared" si="0"/>
        <v>11</v>
      </c>
      <c r="M3" s="21">
        <f t="shared" si="0"/>
        <v>12</v>
      </c>
      <c r="N3" s="21">
        <f t="shared" si="0"/>
        <v>13</v>
      </c>
      <c r="O3" s="21">
        <f t="shared" si="0"/>
        <v>14</v>
      </c>
      <c r="P3" s="21">
        <f t="shared" si="0"/>
        <v>15</v>
      </c>
      <c r="Q3" s="21">
        <f t="shared" si="0"/>
        <v>16</v>
      </c>
      <c r="R3" s="21">
        <f t="shared" si="0"/>
        <v>17</v>
      </c>
      <c r="S3" s="21">
        <f t="shared" si="0"/>
        <v>18</v>
      </c>
      <c r="T3" s="21">
        <f t="shared" si="0"/>
        <v>19</v>
      </c>
      <c r="U3" s="21">
        <f t="shared" si="0"/>
        <v>20</v>
      </c>
      <c r="V3" s="21">
        <f t="shared" si="0"/>
        <v>21</v>
      </c>
      <c r="W3" s="21">
        <f t="shared" si="0"/>
        <v>22</v>
      </c>
      <c r="X3" s="21">
        <f t="shared" si="0"/>
        <v>23</v>
      </c>
      <c r="Y3" s="21">
        <f t="shared" si="0"/>
        <v>24</v>
      </c>
      <c r="Z3" s="21">
        <f t="shared" si="0"/>
        <v>25</v>
      </c>
      <c r="AA3" s="21">
        <f t="shared" si="0"/>
        <v>26</v>
      </c>
      <c r="AB3" s="21">
        <f t="shared" si="0"/>
        <v>27</v>
      </c>
      <c r="AC3" s="21">
        <f t="shared" si="0"/>
        <v>28</v>
      </c>
      <c r="AD3" s="21">
        <f t="shared" si="0"/>
        <v>29</v>
      </c>
      <c r="AE3" s="21">
        <v>30</v>
      </c>
      <c r="AF3" s="21">
        <v>31</v>
      </c>
      <c r="AG3" s="22" t="s">
        <v>41</v>
      </c>
      <c r="AH3" s="10"/>
    </row>
    <row r="4" spans="1:34" s="5" customFormat="1" ht="20.100000000000001" customHeight="1">
      <c r="A4" s="19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 t="s">
        <v>39</v>
      </c>
      <c r="AH4" s="10"/>
    </row>
    <row r="5" spans="1:34" s="5" customFormat="1" ht="20.100000000000001" customHeight="1">
      <c r="A5" s="23" t="s">
        <v>48</v>
      </c>
      <c r="B5" s="24">
        <f>[1]Janeiro!$J$5</f>
        <v>32.4</v>
      </c>
      <c r="C5" s="24">
        <f>[1]Janeiro!$J$6</f>
        <v>24.12</v>
      </c>
      <c r="D5" s="24">
        <f>[1]Janeiro!$J$7</f>
        <v>19.440000000000001</v>
      </c>
      <c r="E5" s="24">
        <f>[1]Janeiro!$J$8</f>
        <v>34.56</v>
      </c>
      <c r="F5" s="24">
        <f>[1]Janeiro!$J$9</f>
        <v>47.16</v>
      </c>
      <c r="G5" s="24">
        <f>[1]Janeiro!$J$10</f>
        <v>36.72</v>
      </c>
      <c r="H5" s="24">
        <f>[1]Janeiro!$J$11</f>
        <v>37.800000000000004</v>
      </c>
      <c r="I5" s="24">
        <f>[1]Janeiro!$J$12</f>
        <v>47.519999999999996</v>
      </c>
      <c r="J5" s="24">
        <f>[1]Janeiro!$J$13</f>
        <v>21.240000000000002</v>
      </c>
      <c r="K5" s="24">
        <f>[1]Janeiro!$J$14</f>
        <v>25.56</v>
      </c>
      <c r="L5" s="24">
        <f>[1]Janeiro!$J$15</f>
        <v>33.119999999999997</v>
      </c>
      <c r="M5" s="24">
        <f>[1]Janeiro!$J$16</f>
        <v>45.72</v>
      </c>
      <c r="N5" s="24">
        <f>[1]Janeiro!$J$17</f>
        <v>38.880000000000003</v>
      </c>
      <c r="O5" s="24">
        <f>[1]Janeiro!$J$18</f>
        <v>44.64</v>
      </c>
      <c r="P5" s="24">
        <f>[1]Janeiro!$J$19</f>
        <v>50.4</v>
      </c>
      <c r="Q5" s="24">
        <f>[1]Janeiro!$J$20</f>
        <v>38.880000000000003</v>
      </c>
      <c r="R5" s="24">
        <f>[1]Janeiro!$J$21</f>
        <v>45.72</v>
      </c>
      <c r="S5" s="24">
        <f>[1]Janeiro!$J$22</f>
        <v>32.4</v>
      </c>
      <c r="T5" s="24">
        <f>[1]Janeiro!$J$23</f>
        <v>28.8</v>
      </c>
      <c r="U5" s="24">
        <f>[1]Janeiro!$J$24</f>
        <v>32.4</v>
      </c>
      <c r="V5" s="24">
        <f>[1]Janeiro!$J$25</f>
        <v>35.64</v>
      </c>
      <c r="W5" s="24">
        <f>[1]Janeiro!$J$26</f>
        <v>41.04</v>
      </c>
      <c r="X5" s="24">
        <f>[1]Janeiro!$J$27</f>
        <v>40.680000000000007</v>
      </c>
      <c r="Y5" s="24">
        <f>[1]Janeiro!$J$28</f>
        <v>37.800000000000004</v>
      </c>
      <c r="Z5" s="24">
        <f>[1]Janeiro!$J$29</f>
        <v>31.680000000000003</v>
      </c>
      <c r="AA5" s="24">
        <f>[1]Janeiro!$J$30</f>
        <v>43.56</v>
      </c>
      <c r="AB5" s="24">
        <f>[1]Janeiro!$J$31</f>
        <v>38.880000000000003</v>
      </c>
      <c r="AC5" s="24">
        <f>[1]Janeiro!$J$32</f>
        <v>24.12</v>
      </c>
      <c r="AD5" s="24">
        <f>[1]Janeiro!$J$33</f>
        <v>21.6</v>
      </c>
      <c r="AE5" s="24">
        <f>[1]Janeiro!$J$34</f>
        <v>24.48</v>
      </c>
      <c r="AF5" s="24">
        <f>[1]Janeiro!$J$35</f>
        <v>30.6</v>
      </c>
      <c r="AG5" s="16">
        <f>MAX(B5:AF5)</f>
        <v>50.4</v>
      </c>
      <c r="AH5" s="10"/>
    </row>
    <row r="6" spans="1:34" s="1" customFormat="1" ht="17.100000000000001" customHeight="1">
      <c r="A6" s="23" t="s">
        <v>0</v>
      </c>
      <c r="B6" s="25">
        <f>[2]Janeiro!$J$5</f>
        <v>32.4</v>
      </c>
      <c r="C6" s="25">
        <f>[2]Janeiro!$J$6</f>
        <v>19.8</v>
      </c>
      <c r="D6" s="25">
        <f>[2]Janeiro!$J$7</f>
        <v>16.2</v>
      </c>
      <c r="E6" s="25">
        <f>[2]Janeiro!$J$8</f>
        <v>21.96</v>
      </c>
      <c r="F6" s="25">
        <f>[2]Janeiro!$J$9</f>
        <v>21.96</v>
      </c>
      <c r="G6" s="25">
        <f>[2]Janeiro!$J$10</f>
        <v>28.08</v>
      </c>
      <c r="H6" s="25">
        <f>[2]Janeiro!$J$11</f>
        <v>26.64</v>
      </c>
      <c r="I6" s="25">
        <f>[2]Janeiro!$J$12</f>
        <v>35.64</v>
      </c>
      <c r="J6" s="25">
        <f>[2]Janeiro!$J$13</f>
        <v>41.76</v>
      </c>
      <c r="K6" s="25">
        <f>[2]Janeiro!$J$14</f>
        <v>33.840000000000003</v>
      </c>
      <c r="L6" s="25">
        <f>[2]Janeiro!$J$15</f>
        <v>35.64</v>
      </c>
      <c r="M6" s="25">
        <f>[2]Janeiro!$J$16</f>
        <v>33.840000000000003</v>
      </c>
      <c r="N6" s="25">
        <f>[2]Janeiro!$J$17</f>
        <v>32.76</v>
      </c>
      <c r="O6" s="25">
        <f>[2]Janeiro!$J$18</f>
        <v>28.8</v>
      </c>
      <c r="P6" s="25">
        <f>[2]Janeiro!$J$19</f>
        <v>22.32</v>
      </c>
      <c r="Q6" s="25">
        <f>[2]Janeiro!$J$20</f>
        <v>22.68</v>
      </c>
      <c r="R6" s="25">
        <f>[2]Janeiro!$J$21</f>
        <v>25.2</v>
      </c>
      <c r="S6" s="25">
        <f>[2]Janeiro!$J$22</f>
        <v>55.800000000000004</v>
      </c>
      <c r="T6" s="25">
        <f>[2]Janeiro!$J$23</f>
        <v>38.880000000000003</v>
      </c>
      <c r="U6" s="25">
        <f>[2]Janeiro!$J$24</f>
        <v>24.48</v>
      </c>
      <c r="V6" s="25">
        <f>[2]Janeiro!$J$25</f>
        <v>46.080000000000005</v>
      </c>
      <c r="W6" s="25">
        <f>[2]Janeiro!$J$26</f>
        <v>42.12</v>
      </c>
      <c r="X6" s="25">
        <f>[2]Janeiro!$J$27</f>
        <v>30.6</v>
      </c>
      <c r="Y6" s="25">
        <f>[2]Janeiro!$J$28</f>
        <v>46.800000000000004</v>
      </c>
      <c r="Z6" s="25">
        <f>[2]Janeiro!$J$29</f>
        <v>23.759999999999998</v>
      </c>
      <c r="AA6" s="25">
        <f>[2]Janeiro!$J$30</f>
        <v>31.680000000000003</v>
      </c>
      <c r="AB6" s="25">
        <f>[2]Janeiro!$J$31</f>
        <v>30.6</v>
      </c>
      <c r="AC6" s="25">
        <f>[2]Janeiro!$J$32</f>
        <v>30.240000000000002</v>
      </c>
      <c r="AD6" s="25">
        <f>[2]Janeiro!$J$33</f>
        <v>30.6</v>
      </c>
      <c r="AE6" s="25">
        <f>[2]Janeiro!$J$34</f>
        <v>32.04</v>
      </c>
      <c r="AF6" s="25">
        <f>[2]Janeiro!$J$35</f>
        <v>47.88</v>
      </c>
      <c r="AG6" s="26">
        <f>MAX(B6:AF6)</f>
        <v>55.800000000000004</v>
      </c>
      <c r="AH6" s="2"/>
    </row>
    <row r="7" spans="1:34" ht="17.100000000000001" customHeight="1">
      <c r="A7" s="23" t="s">
        <v>1</v>
      </c>
      <c r="B7" s="29">
        <f>[3]Janeiro!$J$5</f>
        <v>38.880000000000003</v>
      </c>
      <c r="C7" s="29">
        <f>[3]Janeiro!$J$6</f>
        <v>29.880000000000003</v>
      </c>
      <c r="D7" s="29">
        <f>[3]Janeiro!$J$7</f>
        <v>36</v>
      </c>
      <c r="E7" s="29">
        <f>[3]Janeiro!$J$8</f>
        <v>22.68</v>
      </c>
      <c r="F7" s="29">
        <f>[3]Janeiro!$J$9</f>
        <v>33.840000000000003</v>
      </c>
      <c r="G7" s="29">
        <f>[3]Janeiro!$J$10</f>
        <v>24.840000000000003</v>
      </c>
      <c r="H7" s="29">
        <f>[3]Janeiro!$J$11</f>
        <v>89.424000000000021</v>
      </c>
      <c r="I7" s="29">
        <f>[3]Janeiro!$J$12</f>
        <v>27.720000000000002</v>
      </c>
      <c r="J7" s="29">
        <f>[3]Janeiro!$J$13</f>
        <v>43.2</v>
      </c>
      <c r="K7" s="29">
        <f>[3]Janeiro!$J$14</f>
        <v>61.2</v>
      </c>
      <c r="L7" s="29">
        <f>[3]Janeiro!$J$15</f>
        <v>34.56</v>
      </c>
      <c r="M7" s="29">
        <f>[3]Janeiro!$J$16</f>
        <v>27</v>
      </c>
      <c r="N7" s="29">
        <f>[3]Janeiro!$J$17</f>
        <v>35.28</v>
      </c>
      <c r="O7" s="29">
        <f>[3]Janeiro!$J$18</f>
        <v>30.240000000000002</v>
      </c>
      <c r="P7" s="29">
        <f>[3]Janeiro!$J$19</f>
        <v>25.92</v>
      </c>
      <c r="Q7" s="29">
        <f>[3]Janeiro!$J$20</f>
        <v>45.36</v>
      </c>
      <c r="R7" s="29">
        <f>[3]Janeiro!$J$21</f>
        <v>35.64</v>
      </c>
      <c r="S7" s="29">
        <f>[3]Janeiro!$J$22</f>
        <v>28.44</v>
      </c>
      <c r="T7" s="29">
        <f>[3]Janeiro!$J$23</f>
        <v>21.96</v>
      </c>
      <c r="U7" s="29">
        <f>[3]Janeiro!$J$24</f>
        <v>34.200000000000003</v>
      </c>
      <c r="V7" s="29">
        <f>[3]Janeiro!$J$25</f>
        <v>35.28</v>
      </c>
      <c r="W7" s="29">
        <f>[3]Janeiro!$J$26</f>
        <v>30.96</v>
      </c>
      <c r="X7" s="29">
        <f>[3]Janeiro!$J$27</f>
        <v>26.64</v>
      </c>
      <c r="Y7" s="29">
        <f>[3]Janeiro!$J$28</f>
        <v>51.480000000000004</v>
      </c>
      <c r="Z7" s="29">
        <f>[3]Janeiro!$J$29</f>
        <v>28.44</v>
      </c>
      <c r="AA7" s="29">
        <f>[3]Janeiro!$J$30</f>
        <v>18.720000000000002</v>
      </c>
      <c r="AB7" s="29">
        <f>[3]Janeiro!$J$31</f>
        <v>36.36</v>
      </c>
      <c r="AC7" s="29">
        <f>[3]Janeiro!$J$32</f>
        <v>26.64</v>
      </c>
      <c r="AD7" s="29">
        <f>[3]Janeiro!$J$33</f>
        <v>43.92</v>
      </c>
      <c r="AE7" s="29">
        <f>[3]Janeiro!$J$34</f>
        <v>37.080000000000005</v>
      </c>
      <c r="AF7" s="29">
        <f>[3]Janeiro!$J$35</f>
        <v>37.800000000000004</v>
      </c>
      <c r="AG7" s="26">
        <f t="shared" ref="AG7:AG18" si="1">MAX(B7:AF7)</f>
        <v>89.424000000000021</v>
      </c>
      <c r="AH7" s="2"/>
    </row>
    <row r="8" spans="1:34" ht="17.100000000000001" customHeight="1">
      <c r="A8" s="23" t="s">
        <v>56</v>
      </c>
      <c r="B8" s="29">
        <f>[4]Janeiro!$J$5</f>
        <v>37.44</v>
      </c>
      <c r="C8" s="29">
        <f>[4]Janeiro!$J$6</f>
        <v>30.72</v>
      </c>
      <c r="D8" s="29">
        <f>[4]Janeiro!$J$7</f>
        <v>20.8</v>
      </c>
      <c r="E8" s="29">
        <f>[4]Janeiro!$J$8</f>
        <v>22.080000000000002</v>
      </c>
      <c r="F8" s="29">
        <f>[4]Janeiro!$J$9</f>
        <v>25.6</v>
      </c>
      <c r="G8" s="29">
        <f>[4]Janeiro!$J$10</f>
        <v>24</v>
      </c>
      <c r="H8" s="29">
        <f>[4]Janeiro!$J$11</f>
        <v>46.400000000000006</v>
      </c>
      <c r="I8" s="29">
        <f>[4]Janeiro!$J$12</f>
        <v>39.04</v>
      </c>
      <c r="J8" s="29">
        <f>[4]Janeiro!$J$13</f>
        <v>40.64</v>
      </c>
      <c r="K8" s="29">
        <f>[4]Janeiro!$J$14</f>
        <v>51.2</v>
      </c>
      <c r="L8" s="29">
        <f>[4]Janeiro!$J$15</f>
        <v>28.480000000000004</v>
      </c>
      <c r="M8" s="29">
        <f>[4]Janeiro!$J$16</f>
        <v>25.92</v>
      </c>
      <c r="N8" s="29">
        <f>[4]Janeiro!$J$17</f>
        <v>61.760000000000005</v>
      </c>
      <c r="O8" s="29">
        <f>[4]Janeiro!$J$18</f>
        <v>27.84</v>
      </c>
      <c r="P8" s="29">
        <f>[4]Janeiro!$J$19</f>
        <v>20.16</v>
      </c>
      <c r="Q8" s="29">
        <f>[4]Janeiro!$J$20</f>
        <v>24</v>
      </c>
      <c r="R8" s="29">
        <f>[4]Janeiro!$J$21</f>
        <v>34.24</v>
      </c>
      <c r="S8" s="29">
        <f>[4]Janeiro!$J$22</f>
        <v>32</v>
      </c>
      <c r="T8" s="29">
        <f>[4]Janeiro!$J$23</f>
        <v>34.24</v>
      </c>
      <c r="U8" s="29">
        <f>[4]Janeiro!$J$24</f>
        <v>28.160000000000004</v>
      </c>
      <c r="V8" s="29">
        <f>[4]Janeiro!$J$25</f>
        <v>34.56</v>
      </c>
      <c r="W8" s="29">
        <f>[4]Janeiro!$J$26</f>
        <v>28.8</v>
      </c>
      <c r="X8" s="29">
        <f>[4]Janeiro!$J$27</f>
        <v>29.760000000000005</v>
      </c>
      <c r="Y8" s="29">
        <f>[4]Janeiro!$J$28</f>
        <v>40.64</v>
      </c>
      <c r="Z8" s="29">
        <f>[4]Janeiro!$J$29</f>
        <v>73.92</v>
      </c>
      <c r="AA8" s="29">
        <f>[4]Janeiro!$J$30</f>
        <v>32.64</v>
      </c>
      <c r="AB8" s="29">
        <f>[4]Janeiro!$J$31</f>
        <v>24.32</v>
      </c>
      <c r="AC8" s="29">
        <f>[4]Janeiro!$J$32</f>
        <v>21.44</v>
      </c>
      <c r="AD8" s="29">
        <f>[4]Janeiro!$J$33</f>
        <v>23.040000000000003</v>
      </c>
      <c r="AE8" s="29">
        <f>[4]Janeiro!$J$34</f>
        <v>27.84</v>
      </c>
      <c r="AF8" s="29">
        <f>[4]Janeiro!$J$35</f>
        <v>31.680000000000003</v>
      </c>
      <c r="AG8" s="26">
        <f t="shared" si="1"/>
        <v>73.92</v>
      </c>
      <c r="AH8" s="2"/>
    </row>
    <row r="9" spans="1:34" ht="17.100000000000001" customHeight="1">
      <c r="A9" s="23" t="s">
        <v>2</v>
      </c>
      <c r="B9" s="25">
        <f>[5]Janeiro!$J$5</f>
        <v>41.4</v>
      </c>
      <c r="C9" s="25">
        <f>[5]Janeiro!$J$6</f>
        <v>27.36</v>
      </c>
      <c r="D9" s="25">
        <f>[5]Janeiro!$J$7</f>
        <v>25.2</v>
      </c>
      <c r="E9" s="25">
        <f>[5]Janeiro!$J$8</f>
        <v>35.64</v>
      </c>
      <c r="F9" s="25">
        <f>[5]Janeiro!$J$9</f>
        <v>27.36</v>
      </c>
      <c r="G9" s="25">
        <f>[5]Janeiro!$J$10</f>
        <v>35.64</v>
      </c>
      <c r="H9" s="25">
        <f>[5]Janeiro!$J$11</f>
        <v>35.28</v>
      </c>
      <c r="I9" s="25">
        <f>[5]Janeiro!$J$12</f>
        <v>57.6</v>
      </c>
      <c r="J9" s="25">
        <f>[5]Janeiro!$J$13</f>
        <v>78.48</v>
      </c>
      <c r="K9" s="25">
        <f>[5]Janeiro!$J$14</f>
        <v>57.960000000000008</v>
      </c>
      <c r="L9" s="25">
        <f>[5]Janeiro!$J$15</f>
        <v>44.28</v>
      </c>
      <c r="M9" s="25">
        <f>[5]Janeiro!$J$16</f>
        <v>41.76</v>
      </c>
      <c r="N9" s="25">
        <f>[5]Janeiro!$J$17</f>
        <v>45.72</v>
      </c>
      <c r="O9" s="25">
        <f>[5]Janeiro!$J$18</f>
        <v>43.2</v>
      </c>
      <c r="P9" s="25">
        <f>[5]Janeiro!$J$19</f>
        <v>29.880000000000003</v>
      </c>
      <c r="Q9" s="25">
        <f>[5]Janeiro!$J$20</f>
        <v>30.240000000000002</v>
      </c>
      <c r="R9" s="25">
        <f>[5]Janeiro!$J$21</f>
        <v>40.32</v>
      </c>
      <c r="S9" s="25">
        <f>[5]Janeiro!$J$22</f>
        <v>34.56</v>
      </c>
      <c r="T9" s="25">
        <f>[5]Janeiro!$J$23</f>
        <v>32.04</v>
      </c>
      <c r="U9" s="25">
        <f>[5]Janeiro!$J$24</f>
        <v>28.480000000000004</v>
      </c>
      <c r="V9" s="25">
        <f>[5]Janeiro!$J$25</f>
        <v>29.439999999999998</v>
      </c>
      <c r="W9" s="25">
        <f>[5]Janeiro!$J$26</f>
        <v>31.04</v>
      </c>
      <c r="X9" s="25">
        <f>[5]Janeiro!$J$27</f>
        <v>27.200000000000003</v>
      </c>
      <c r="Y9" s="25">
        <f>[5]Janeiro!$J$28</f>
        <v>41.28</v>
      </c>
      <c r="Z9" s="25">
        <f>[5]Janeiro!$J$29</f>
        <v>32.96</v>
      </c>
      <c r="AA9" s="25">
        <f>[5]Janeiro!$J$30</f>
        <v>25.6</v>
      </c>
      <c r="AB9" s="25">
        <f>[5]Janeiro!$J$31</f>
        <v>35.200000000000003</v>
      </c>
      <c r="AC9" s="25">
        <f>[5]Janeiro!$J$32</f>
        <v>35.200000000000003</v>
      </c>
      <c r="AD9" s="25">
        <f>[5]Janeiro!$J$33</f>
        <v>32.96</v>
      </c>
      <c r="AE9" s="25">
        <f>[5]Janeiro!$J$34</f>
        <v>28.8</v>
      </c>
      <c r="AF9" s="25">
        <f>[5]Janeiro!$J$35</f>
        <v>37.44</v>
      </c>
      <c r="AG9" s="26">
        <f t="shared" si="1"/>
        <v>78.48</v>
      </c>
      <c r="AH9" s="2"/>
    </row>
    <row r="10" spans="1:34" ht="17.100000000000001" customHeight="1">
      <c r="A10" s="23" t="s">
        <v>3</v>
      </c>
      <c r="B10" s="25">
        <f>[6]Janeiro!$J$5</f>
        <v>44.28</v>
      </c>
      <c r="C10" s="25">
        <f>[6]Janeiro!$J$6</f>
        <v>28.08</v>
      </c>
      <c r="D10" s="25">
        <f>[6]Janeiro!$J$7</f>
        <v>26.28</v>
      </c>
      <c r="E10" s="25">
        <f>[6]Janeiro!$J$8</f>
        <v>27.36</v>
      </c>
      <c r="F10" s="25">
        <f>[6]Janeiro!$J$9</f>
        <v>41.04</v>
      </c>
      <c r="G10" s="25">
        <f>[6]Janeiro!$J$10</f>
        <v>58.680000000000007</v>
      </c>
      <c r="H10" s="25">
        <f>[6]Janeiro!$J$11</f>
        <v>37.440000000000005</v>
      </c>
      <c r="I10" s="25">
        <f>[6]Janeiro!$J$12</f>
        <v>34.56</v>
      </c>
      <c r="J10" s="25">
        <f>[6]Janeiro!$J$13</f>
        <v>24.12</v>
      </c>
      <c r="K10" s="25">
        <f>[6]Janeiro!$J$14</f>
        <v>36.72</v>
      </c>
      <c r="L10" s="25">
        <f>[6]Janeiro!$J$15</f>
        <v>32.76</v>
      </c>
      <c r="M10" s="25">
        <f>[6]Janeiro!$J$16</f>
        <v>24.12</v>
      </c>
      <c r="N10" s="25">
        <f>[6]Janeiro!$J$17</f>
        <v>41.76</v>
      </c>
      <c r="O10" s="25">
        <f>[6]Janeiro!$J$18</f>
        <v>56.16</v>
      </c>
      <c r="P10" s="25">
        <f>[6]Janeiro!$J$19</f>
        <v>34.92</v>
      </c>
      <c r="Q10" s="25">
        <f>[6]Janeiro!$J$20</f>
        <v>42.84</v>
      </c>
      <c r="R10" s="25">
        <f>[6]Janeiro!$J$21</f>
        <v>34.56</v>
      </c>
      <c r="S10" s="25">
        <f>[6]Janeiro!$J$22</f>
        <v>30.6</v>
      </c>
      <c r="T10" s="25">
        <f>[6]Janeiro!$J$23</f>
        <v>48.24</v>
      </c>
      <c r="U10" s="25">
        <f>[6]Janeiro!$J$24</f>
        <v>25.92</v>
      </c>
      <c r="V10" s="25">
        <f>[6]Janeiro!$J$25</f>
        <v>50.76</v>
      </c>
      <c r="W10" s="25">
        <f>[6]Janeiro!$J$26</f>
        <v>24.12</v>
      </c>
      <c r="X10" s="25">
        <f>[6]Janeiro!$J$27</f>
        <v>25.92</v>
      </c>
      <c r="Y10" s="25">
        <f>[6]Janeiro!$J$28</f>
        <v>31.680000000000003</v>
      </c>
      <c r="Z10" s="25">
        <f>[6]Janeiro!$J$29</f>
        <v>34.92</v>
      </c>
      <c r="AA10" s="25">
        <f>[6]Janeiro!$J$30</f>
        <v>39.24</v>
      </c>
      <c r="AB10" s="25">
        <f>[6]Janeiro!$J$31</f>
        <v>48.24</v>
      </c>
      <c r="AC10" s="25">
        <f>[6]Janeiro!$J$32</f>
        <v>40.32</v>
      </c>
      <c r="AD10" s="25">
        <f>[6]Janeiro!$J$33</f>
        <v>28.44</v>
      </c>
      <c r="AE10" s="25">
        <f>[6]Janeiro!$J$34</f>
        <v>21.240000000000002</v>
      </c>
      <c r="AF10" s="25">
        <f>[6]Janeiro!$J$35</f>
        <v>37.440000000000005</v>
      </c>
      <c r="AG10" s="26">
        <f t="shared" si="1"/>
        <v>58.680000000000007</v>
      </c>
      <c r="AH10" s="2"/>
    </row>
    <row r="11" spans="1:34" ht="17.100000000000001" customHeight="1">
      <c r="A11" s="23" t="s">
        <v>4</v>
      </c>
      <c r="B11" s="25">
        <f>[7]Janeiro!$J$5</f>
        <v>45.72</v>
      </c>
      <c r="C11" s="25">
        <f>[7]Janeiro!$J$6</f>
        <v>37.440000000000005</v>
      </c>
      <c r="D11" s="25">
        <f>[7]Janeiro!$J$7</f>
        <v>25.2</v>
      </c>
      <c r="E11" s="25">
        <f>[7]Janeiro!$J$8</f>
        <v>32.76</v>
      </c>
      <c r="F11" s="25">
        <f>[7]Janeiro!$J$9</f>
        <v>35.28</v>
      </c>
      <c r="G11" s="25">
        <f>[7]Janeiro!$J$10</f>
        <v>39.6</v>
      </c>
      <c r="H11" s="25">
        <f>[7]Janeiro!$J$11</f>
        <v>37.440000000000005</v>
      </c>
      <c r="I11" s="25">
        <f>[7]Janeiro!$J$12</f>
        <v>48.6</v>
      </c>
      <c r="J11" s="25">
        <f>[7]Janeiro!$J$13</f>
        <v>33.480000000000004</v>
      </c>
      <c r="K11" s="25">
        <f>[7]Janeiro!$J$14</f>
        <v>46.080000000000005</v>
      </c>
      <c r="L11" s="25">
        <f>[7]Janeiro!$J$15</f>
        <v>45.36</v>
      </c>
      <c r="M11" s="25">
        <f>[7]Janeiro!$J$16</f>
        <v>30.6</v>
      </c>
      <c r="N11" s="25">
        <f>[7]Janeiro!$J$17</f>
        <v>47.16</v>
      </c>
      <c r="O11" s="25">
        <f>[7]Janeiro!$J$18</f>
        <v>62.639999999999993</v>
      </c>
      <c r="P11" s="25">
        <f>[7]Janeiro!$J$19</f>
        <v>42.12</v>
      </c>
      <c r="Q11" s="25">
        <f>[7]Janeiro!$J$20</f>
        <v>37.800000000000004</v>
      </c>
      <c r="R11" s="25">
        <f>[7]Janeiro!$J$21</f>
        <v>60.839999999999996</v>
      </c>
      <c r="S11" s="25">
        <f>[7]Janeiro!$J$22</f>
        <v>38.519999999999996</v>
      </c>
      <c r="T11" s="25">
        <f>[7]Janeiro!$J$23</f>
        <v>39.24</v>
      </c>
      <c r="U11" s="25">
        <f>[7]Janeiro!$J$24</f>
        <v>30.6</v>
      </c>
      <c r="V11" s="25">
        <f>[7]Janeiro!$J$25</f>
        <v>43.2</v>
      </c>
      <c r="W11" s="25">
        <f>[7]Janeiro!$J$26</f>
        <v>40.680000000000007</v>
      </c>
      <c r="X11" s="25">
        <f>[7]Janeiro!$J$27</f>
        <v>39.96</v>
      </c>
      <c r="Y11" s="25">
        <f>[7]Janeiro!$J$28</f>
        <v>39.24</v>
      </c>
      <c r="Z11" s="25">
        <f>[7]Janeiro!$J$29</f>
        <v>33.119999999999997</v>
      </c>
      <c r="AA11" s="25">
        <f>[7]Janeiro!$J$30</f>
        <v>31.319999999999997</v>
      </c>
      <c r="AB11" s="25">
        <f>[7]Janeiro!$J$31</f>
        <v>36.36</v>
      </c>
      <c r="AC11" s="25">
        <f>[7]Janeiro!$J$32</f>
        <v>31.319999999999997</v>
      </c>
      <c r="AD11" s="25">
        <f>[7]Janeiro!$J$33</f>
        <v>19.440000000000001</v>
      </c>
      <c r="AE11" s="25">
        <f>[7]Janeiro!$J$34</f>
        <v>29.52</v>
      </c>
      <c r="AF11" s="25">
        <f>[7]Janeiro!$J$35</f>
        <v>34.56</v>
      </c>
      <c r="AG11" s="26">
        <f t="shared" si="1"/>
        <v>62.639999999999993</v>
      </c>
      <c r="AH11" s="2"/>
    </row>
    <row r="12" spans="1:34" ht="17.100000000000001" customHeight="1">
      <c r="A12" s="23" t="s">
        <v>5</v>
      </c>
      <c r="B12" s="25">
        <f>[8]Janeiro!$J$5</f>
        <v>46.800000000000004</v>
      </c>
      <c r="C12" s="25">
        <f>[8]Janeiro!$J$6</f>
        <v>32.4</v>
      </c>
      <c r="D12" s="25">
        <f>[8]Janeiro!$J$7</f>
        <v>28.44</v>
      </c>
      <c r="E12" s="25">
        <f>[8]Janeiro!$J$8</f>
        <v>33.119999999999997</v>
      </c>
      <c r="F12" s="25">
        <f>[8]Janeiro!$J$9</f>
        <v>28.8</v>
      </c>
      <c r="G12" s="25">
        <f>[8]Janeiro!$J$10</f>
        <v>41.04</v>
      </c>
      <c r="H12" s="25">
        <f>[8]Janeiro!$J$11</f>
        <v>32.4</v>
      </c>
      <c r="I12" s="25">
        <f>[8]Janeiro!$J$12</f>
        <v>48.96</v>
      </c>
      <c r="J12" s="25">
        <f>[8]Janeiro!$J$13</f>
        <v>30.240000000000002</v>
      </c>
      <c r="K12" s="25">
        <f>[8]Janeiro!$J$14</f>
        <v>34.92</v>
      </c>
      <c r="L12" s="25">
        <f>[8]Janeiro!$J$15</f>
        <v>31.680000000000003</v>
      </c>
      <c r="M12" s="25">
        <f>[8]Janeiro!$J$16</f>
        <v>47.16</v>
      </c>
      <c r="N12" s="25">
        <f>[8]Janeiro!$J$17</f>
        <v>27.720000000000002</v>
      </c>
      <c r="O12" s="25">
        <f>[8]Janeiro!$J$18</f>
        <v>23.040000000000003</v>
      </c>
      <c r="P12" s="25">
        <f>[8]Janeiro!$J$19</f>
        <v>20.16</v>
      </c>
      <c r="Q12" s="25">
        <f>[8]Janeiro!$J$20</f>
        <v>32.76</v>
      </c>
      <c r="R12" s="25">
        <f>[8]Janeiro!$J$21</f>
        <v>30.240000000000002</v>
      </c>
      <c r="S12" s="25">
        <f>[8]Janeiro!$J$22</f>
        <v>23.040000000000003</v>
      </c>
      <c r="T12" s="25">
        <f>[8]Janeiro!$J$23</f>
        <v>19.8</v>
      </c>
      <c r="U12" s="25">
        <f>[8]Janeiro!$J$24</f>
        <v>33.480000000000004</v>
      </c>
      <c r="V12" s="25">
        <f>[8]Janeiro!$J$25</f>
        <v>46.800000000000004</v>
      </c>
      <c r="W12" s="25">
        <f>[8]Janeiro!$J$26</f>
        <v>37.440000000000005</v>
      </c>
      <c r="X12" s="25">
        <f>[8]Janeiro!$J$27</f>
        <v>30.240000000000002</v>
      </c>
      <c r="Y12" s="25">
        <f>[8]Janeiro!$J$28</f>
        <v>24.12</v>
      </c>
      <c r="Z12" s="25">
        <f>[8]Janeiro!$J$29</f>
        <v>38.159999999999997</v>
      </c>
      <c r="AA12" s="25">
        <f>[8]Janeiro!$J$30</f>
        <v>23.040000000000003</v>
      </c>
      <c r="AB12" s="25">
        <f>[8]Janeiro!$J$31</f>
        <v>42.480000000000004</v>
      </c>
      <c r="AC12" s="25">
        <f>[8]Janeiro!$J$32</f>
        <v>27.36</v>
      </c>
      <c r="AD12" s="25">
        <f>[8]Janeiro!$J$33</f>
        <v>39.24</v>
      </c>
      <c r="AE12" s="25">
        <f>[8]Janeiro!$J$34</f>
        <v>28.44</v>
      </c>
      <c r="AF12" s="25">
        <f>[8]Janeiro!$J$35</f>
        <v>24.840000000000003</v>
      </c>
      <c r="AG12" s="26">
        <f t="shared" si="1"/>
        <v>48.96</v>
      </c>
      <c r="AH12" s="2"/>
    </row>
    <row r="13" spans="1:34" ht="17.100000000000001" customHeight="1">
      <c r="A13" s="23" t="s">
        <v>6</v>
      </c>
      <c r="B13" s="25">
        <f>[9]Janeiro!$J$5</f>
        <v>34.92</v>
      </c>
      <c r="C13" s="25">
        <f>[9]Janeiro!$J$6</f>
        <v>30.240000000000002</v>
      </c>
      <c r="D13" s="25">
        <f>[9]Janeiro!$J$7</f>
        <v>24.48</v>
      </c>
      <c r="E13" s="25">
        <f>[9]Janeiro!$J$8</f>
        <v>18</v>
      </c>
      <c r="F13" s="25">
        <f>[9]Janeiro!$J$9</f>
        <v>31.319999999999997</v>
      </c>
      <c r="G13" s="25">
        <f>[9]Janeiro!$J$10</f>
        <v>27.36</v>
      </c>
      <c r="H13" s="25">
        <f>[9]Janeiro!$J$11</f>
        <v>37.080000000000005</v>
      </c>
      <c r="I13" s="25">
        <f>[9]Janeiro!$J$12</f>
        <v>47.519999999999996</v>
      </c>
      <c r="J13" s="25">
        <f>[9]Janeiro!$J$13</f>
        <v>23.400000000000002</v>
      </c>
      <c r="K13" s="25">
        <f>[9]Janeiro!$J$14</f>
        <v>29.16</v>
      </c>
      <c r="L13" s="25">
        <f>[9]Janeiro!$J$15</f>
        <v>38.519999999999996</v>
      </c>
      <c r="M13" s="25">
        <f>[9]Janeiro!$J$16</f>
        <v>21.96</v>
      </c>
      <c r="N13" s="25">
        <f>[9]Janeiro!$J$17</f>
        <v>35.28</v>
      </c>
      <c r="O13" s="25">
        <f>[9]Janeiro!$J$18</f>
        <v>37.440000000000005</v>
      </c>
      <c r="P13" s="25">
        <f>[9]Janeiro!$J$19</f>
        <v>23.759999999999998</v>
      </c>
      <c r="Q13" s="25">
        <f>[9]Janeiro!$J$20</f>
        <v>25.92</v>
      </c>
      <c r="R13" s="25">
        <f>[9]Janeiro!$J$21</f>
        <v>50.04</v>
      </c>
      <c r="S13" s="25">
        <f>[9]Janeiro!$J$22</f>
        <v>28.44</v>
      </c>
      <c r="T13" s="25">
        <f>[9]Janeiro!$J$23</f>
        <v>40.680000000000007</v>
      </c>
      <c r="U13" s="25">
        <f>[9]Janeiro!$J$24</f>
        <v>38.519999999999996</v>
      </c>
      <c r="V13" s="25">
        <f>[9]Janeiro!$J$25</f>
        <v>42.480000000000004</v>
      </c>
      <c r="W13" s="25">
        <f>[9]Janeiro!$J$26</f>
        <v>38.159999999999997</v>
      </c>
      <c r="X13" s="25">
        <f>[9]Janeiro!$J$27</f>
        <v>44.28</v>
      </c>
      <c r="Y13" s="25">
        <f>[9]Janeiro!$J$28</f>
        <v>33.119999999999997</v>
      </c>
      <c r="Z13" s="25">
        <f>[9]Janeiro!$J$29</f>
        <v>38.519999999999996</v>
      </c>
      <c r="AA13" s="25">
        <f>[9]Janeiro!$J$30</f>
        <v>15.48</v>
      </c>
      <c r="AB13" s="25">
        <f>[9]Janeiro!$J$31</f>
        <v>42.84</v>
      </c>
      <c r="AC13" s="25">
        <f>[9]Janeiro!$J$32</f>
        <v>25.2</v>
      </c>
      <c r="AD13" s="25">
        <f>[9]Janeiro!$J$33</f>
        <v>36.72</v>
      </c>
      <c r="AE13" s="25">
        <f>[9]Janeiro!$J$34</f>
        <v>37.800000000000004</v>
      </c>
      <c r="AF13" s="25">
        <f>[9]Janeiro!$J$35</f>
        <v>29.52</v>
      </c>
      <c r="AG13" s="26">
        <f t="shared" si="1"/>
        <v>50.04</v>
      </c>
      <c r="AH13" s="2"/>
    </row>
    <row r="14" spans="1:34" ht="17.100000000000001" customHeight="1">
      <c r="A14" s="23" t="s">
        <v>7</v>
      </c>
      <c r="B14" s="25">
        <f>[10]Janeiro!$J$5</f>
        <v>37.440000000000005</v>
      </c>
      <c r="C14" s="25">
        <f>[10]Janeiro!$J$6</f>
        <v>29.52</v>
      </c>
      <c r="D14" s="25">
        <f>[10]Janeiro!$J$7</f>
        <v>25.2</v>
      </c>
      <c r="E14" s="25">
        <f>[10]Janeiro!$J$8</f>
        <v>24.48</v>
      </c>
      <c r="F14" s="25">
        <f>[10]Janeiro!$J$9</f>
        <v>28.08</v>
      </c>
      <c r="G14" s="25">
        <f>[10]Janeiro!$J$10</f>
        <v>37.800000000000004</v>
      </c>
      <c r="H14" s="25">
        <f>[10]Janeiro!$J$11</f>
        <v>23.040000000000003</v>
      </c>
      <c r="I14" s="25">
        <f>[10]Janeiro!$J$12</f>
        <v>31.319999999999997</v>
      </c>
      <c r="J14" s="25">
        <f>[10]Janeiro!$J$13</f>
        <v>32.4</v>
      </c>
      <c r="K14" s="25">
        <f>[10]Janeiro!$J$14</f>
        <v>39.24</v>
      </c>
      <c r="L14" s="25">
        <f>[10]Janeiro!$J$15</f>
        <v>52.56</v>
      </c>
      <c r="M14" s="25">
        <f>[10]Janeiro!$J$16</f>
        <v>37.080000000000005</v>
      </c>
      <c r="N14" s="25">
        <f>[10]Janeiro!$J$17</f>
        <v>46.800000000000004</v>
      </c>
      <c r="O14" s="25">
        <f>[10]Janeiro!$J$18</f>
        <v>31.680000000000003</v>
      </c>
      <c r="P14" s="25">
        <f>[10]Janeiro!$J$19</f>
        <v>43.92</v>
      </c>
      <c r="Q14" s="25">
        <f>[10]Janeiro!$J$20</f>
        <v>32.4</v>
      </c>
      <c r="R14" s="25">
        <f>[10]Janeiro!$J$21</f>
        <v>39.96</v>
      </c>
      <c r="S14" s="25">
        <f>[10]Janeiro!$J$22</f>
        <v>29.16</v>
      </c>
      <c r="T14" s="25">
        <f>[10]Janeiro!$J$23</f>
        <v>24.12</v>
      </c>
      <c r="U14" s="25">
        <f>[10]Janeiro!$J$24</f>
        <v>30.6</v>
      </c>
      <c r="V14" s="25">
        <f>[10]Janeiro!$J$25</f>
        <v>36.72</v>
      </c>
      <c r="W14" s="25">
        <f>[10]Janeiro!$J$26</f>
        <v>37.800000000000004</v>
      </c>
      <c r="X14" s="25">
        <f>[10]Janeiro!$J$27</f>
        <v>37.440000000000005</v>
      </c>
      <c r="Y14" s="25">
        <f>[10]Janeiro!$J$28</f>
        <v>47.16</v>
      </c>
      <c r="Z14" s="25">
        <f>[10]Janeiro!$J$29</f>
        <v>33.119999999999997</v>
      </c>
      <c r="AA14" s="25">
        <f>[10]Janeiro!$J$30</f>
        <v>31.319999999999997</v>
      </c>
      <c r="AB14" s="25">
        <f>[10]Janeiro!$J$31</f>
        <v>24.840000000000003</v>
      </c>
      <c r="AC14" s="25">
        <f>[10]Janeiro!$J$32</f>
        <v>30.96</v>
      </c>
      <c r="AD14" s="25">
        <f>[10]Janeiro!$J$33</f>
        <v>28.44</v>
      </c>
      <c r="AE14" s="25">
        <f>[10]Janeiro!$J$34</f>
        <v>37.080000000000005</v>
      </c>
      <c r="AF14" s="25">
        <f>[10]Janeiro!$J$35</f>
        <v>39.6</v>
      </c>
      <c r="AG14" s="26">
        <f t="shared" si="1"/>
        <v>52.56</v>
      </c>
      <c r="AH14" s="2"/>
    </row>
    <row r="15" spans="1:34" ht="17.100000000000001" customHeight="1">
      <c r="A15" s="23" t="s">
        <v>8</v>
      </c>
      <c r="B15" s="25">
        <f>[11]Janeiro!$J$5</f>
        <v>35.28</v>
      </c>
      <c r="C15" s="25">
        <f>[11]Janeiro!$J$6</f>
        <v>23.040000000000003</v>
      </c>
      <c r="D15" s="25">
        <f>[11]Janeiro!$J$7</f>
        <v>21.96</v>
      </c>
      <c r="E15" s="25">
        <f>[11]Janeiro!$J$8</f>
        <v>24.12</v>
      </c>
      <c r="F15" s="25">
        <f>[11]Janeiro!$J$9</f>
        <v>27.36</v>
      </c>
      <c r="G15" s="25">
        <f>[11]Janeiro!$J$10</f>
        <v>40.680000000000007</v>
      </c>
      <c r="H15" s="25">
        <f>[11]Janeiro!$J$11</f>
        <v>26.64</v>
      </c>
      <c r="I15" s="25">
        <f>[11]Janeiro!$J$12</f>
        <v>38.159999999999997</v>
      </c>
      <c r="J15" s="25">
        <f>[11]Janeiro!$J$13</f>
        <v>38.880000000000003</v>
      </c>
      <c r="K15" s="25">
        <f>[11]Janeiro!$J$14</f>
        <v>38.519999999999996</v>
      </c>
      <c r="L15" s="25">
        <f>[11]Janeiro!$J$15</f>
        <v>37.800000000000004</v>
      </c>
      <c r="M15" s="25">
        <f>[11]Janeiro!$J$16</f>
        <v>42.84</v>
      </c>
      <c r="N15" s="25">
        <f>[11]Janeiro!$J$17</f>
        <v>38.519999999999996</v>
      </c>
      <c r="O15" s="25">
        <f>[11]Janeiro!$J$18</f>
        <v>37.080000000000005</v>
      </c>
      <c r="P15" s="25">
        <f>[11]Janeiro!$J$19</f>
        <v>27.720000000000002</v>
      </c>
      <c r="Q15" s="25">
        <f>[11]Janeiro!$J$20</f>
        <v>33.840000000000003</v>
      </c>
      <c r="R15" s="25">
        <f>[11]Janeiro!$J$21</f>
        <v>32.4</v>
      </c>
      <c r="S15" s="25">
        <f>[11]Janeiro!$J$22</f>
        <v>25.56</v>
      </c>
      <c r="T15" s="25">
        <f>[11]Janeiro!$J$23</f>
        <v>25.2</v>
      </c>
      <c r="U15" s="25">
        <f>[11]Janeiro!$J$24</f>
        <v>38.880000000000003</v>
      </c>
      <c r="V15" s="25">
        <f>[11]Janeiro!$J$25</f>
        <v>39.24</v>
      </c>
      <c r="W15" s="25">
        <f>[11]Janeiro!$J$26</f>
        <v>37.800000000000004</v>
      </c>
      <c r="X15" s="25">
        <f>[11]Janeiro!$J$27</f>
        <v>39.6</v>
      </c>
      <c r="Y15" s="25">
        <f>[11]Janeiro!$J$28</f>
        <v>59.4</v>
      </c>
      <c r="Z15" s="25">
        <f>[11]Janeiro!$J$29</f>
        <v>24.840000000000003</v>
      </c>
      <c r="AA15" s="25">
        <f>[11]Janeiro!$J$30</f>
        <v>28.44</v>
      </c>
      <c r="AB15" s="25">
        <f>[11]Janeiro!$J$31</f>
        <v>31.319999999999997</v>
      </c>
      <c r="AC15" s="25">
        <f>[11]Janeiro!$J$32</f>
        <v>29.16</v>
      </c>
      <c r="AD15" s="25">
        <f>[11]Janeiro!$J$33</f>
        <v>30.6</v>
      </c>
      <c r="AE15" s="25">
        <f>[11]Janeiro!$J$34</f>
        <v>34.92</v>
      </c>
      <c r="AF15" s="25">
        <f>[11]Janeiro!$J$35</f>
        <v>36.72</v>
      </c>
      <c r="AG15" s="26">
        <f t="shared" si="1"/>
        <v>59.4</v>
      </c>
      <c r="AH15" s="2"/>
    </row>
    <row r="16" spans="1:34" ht="17.100000000000001" customHeight="1">
      <c r="A16" s="23" t="s">
        <v>9</v>
      </c>
      <c r="B16" s="25">
        <f>[12]Janeiro!$J$5</f>
        <v>39.24</v>
      </c>
      <c r="C16" s="25">
        <f>[12]Janeiro!$J$6</f>
        <v>30.96</v>
      </c>
      <c r="D16" s="25">
        <f>[12]Janeiro!$J$7</f>
        <v>25.92</v>
      </c>
      <c r="E16" s="25">
        <f>[12]Janeiro!$J$8</f>
        <v>36.72</v>
      </c>
      <c r="F16" s="25">
        <f>[12]Janeiro!$J$9</f>
        <v>28.44</v>
      </c>
      <c r="G16" s="25">
        <f>[12]Janeiro!$J$10</f>
        <v>58.680000000000007</v>
      </c>
      <c r="H16" s="25">
        <f>[12]Janeiro!$J$11</f>
        <v>41.04</v>
      </c>
      <c r="I16" s="25">
        <f>[12]Janeiro!$J$12</f>
        <v>34.92</v>
      </c>
      <c r="J16" s="25">
        <f>[12]Janeiro!$J$13</f>
        <v>37.080000000000005</v>
      </c>
      <c r="K16" s="25">
        <f>[12]Janeiro!$J$14</f>
        <v>32.76</v>
      </c>
      <c r="L16" s="25">
        <f>[12]Janeiro!$J$15</f>
        <v>42.12</v>
      </c>
      <c r="M16" s="25">
        <f>[12]Janeiro!$J$16</f>
        <v>49.680000000000007</v>
      </c>
      <c r="N16" s="25">
        <f>[12]Janeiro!$J$17</f>
        <v>38.519999999999996</v>
      </c>
      <c r="O16" s="25">
        <f>[12]Janeiro!$J$18</f>
        <v>36.36</v>
      </c>
      <c r="P16" s="25">
        <f>[12]Janeiro!$J$19</f>
        <v>51.12</v>
      </c>
      <c r="Q16" s="25">
        <f>[12]Janeiro!$J$20</f>
        <v>33.480000000000004</v>
      </c>
      <c r="R16" s="25">
        <f>[12]Janeiro!$J$21</f>
        <v>51.12</v>
      </c>
      <c r="S16" s="25">
        <f>[12]Janeiro!$J$22</f>
        <v>39.24</v>
      </c>
      <c r="T16" s="25">
        <f>[12]Janeiro!$J$23</f>
        <v>25.56</v>
      </c>
      <c r="U16" s="25">
        <f>[12]Janeiro!$J$24</f>
        <v>50.76</v>
      </c>
      <c r="V16" s="25">
        <f>[12]Janeiro!$J$25</f>
        <v>34.92</v>
      </c>
      <c r="W16" s="25">
        <f>[12]Janeiro!$J$26</f>
        <v>36.72</v>
      </c>
      <c r="X16" s="25">
        <f>[12]Janeiro!$J$27</f>
        <v>47.88</v>
      </c>
      <c r="Y16" s="25">
        <f>[12]Janeiro!$J$28</f>
        <v>42.480000000000004</v>
      </c>
      <c r="Z16" s="25">
        <f>[12]Janeiro!$J$29</f>
        <v>24.840000000000003</v>
      </c>
      <c r="AA16" s="25">
        <f>[12]Janeiro!$J$30</f>
        <v>28.44</v>
      </c>
      <c r="AB16" s="25">
        <f>[12]Janeiro!$J$31</f>
        <v>27.36</v>
      </c>
      <c r="AC16" s="25">
        <f>[12]Janeiro!$J$32</f>
        <v>33.119999999999997</v>
      </c>
      <c r="AD16" s="25">
        <f>[12]Janeiro!$J$33</f>
        <v>32.04</v>
      </c>
      <c r="AE16" s="25">
        <f>[12]Janeiro!$J$34</f>
        <v>35.28</v>
      </c>
      <c r="AF16" s="25">
        <f>[12]Janeiro!$J$35</f>
        <v>34.92</v>
      </c>
      <c r="AG16" s="26">
        <f t="shared" si="1"/>
        <v>58.680000000000007</v>
      </c>
      <c r="AH16" s="2"/>
    </row>
    <row r="17" spans="1:34" ht="17.100000000000001" customHeight="1">
      <c r="A17" s="23" t="s">
        <v>59</v>
      </c>
      <c r="B17" s="25">
        <f>[13]Janeiro!$J$5</f>
        <v>39.24</v>
      </c>
      <c r="C17" s="25">
        <f>[13]Janeiro!$J$6</f>
        <v>31.680000000000003</v>
      </c>
      <c r="D17" s="25">
        <f>[13]Janeiro!$J$7</f>
        <v>23.040000000000003</v>
      </c>
      <c r="E17" s="25">
        <f>[13]Janeiro!$J$8</f>
        <v>21.6</v>
      </c>
      <c r="F17" s="25">
        <f>[13]Janeiro!$J$9</f>
        <v>35.28</v>
      </c>
      <c r="G17" s="25">
        <f>[13]Janeiro!$J$10</f>
        <v>51.12</v>
      </c>
      <c r="H17" s="25">
        <f>[13]Janeiro!$J$11</f>
        <v>41.4</v>
      </c>
      <c r="I17" s="25">
        <f>[13]Janeiro!$J$12</f>
        <v>27.720000000000002</v>
      </c>
      <c r="J17" s="25">
        <f>[13]Janeiro!$J$13</f>
        <v>38.519999999999996</v>
      </c>
      <c r="K17" s="25">
        <f>[13]Janeiro!$J$14</f>
        <v>50.04</v>
      </c>
      <c r="L17" s="25">
        <f>[13]Janeiro!$J$15</f>
        <v>34.92</v>
      </c>
      <c r="M17" s="25">
        <f>[13]Janeiro!$J$16</f>
        <v>43.2</v>
      </c>
      <c r="N17" s="25">
        <f>[13]Janeiro!$J$17</f>
        <v>39.24</v>
      </c>
      <c r="O17" s="25">
        <f>[13]Janeiro!$J$18</f>
        <v>30.6</v>
      </c>
      <c r="P17" s="25">
        <f>[13]Janeiro!$J$19</f>
        <v>49.32</v>
      </c>
      <c r="Q17" s="25">
        <f>[13]Janeiro!$J$20</f>
        <v>34.200000000000003</v>
      </c>
      <c r="R17" s="25">
        <f>[13]Janeiro!$J$21</f>
        <v>28.44</v>
      </c>
      <c r="S17" s="25">
        <f>[13]Janeiro!$J$22</f>
        <v>28.8</v>
      </c>
      <c r="T17" s="25">
        <f>[13]Janeiro!$J$23</f>
        <v>25.2</v>
      </c>
      <c r="U17" s="25">
        <f>[13]Janeiro!$J$24</f>
        <v>33.480000000000004</v>
      </c>
      <c r="V17" s="25">
        <f>[13]Janeiro!$J$25</f>
        <v>28.8</v>
      </c>
      <c r="W17" s="25">
        <f>[13]Janeiro!$J$26</f>
        <v>30.240000000000002</v>
      </c>
      <c r="X17" s="25">
        <f>[13]Janeiro!$J$27</f>
        <v>38.519999999999996</v>
      </c>
      <c r="Y17" s="25">
        <f>[13]Janeiro!$J$28</f>
        <v>45.36</v>
      </c>
      <c r="Z17" s="25">
        <f>[13]Janeiro!$J$29</f>
        <v>38.159999999999997</v>
      </c>
      <c r="AA17" s="25">
        <f>[13]Janeiro!$J$30</f>
        <v>38.159999999999997</v>
      </c>
      <c r="AB17" s="25">
        <f>[13]Janeiro!$J$31</f>
        <v>22.32</v>
      </c>
      <c r="AC17" s="25">
        <f>[13]Janeiro!$J$32</f>
        <v>27</v>
      </c>
      <c r="AD17" s="25">
        <f>[13]Janeiro!$J$33</f>
        <v>37.800000000000004</v>
      </c>
      <c r="AE17" s="25">
        <f>[13]Janeiro!$J$34</f>
        <v>33.119999999999997</v>
      </c>
      <c r="AF17" s="25">
        <f>[13]Janeiro!$J$35</f>
        <v>38.880000000000003</v>
      </c>
      <c r="AG17" s="26">
        <f t="shared" si="1"/>
        <v>51.12</v>
      </c>
      <c r="AH17" s="2"/>
    </row>
    <row r="18" spans="1:34" ht="17.100000000000001" customHeight="1">
      <c r="A18" s="23" t="s">
        <v>10</v>
      </c>
      <c r="B18" s="25">
        <f>[14]Janeiro!$J$5</f>
        <v>34.92</v>
      </c>
      <c r="C18" s="25">
        <f>[14]Janeiro!$J$6</f>
        <v>21.6</v>
      </c>
      <c r="D18" s="25">
        <f>[14]Janeiro!$J$7</f>
        <v>19.079999999999998</v>
      </c>
      <c r="E18" s="25">
        <f>[14]Janeiro!$J$8</f>
        <v>26.28</v>
      </c>
      <c r="F18" s="25">
        <f>[14]Janeiro!$J$9</f>
        <v>27.720000000000002</v>
      </c>
      <c r="G18" s="25">
        <f>[14]Janeiro!$J$10</f>
        <v>41.76</v>
      </c>
      <c r="H18" s="25">
        <f>[14]Janeiro!$J$11</f>
        <v>23.040000000000003</v>
      </c>
      <c r="I18" s="25">
        <f>[14]Janeiro!$J$12</f>
        <v>34.200000000000003</v>
      </c>
      <c r="J18" s="25">
        <f>[14]Janeiro!$J$13</f>
        <v>32.76</v>
      </c>
      <c r="K18" s="25">
        <f>[14]Janeiro!$J$14</f>
        <v>34.92</v>
      </c>
      <c r="L18" s="25">
        <f>[14]Janeiro!$J$15</f>
        <v>49.32</v>
      </c>
      <c r="M18" s="25">
        <f>[14]Janeiro!$J$16</f>
        <v>33.840000000000003</v>
      </c>
      <c r="N18" s="25">
        <f>[14]Janeiro!$J$17</f>
        <v>38.880000000000003</v>
      </c>
      <c r="O18" s="25">
        <f>[14]Janeiro!$J$18</f>
        <v>28.44</v>
      </c>
      <c r="P18" s="25">
        <f>[14]Janeiro!$J$19</f>
        <v>28.8</v>
      </c>
      <c r="Q18" s="25">
        <f>[14]Janeiro!$J$20</f>
        <v>29.880000000000003</v>
      </c>
      <c r="R18" s="25">
        <f>[14]Janeiro!$J$21</f>
        <v>29.880000000000003</v>
      </c>
      <c r="S18" s="25">
        <f>[14]Janeiro!$J$22</f>
        <v>56.88</v>
      </c>
      <c r="T18" s="25">
        <f>[14]Janeiro!$J$23</f>
        <v>37.440000000000005</v>
      </c>
      <c r="U18" s="25">
        <f>[14]Janeiro!$J$24</f>
        <v>21.96</v>
      </c>
      <c r="V18" s="25">
        <f>[14]Janeiro!$J$25</f>
        <v>38.159999999999997</v>
      </c>
      <c r="W18" s="25">
        <f>[14]Janeiro!$J$26</f>
        <v>30.6</v>
      </c>
      <c r="X18" s="25">
        <f>[14]Janeiro!$J$27</f>
        <v>30.240000000000002</v>
      </c>
      <c r="Y18" s="25">
        <f>[14]Janeiro!$J$28</f>
        <v>45</v>
      </c>
      <c r="Z18" s="25">
        <f>[14]Janeiro!$J$29</f>
        <v>24.48</v>
      </c>
      <c r="AA18" s="25">
        <f>[14]Janeiro!$J$30</f>
        <v>31.680000000000003</v>
      </c>
      <c r="AB18" s="25">
        <f>[14]Janeiro!$J$31</f>
        <v>25.56</v>
      </c>
      <c r="AC18" s="25">
        <f>[14]Janeiro!$J$32</f>
        <v>28.8</v>
      </c>
      <c r="AD18" s="25">
        <f>[14]Janeiro!$J$33</f>
        <v>31.319999999999997</v>
      </c>
      <c r="AE18" s="25">
        <f>[14]Janeiro!$J$34</f>
        <v>32.76</v>
      </c>
      <c r="AF18" s="25">
        <f>[14]Janeiro!$J$35</f>
        <v>37.800000000000004</v>
      </c>
      <c r="AG18" s="26">
        <f t="shared" si="1"/>
        <v>56.88</v>
      </c>
      <c r="AH18" s="2"/>
    </row>
    <row r="19" spans="1:34" ht="17.100000000000001" customHeight="1">
      <c r="A19" s="23" t="s">
        <v>11</v>
      </c>
      <c r="B19" s="25">
        <f>[15]Janeiro!$J$5</f>
        <v>36</v>
      </c>
      <c r="C19" s="25">
        <f>[15]Janeiro!$J$6</f>
        <v>26.64</v>
      </c>
      <c r="D19" s="25">
        <f>[15]Janeiro!$J$7</f>
        <v>16.2</v>
      </c>
      <c r="E19" s="25">
        <f>[15]Janeiro!$J$8</f>
        <v>17.28</v>
      </c>
      <c r="F19" s="25">
        <f>[15]Janeiro!$J$9</f>
        <v>19.8</v>
      </c>
      <c r="G19" s="25">
        <f>[15]Janeiro!$J$10</f>
        <v>26.28</v>
      </c>
      <c r="H19" s="25">
        <f>[15]Janeiro!$J$11</f>
        <v>32.04</v>
      </c>
      <c r="I19" s="25">
        <f>[15]Janeiro!$J$12</f>
        <v>20.16</v>
      </c>
      <c r="J19" s="25">
        <f>[15]Janeiro!$J$13</f>
        <v>26.64</v>
      </c>
      <c r="K19" s="25">
        <f>[15]Janeiro!$J$14</f>
        <v>22.68</v>
      </c>
      <c r="L19" s="25">
        <f>[15]Janeiro!$J$15</f>
        <v>22.68</v>
      </c>
      <c r="M19" s="25" t="str">
        <f>[15]Janeiro!$J$16</f>
        <v>**</v>
      </c>
      <c r="N19" s="25">
        <f>[15]Janeiro!$J$17</f>
        <v>38.880000000000003</v>
      </c>
      <c r="O19" s="25">
        <f>[15]Janeiro!$J$18</f>
        <v>31.319999999999997</v>
      </c>
      <c r="P19" s="25" t="str">
        <f>[15]Janeiro!$J$19</f>
        <v>**</v>
      </c>
      <c r="Q19" s="25" t="str">
        <f>[15]Janeiro!$J$20</f>
        <v>**</v>
      </c>
      <c r="R19" s="25" t="str">
        <f>[15]Janeiro!$J$21</f>
        <v>**</v>
      </c>
      <c r="S19" s="25" t="str">
        <f>[15]Janeiro!$J$22</f>
        <v>**</v>
      </c>
      <c r="T19" s="25" t="str">
        <f>[15]Janeiro!$J$23</f>
        <v>**</v>
      </c>
      <c r="U19" s="25" t="str">
        <f>[15]Janeiro!$J$24</f>
        <v>**</v>
      </c>
      <c r="V19" s="25" t="str">
        <f>[15]Janeiro!$J$25</f>
        <v>**</v>
      </c>
      <c r="W19" s="25" t="str">
        <f>[15]Janeiro!$J$26</f>
        <v>**</v>
      </c>
      <c r="X19" s="25" t="str">
        <f>[15]Janeiro!$J$27</f>
        <v>**</v>
      </c>
      <c r="Y19" s="25" t="str">
        <f>[15]Janeiro!$J$28</f>
        <v>**</v>
      </c>
      <c r="Z19" s="25" t="str">
        <f>[15]Janeiro!$J$29</f>
        <v>**</v>
      </c>
      <c r="AA19" s="25" t="str">
        <f>[15]Janeiro!$J$30</f>
        <v>**</v>
      </c>
      <c r="AB19" s="25" t="str">
        <f>[15]Janeiro!$J$31</f>
        <v>**</v>
      </c>
      <c r="AC19" s="25" t="str">
        <f>[15]Janeiro!$J$32</f>
        <v>**</v>
      </c>
      <c r="AD19" s="25" t="str">
        <f>[15]Janeiro!$J$33</f>
        <v>**</v>
      </c>
      <c r="AE19" s="25" t="str">
        <f>[15]Janeiro!$J$34</f>
        <v>**</v>
      </c>
      <c r="AF19" s="25" t="str">
        <f>[15]Janeiro!$J$35</f>
        <v>**</v>
      </c>
      <c r="AG19" s="26">
        <f t="shared" ref="AG19:AG23" si="2">MAX(B19:AF19)</f>
        <v>38.880000000000003</v>
      </c>
      <c r="AH19" s="2"/>
    </row>
    <row r="20" spans="1:34" ht="17.100000000000001" customHeight="1">
      <c r="A20" s="23" t="s">
        <v>12</v>
      </c>
      <c r="B20" s="25">
        <f>[16]Janeiro!$J$5</f>
        <v>33.119999999999997</v>
      </c>
      <c r="C20" s="25">
        <f>[16]Janeiro!$J$6</f>
        <v>33.119999999999997</v>
      </c>
      <c r="D20" s="25">
        <f>[16]Janeiro!$J$7</f>
        <v>19.079999999999998</v>
      </c>
      <c r="E20" s="25">
        <f>[16]Janeiro!$J$8</f>
        <v>18.36</v>
      </c>
      <c r="F20" s="25">
        <f>[16]Janeiro!$J$9</f>
        <v>40.680000000000007</v>
      </c>
      <c r="G20" s="25">
        <f>[16]Janeiro!$J$10</f>
        <v>32.4</v>
      </c>
      <c r="H20" s="25">
        <f>[16]Janeiro!$J$11</f>
        <v>30.6</v>
      </c>
      <c r="I20" s="25">
        <f>[16]Janeiro!$J$12</f>
        <v>28.44</v>
      </c>
      <c r="J20" s="25">
        <f>[16]Janeiro!$J$13</f>
        <v>38.519999999999996</v>
      </c>
      <c r="K20" s="25">
        <f>[16]Janeiro!$J$14</f>
        <v>43.2</v>
      </c>
      <c r="L20" s="25">
        <f>[16]Janeiro!$J$15</f>
        <v>31.680000000000003</v>
      </c>
      <c r="M20" s="25">
        <f>[16]Janeiro!$J$16</f>
        <v>37.080000000000005</v>
      </c>
      <c r="N20" s="25">
        <f>[16]Janeiro!$J$17</f>
        <v>40.680000000000007</v>
      </c>
      <c r="O20" s="25">
        <f>[16]Janeiro!$J$18</f>
        <v>31.680000000000003</v>
      </c>
      <c r="P20" s="25">
        <f>[16]Janeiro!$J$19</f>
        <v>30.6</v>
      </c>
      <c r="Q20" s="25">
        <f>[16]Janeiro!$J$20</f>
        <v>21.240000000000002</v>
      </c>
      <c r="R20" s="25">
        <f>[16]Janeiro!$J$21</f>
        <v>34.200000000000003</v>
      </c>
      <c r="S20" s="25">
        <f>[16]Janeiro!$J$22</f>
        <v>36.36</v>
      </c>
      <c r="T20" s="25">
        <f>[16]Janeiro!$J$23</f>
        <v>19.440000000000001</v>
      </c>
      <c r="U20" s="25">
        <f>[16]Janeiro!$J$24</f>
        <v>28.44</v>
      </c>
      <c r="V20" s="25">
        <f>[16]Janeiro!$J$25</f>
        <v>28.08</v>
      </c>
      <c r="W20" s="25">
        <f>[16]Janeiro!$J$26</f>
        <v>45.36</v>
      </c>
      <c r="X20" s="25">
        <f>[16]Janeiro!$J$27</f>
        <v>25.2</v>
      </c>
      <c r="Y20" s="25">
        <f>[16]Janeiro!$J$28</f>
        <v>46.800000000000004</v>
      </c>
      <c r="Z20" s="25">
        <f>[16]Janeiro!$J$29</f>
        <v>33.840000000000003</v>
      </c>
      <c r="AA20" s="25">
        <f>[16]Janeiro!$J$30</f>
        <v>21.6</v>
      </c>
      <c r="AB20" s="25">
        <f>[16]Janeiro!$J$31</f>
        <v>40.32</v>
      </c>
      <c r="AC20" s="25">
        <f>[16]Janeiro!$J$32</f>
        <v>24.840000000000003</v>
      </c>
      <c r="AD20" s="25">
        <f>[16]Janeiro!$J$33</f>
        <v>33.480000000000004</v>
      </c>
      <c r="AE20" s="25">
        <f>[16]Janeiro!$J$34</f>
        <v>23.400000000000002</v>
      </c>
      <c r="AF20" s="25">
        <f>[16]Janeiro!$J$35</f>
        <v>29.52</v>
      </c>
      <c r="AG20" s="26">
        <f t="shared" si="2"/>
        <v>46.800000000000004</v>
      </c>
      <c r="AH20" s="2"/>
    </row>
    <row r="21" spans="1:34" ht="17.100000000000001" customHeight="1">
      <c r="A21" s="23" t="s">
        <v>13</v>
      </c>
      <c r="B21" s="25">
        <f>[17]Janeiro!$J$5</f>
        <v>33.840000000000003</v>
      </c>
      <c r="C21" s="25">
        <f>[17]Janeiro!$J$6</f>
        <v>37.080000000000005</v>
      </c>
      <c r="D21" s="25">
        <f>[17]Janeiro!$J$7</f>
        <v>17.64</v>
      </c>
      <c r="E21" s="25">
        <f>[17]Janeiro!$J$8</f>
        <v>19.079999999999998</v>
      </c>
      <c r="F21" s="25">
        <f>[17]Janeiro!$J$9</f>
        <v>46.800000000000004</v>
      </c>
      <c r="G21" s="25">
        <f>[17]Janeiro!$J$10</f>
        <v>20.16</v>
      </c>
      <c r="H21" s="25">
        <f>[17]Janeiro!$J$11</f>
        <v>51.480000000000004</v>
      </c>
      <c r="I21" s="25">
        <f>[17]Janeiro!$J$12</f>
        <v>53.28</v>
      </c>
      <c r="J21" s="25">
        <f>[17]Janeiro!$J$13</f>
        <v>28.08</v>
      </c>
      <c r="K21" s="25">
        <f>[17]Janeiro!$J$14</f>
        <v>46.800000000000004</v>
      </c>
      <c r="L21" s="25">
        <f>[17]Janeiro!$J$15</f>
        <v>33.480000000000004</v>
      </c>
      <c r="M21" s="25">
        <f>[17]Janeiro!$J$16</f>
        <v>46.080000000000005</v>
      </c>
      <c r="N21" s="25">
        <f>[17]Janeiro!$J$17</f>
        <v>34.200000000000003</v>
      </c>
      <c r="O21" s="25">
        <f>[17]Janeiro!$J$18</f>
        <v>23.759999999999998</v>
      </c>
      <c r="P21" s="25">
        <f>[17]Janeiro!$J$19</f>
        <v>33.119999999999997</v>
      </c>
      <c r="Q21" s="25">
        <f>[17]Janeiro!$J$20</f>
        <v>56.519999999999996</v>
      </c>
      <c r="R21" s="25">
        <f>[17]Janeiro!$J$21</f>
        <v>30.6</v>
      </c>
      <c r="S21" s="25">
        <f>[17]Janeiro!$J$22</f>
        <v>25.56</v>
      </c>
      <c r="T21" s="25">
        <f>[17]Janeiro!$J$23</f>
        <v>29.16</v>
      </c>
      <c r="U21" s="25">
        <f>[17]Janeiro!$J$24</f>
        <v>31.319999999999997</v>
      </c>
      <c r="V21" s="25">
        <f>[17]Janeiro!$J$25</f>
        <v>42.480000000000004</v>
      </c>
      <c r="W21" s="25">
        <f>[17]Janeiro!$J$26</f>
        <v>50.4</v>
      </c>
      <c r="X21" s="25">
        <f>[17]Janeiro!$J$27</f>
        <v>28.8</v>
      </c>
      <c r="Y21" s="25">
        <f>[17]Janeiro!$J$28</f>
        <v>38.519999999999996</v>
      </c>
      <c r="Z21" s="25">
        <f>[17]Janeiro!$J$29</f>
        <v>36</v>
      </c>
      <c r="AA21" s="25">
        <f>[17]Janeiro!$J$30</f>
        <v>20.88</v>
      </c>
      <c r="AB21" s="25">
        <f>[17]Janeiro!$J$31</f>
        <v>48.24</v>
      </c>
      <c r="AC21" s="25">
        <f>[17]Janeiro!$J$32</f>
        <v>31.319999999999997</v>
      </c>
      <c r="AD21" s="25">
        <f>[17]Janeiro!$J$33</f>
        <v>27</v>
      </c>
      <c r="AE21" s="25">
        <f>[17]Janeiro!$J$34</f>
        <v>21.240000000000002</v>
      </c>
      <c r="AF21" s="25">
        <f>[17]Janeiro!$J$35</f>
        <v>34.92</v>
      </c>
      <c r="AG21" s="26">
        <f t="shared" si="2"/>
        <v>56.519999999999996</v>
      </c>
      <c r="AH21" s="2"/>
    </row>
    <row r="22" spans="1:34" ht="17.100000000000001" customHeight="1">
      <c r="A22" s="23" t="s">
        <v>14</v>
      </c>
      <c r="B22" s="25">
        <f>[18]Janeiro!$J$5</f>
        <v>32.64</v>
      </c>
      <c r="C22" s="25">
        <f>[18]Janeiro!$J$6</f>
        <v>31.319999999999997</v>
      </c>
      <c r="D22" s="25">
        <f>[18]Janeiro!$J$7</f>
        <v>24.48</v>
      </c>
      <c r="E22" s="25">
        <f>[18]Janeiro!$J$8</f>
        <v>56.16</v>
      </c>
      <c r="F22" s="25">
        <f>[18]Janeiro!$J$9</f>
        <v>31.04</v>
      </c>
      <c r="G22" s="25">
        <f>[18]Janeiro!$J$10</f>
        <v>18.559999999999999</v>
      </c>
      <c r="H22" s="25">
        <f>[18]Janeiro!$J$11</f>
        <v>27.84</v>
      </c>
      <c r="I22" s="25">
        <f>[18]Janeiro!$J$12</f>
        <v>34.56</v>
      </c>
      <c r="J22" s="25">
        <f>[18]Janeiro!$J$13</f>
        <v>48</v>
      </c>
      <c r="K22" s="25">
        <f>[18]Janeiro!$J$14</f>
        <v>47.680000000000007</v>
      </c>
      <c r="L22" s="25">
        <f>[18]Janeiro!$J$15</f>
        <v>40</v>
      </c>
      <c r="M22" s="25">
        <f>[18]Janeiro!$J$16</f>
        <v>26.560000000000002</v>
      </c>
      <c r="N22" s="25">
        <f>[18]Janeiro!$J$17</f>
        <v>15.040000000000001</v>
      </c>
      <c r="O22" s="25" t="str">
        <f>[18]Janeiro!$J$18</f>
        <v>**</v>
      </c>
      <c r="P22" s="25" t="str">
        <f>[18]Janeiro!$J$19</f>
        <v>**</v>
      </c>
      <c r="Q22" s="25">
        <f>[18]Janeiro!$J$20</f>
        <v>48.128000000000007</v>
      </c>
      <c r="R22" s="25">
        <f>[18]Janeiro!$J$21</f>
        <v>32</v>
      </c>
      <c r="S22" s="25">
        <f>[18]Janeiro!$J$22</f>
        <v>27.84</v>
      </c>
      <c r="T22" s="25" t="str">
        <f>[18]Janeiro!$J$23</f>
        <v>**</v>
      </c>
      <c r="U22" s="25" t="str">
        <f>[18]Janeiro!$J$24</f>
        <v>**</v>
      </c>
      <c r="V22" s="25" t="str">
        <f>[18]Janeiro!$J$25</f>
        <v>**</v>
      </c>
      <c r="W22" s="25" t="str">
        <f>[18]Janeiro!$J$26</f>
        <v>**</v>
      </c>
      <c r="X22" s="25">
        <f>[18]Janeiro!$J$27</f>
        <v>6.7200000000000006</v>
      </c>
      <c r="Y22" s="25">
        <f>[18]Janeiro!$J$28</f>
        <v>33.28</v>
      </c>
      <c r="Z22" s="25">
        <f>[18]Janeiro!$J$29</f>
        <v>23.36</v>
      </c>
      <c r="AA22" s="25">
        <f>[18]Janeiro!$J$30</f>
        <v>29.760000000000005</v>
      </c>
      <c r="AB22" s="25">
        <f>[18]Janeiro!$J$31</f>
        <v>21.44</v>
      </c>
      <c r="AC22" s="25">
        <f>[18]Janeiro!$J$32</f>
        <v>8</v>
      </c>
      <c r="AD22" s="25">
        <f>[18]Janeiro!$J$33</f>
        <v>11.840000000000002</v>
      </c>
      <c r="AE22" s="25">
        <f>[18]Janeiro!$J$34</f>
        <v>11.520000000000001</v>
      </c>
      <c r="AF22" s="25">
        <f>[18]Janeiro!$J$35</f>
        <v>25.28</v>
      </c>
      <c r="AG22" s="26">
        <f t="shared" si="2"/>
        <v>56.16</v>
      </c>
      <c r="AH22" s="2"/>
    </row>
    <row r="23" spans="1:34" ht="17.100000000000001" customHeight="1">
      <c r="A23" s="23" t="s">
        <v>15</v>
      </c>
      <c r="B23" s="25">
        <f>[19]Janeiro!$J$5</f>
        <v>35.28</v>
      </c>
      <c r="C23" s="25">
        <f>[19]Janeiro!$J$6</f>
        <v>26.28</v>
      </c>
      <c r="D23" s="25">
        <f>[19]Janeiro!$J$7</f>
        <v>19.440000000000001</v>
      </c>
      <c r="E23" s="25">
        <f>[19]Janeiro!$J$8</f>
        <v>25.2</v>
      </c>
      <c r="F23" s="25">
        <f>[19]Janeiro!$J$9</f>
        <v>25.92</v>
      </c>
      <c r="G23" s="25">
        <f>[19]Janeiro!$J$10</f>
        <v>29.52</v>
      </c>
      <c r="H23" s="25">
        <f>[19]Janeiro!$J$11</f>
        <v>23.400000000000002</v>
      </c>
      <c r="I23" s="25">
        <f>[19]Janeiro!$J$12</f>
        <v>27.720000000000002</v>
      </c>
      <c r="J23" s="25">
        <f>[19]Janeiro!$J$13</f>
        <v>34.200000000000003</v>
      </c>
      <c r="K23" s="25">
        <f>[19]Janeiro!$J$14</f>
        <v>33.840000000000003</v>
      </c>
      <c r="L23" s="25">
        <f>[19]Janeiro!$J$15</f>
        <v>37.440000000000005</v>
      </c>
      <c r="M23" s="25">
        <f>[19]Janeiro!$J$16</f>
        <v>30.96</v>
      </c>
      <c r="N23" s="25">
        <f>[19]Janeiro!$J$17</f>
        <v>33.480000000000004</v>
      </c>
      <c r="O23" s="25">
        <f>[19]Janeiro!$J$18</f>
        <v>29.16</v>
      </c>
      <c r="P23" s="25">
        <f>[19]Janeiro!$J$19</f>
        <v>24.12</v>
      </c>
      <c r="Q23" s="25">
        <f>[19]Janeiro!$J$20</f>
        <v>20.88</v>
      </c>
      <c r="R23" s="25">
        <f>[19]Janeiro!$J$21</f>
        <v>32.76</v>
      </c>
      <c r="S23" s="25">
        <f>[19]Janeiro!$J$22</f>
        <v>27.36</v>
      </c>
      <c r="T23" s="25">
        <f>[19]Janeiro!$J$23</f>
        <v>26.28</v>
      </c>
      <c r="U23" s="25">
        <f>[19]Janeiro!$J$24</f>
        <v>36.36</v>
      </c>
      <c r="V23" s="25">
        <f>[19]Janeiro!$J$25</f>
        <v>43.92</v>
      </c>
      <c r="W23" s="25">
        <f>[19]Janeiro!$J$26</f>
        <v>41.76</v>
      </c>
      <c r="X23" s="25">
        <f>[19]Janeiro!$J$27</f>
        <v>26.28</v>
      </c>
      <c r="Y23" s="25">
        <f>[19]Janeiro!$J$28</f>
        <v>45</v>
      </c>
      <c r="Z23" s="25">
        <f>[19]Janeiro!$J$29</f>
        <v>24.48</v>
      </c>
      <c r="AA23" s="25">
        <f>[19]Janeiro!$J$30</f>
        <v>33.840000000000003</v>
      </c>
      <c r="AB23" s="25">
        <f>[19]Janeiro!$J$31</f>
        <v>28.08</v>
      </c>
      <c r="AC23" s="25">
        <f>[19]Janeiro!$J$32</f>
        <v>30.96</v>
      </c>
      <c r="AD23" s="25">
        <f>[19]Janeiro!$J$33</f>
        <v>29.16</v>
      </c>
      <c r="AE23" s="25">
        <f>[19]Janeiro!$J$34</f>
        <v>30.6</v>
      </c>
      <c r="AF23" s="25">
        <f>[19]Janeiro!$J$35</f>
        <v>40.32</v>
      </c>
      <c r="AG23" s="26">
        <f t="shared" si="2"/>
        <v>45</v>
      </c>
      <c r="AH23" s="2"/>
    </row>
    <row r="24" spans="1:34" ht="17.100000000000001" customHeight="1">
      <c r="A24" s="23" t="s">
        <v>16</v>
      </c>
      <c r="B24" s="25">
        <f>[20]Janeiro!$J$5</f>
        <v>31.319999999999997</v>
      </c>
      <c r="C24" s="25">
        <f>[20]Janeiro!$J$6</f>
        <v>40.32</v>
      </c>
      <c r="D24" s="25">
        <f>[20]Janeiro!$J$7</f>
        <v>27.720000000000002</v>
      </c>
      <c r="E24" s="25">
        <f>[20]Janeiro!$J$8</f>
        <v>18</v>
      </c>
      <c r="F24" s="25">
        <f>[20]Janeiro!$J$9</f>
        <v>29.880000000000003</v>
      </c>
      <c r="G24" s="25">
        <f>[20]Janeiro!$J$10</f>
        <v>31.319999999999997</v>
      </c>
      <c r="H24" s="25">
        <f>[20]Janeiro!$J$11</f>
        <v>18.720000000000002</v>
      </c>
      <c r="I24" s="25">
        <f>[20]Janeiro!$J$12</f>
        <v>50.04</v>
      </c>
      <c r="J24" s="25">
        <f>[20]Janeiro!$J$13</f>
        <v>36.36</v>
      </c>
      <c r="K24" s="25">
        <f>[20]Janeiro!$J$14</f>
        <v>63.72</v>
      </c>
      <c r="L24" s="25">
        <f>[20]Janeiro!$J$15</f>
        <v>51.12</v>
      </c>
      <c r="M24" s="25">
        <f>[20]Janeiro!$J$16</f>
        <v>35.64</v>
      </c>
      <c r="N24" s="25">
        <f>[20]Janeiro!$J$17</f>
        <v>39.6</v>
      </c>
      <c r="O24" s="25">
        <f>[20]Janeiro!$J$18</f>
        <v>37.080000000000005</v>
      </c>
      <c r="P24" s="25">
        <f>[20]Janeiro!$J$19</f>
        <v>18.720000000000002</v>
      </c>
      <c r="Q24" s="25">
        <f>[20]Janeiro!$J$20</f>
        <v>26.64</v>
      </c>
      <c r="R24" s="25">
        <f>[20]Janeiro!$J$21</f>
        <v>25.2</v>
      </c>
      <c r="S24" s="25">
        <f>[20]Janeiro!$J$22</f>
        <v>24.48</v>
      </c>
      <c r="T24" s="25">
        <f>[20]Janeiro!$J$23</f>
        <v>29.16</v>
      </c>
      <c r="U24" s="25">
        <f>[20]Janeiro!$J$24</f>
        <v>40.680000000000007</v>
      </c>
      <c r="V24" s="25">
        <f>[20]Janeiro!$J$25</f>
        <v>36.72</v>
      </c>
      <c r="W24" s="25">
        <f>[20]Janeiro!$J$26</f>
        <v>39.96</v>
      </c>
      <c r="X24" s="25">
        <f>[20]Janeiro!$J$27</f>
        <v>67.319999999999993</v>
      </c>
      <c r="Y24" s="25">
        <f>[20]Janeiro!$J$28</f>
        <v>33.119999999999997</v>
      </c>
      <c r="Z24" s="25">
        <f>[20]Janeiro!$J$29</f>
        <v>47.519999999999996</v>
      </c>
      <c r="AA24" s="25">
        <f>[20]Janeiro!$J$30</f>
        <v>21.6</v>
      </c>
      <c r="AB24" s="25">
        <f>[20]Janeiro!$J$31</f>
        <v>24.48</v>
      </c>
      <c r="AC24" s="25">
        <f>[20]Janeiro!$J$32</f>
        <v>24.840000000000003</v>
      </c>
      <c r="AD24" s="25">
        <f>[20]Janeiro!$J$33</f>
        <v>33.480000000000004</v>
      </c>
      <c r="AE24" s="25">
        <f>[20]Janeiro!$J$34</f>
        <v>30.6</v>
      </c>
      <c r="AF24" s="25">
        <f>[20]Janeiro!$J$35</f>
        <v>39.96</v>
      </c>
      <c r="AG24" s="26">
        <f t="shared" ref="AG24:AG29" si="3">MAX(B24:AF24)</f>
        <v>67.319999999999993</v>
      </c>
      <c r="AH24" s="2"/>
    </row>
    <row r="25" spans="1:34" ht="17.100000000000001" customHeight="1">
      <c r="A25" s="23" t="s">
        <v>17</v>
      </c>
      <c r="B25" s="25">
        <f>[21]Janeiro!$J$5</f>
        <v>38.159999999999997</v>
      </c>
      <c r="C25" s="25">
        <f>[21]Janeiro!$J$6</f>
        <v>21.6</v>
      </c>
      <c r="D25" s="25">
        <f>[21]Janeiro!$J$7</f>
        <v>14.04</v>
      </c>
      <c r="E25" s="25">
        <f>[21]Janeiro!$J$8</f>
        <v>18.36</v>
      </c>
      <c r="F25" s="25">
        <f>[21]Janeiro!$J$9</f>
        <v>39.6</v>
      </c>
      <c r="G25" s="25">
        <f>[21]Janeiro!$J$10</f>
        <v>27.36</v>
      </c>
      <c r="H25" s="25">
        <f>[21]Janeiro!$J$11</f>
        <v>18</v>
      </c>
      <c r="I25" s="25">
        <f>[21]Janeiro!$J$12</f>
        <v>18.720000000000002</v>
      </c>
      <c r="J25" s="25">
        <f>[21]Janeiro!$J$13</f>
        <v>67.39200000000001</v>
      </c>
      <c r="K25" s="25">
        <f>[21]Janeiro!$J$14</f>
        <v>50.4</v>
      </c>
      <c r="L25" s="25">
        <f>[21]Janeiro!$J$15</f>
        <v>49.680000000000007</v>
      </c>
      <c r="M25" s="25">
        <f>[21]Janeiro!$J$16</f>
        <v>46.440000000000005</v>
      </c>
      <c r="N25" s="25">
        <f>[21]Janeiro!$J$17</f>
        <v>48.24</v>
      </c>
      <c r="O25" s="25">
        <f>[21]Janeiro!$J$18</f>
        <v>32.04</v>
      </c>
      <c r="P25" s="25">
        <f>[21]Janeiro!$J$19</f>
        <v>24.840000000000003</v>
      </c>
      <c r="Q25" s="25">
        <f>[21]Janeiro!$J$20</f>
        <v>24.48</v>
      </c>
      <c r="R25" s="25">
        <f>[21]Janeiro!$J$21</f>
        <v>30.96</v>
      </c>
      <c r="S25" s="25">
        <f>[21]Janeiro!$J$22</f>
        <v>34.200000000000003</v>
      </c>
      <c r="T25" s="25">
        <f>[21]Janeiro!$J$23</f>
        <v>24.12</v>
      </c>
      <c r="U25" s="25">
        <f>[21]Janeiro!$J$24</f>
        <v>33.119999999999997</v>
      </c>
      <c r="V25" s="25">
        <f>[21]Janeiro!$J$25</f>
        <v>36</v>
      </c>
      <c r="W25" s="25">
        <f>[21]Janeiro!$J$26</f>
        <v>32.4</v>
      </c>
      <c r="X25" s="25">
        <f>[21]Janeiro!$J$27</f>
        <v>33.119999999999997</v>
      </c>
      <c r="Y25" s="25">
        <f>[21]Janeiro!$J$28</f>
        <v>39.6</v>
      </c>
      <c r="Z25" s="25">
        <f>[21]Janeiro!$J$29</f>
        <v>43.92</v>
      </c>
      <c r="AA25" s="25">
        <f>[21]Janeiro!$J$30</f>
        <v>22.32</v>
      </c>
      <c r="AB25" s="25">
        <f>[21]Janeiro!$J$31</f>
        <v>23.040000000000003</v>
      </c>
      <c r="AC25" s="25">
        <f>[21]Janeiro!$J$32</f>
        <v>19.8</v>
      </c>
      <c r="AD25" s="25">
        <f>[21]Janeiro!$J$33</f>
        <v>27.36</v>
      </c>
      <c r="AE25" s="25">
        <f>[21]Janeiro!$J$34</f>
        <v>28.8</v>
      </c>
      <c r="AF25" s="25">
        <f>[21]Janeiro!$J$35</f>
        <v>33.480000000000004</v>
      </c>
      <c r="AG25" s="26">
        <f t="shared" si="3"/>
        <v>67.39200000000001</v>
      </c>
      <c r="AH25" s="2"/>
    </row>
    <row r="26" spans="1:34" ht="17.100000000000001" customHeight="1">
      <c r="A26" s="23" t="s">
        <v>18</v>
      </c>
      <c r="B26" s="25">
        <f>[22]Janeiro!$J$5</f>
        <v>34.92</v>
      </c>
      <c r="C26" s="25">
        <f>[22]Janeiro!$J$6</f>
        <v>26.64</v>
      </c>
      <c r="D26" s="25">
        <f>[22]Janeiro!$J$7</f>
        <v>24.12</v>
      </c>
      <c r="E26" s="25">
        <f>[22]Janeiro!$J$8</f>
        <v>4.6800000000000006</v>
      </c>
      <c r="F26" s="25">
        <f>[22]Janeiro!$J$9</f>
        <v>30.6</v>
      </c>
      <c r="G26" s="25">
        <f>[22]Janeiro!$J$10</f>
        <v>39.96</v>
      </c>
      <c r="H26" s="25">
        <f>[22]Janeiro!$J$11</f>
        <v>32.04</v>
      </c>
      <c r="I26" s="25">
        <f>[22]Janeiro!$J$12</f>
        <v>42.12</v>
      </c>
      <c r="J26" s="25">
        <f>[22]Janeiro!$J$13</f>
        <v>39.6</v>
      </c>
      <c r="K26" s="25">
        <f>[22]Janeiro!$J$14</f>
        <v>26.64</v>
      </c>
      <c r="L26" s="25">
        <f>[22]Janeiro!$J$15</f>
        <v>39.6</v>
      </c>
      <c r="M26" s="25">
        <f>[22]Janeiro!$J$16</f>
        <v>35.28</v>
      </c>
      <c r="N26" s="25">
        <f>[22]Janeiro!$J$17</f>
        <v>45</v>
      </c>
      <c r="O26" s="25">
        <f>[22]Janeiro!$J$18</f>
        <v>47.88</v>
      </c>
      <c r="P26" s="25">
        <f>[22]Janeiro!$J$19</f>
        <v>28.08</v>
      </c>
      <c r="Q26" s="25">
        <f>[22]Janeiro!$J$20</f>
        <v>36.36</v>
      </c>
      <c r="R26" s="25">
        <f>[22]Janeiro!$J$21</f>
        <v>42.480000000000004</v>
      </c>
      <c r="S26" s="25">
        <f>[22]Janeiro!$J$22</f>
        <v>43.2</v>
      </c>
      <c r="T26" s="25">
        <f>[22]Janeiro!$J$23</f>
        <v>29.16</v>
      </c>
      <c r="U26" s="25">
        <f>[22]Janeiro!$J$24</f>
        <v>34.92</v>
      </c>
      <c r="V26" s="25">
        <f>[22]Janeiro!$J$25</f>
        <v>29.16</v>
      </c>
      <c r="W26" s="25">
        <f>[22]Janeiro!$J$26</f>
        <v>33.119999999999997</v>
      </c>
      <c r="X26" s="25">
        <f>[22]Janeiro!$J$27</f>
        <v>32.76</v>
      </c>
      <c r="Y26" s="25">
        <f>[22]Janeiro!$J$28</f>
        <v>36.36</v>
      </c>
      <c r="Z26" s="25">
        <f>[22]Janeiro!$J$29</f>
        <v>46.440000000000005</v>
      </c>
      <c r="AA26" s="25">
        <f>[22]Janeiro!$J$30</f>
        <v>42.480000000000004</v>
      </c>
      <c r="AB26" s="25">
        <f>[22]Janeiro!$J$31</f>
        <v>33.840000000000003</v>
      </c>
      <c r="AC26" s="25">
        <f>[22]Janeiro!$J$32</f>
        <v>32.4</v>
      </c>
      <c r="AD26" s="25">
        <f>[22]Janeiro!$J$33</f>
        <v>30.6</v>
      </c>
      <c r="AE26" s="25">
        <f>[22]Janeiro!$J$34</f>
        <v>36</v>
      </c>
      <c r="AF26" s="25">
        <f>[22]Janeiro!$J$35</f>
        <v>28.08</v>
      </c>
      <c r="AG26" s="26">
        <f t="shared" si="3"/>
        <v>47.88</v>
      </c>
      <c r="AH26" s="2"/>
    </row>
    <row r="27" spans="1:34" ht="17.100000000000001" customHeight="1">
      <c r="A27" s="23" t="s">
        <v>19</v>
      </c>
      <c r="B27" s="25">
        <f>[23]Janeiro!$J$5</f>
        <v>34.200000000000003</v>
      </c>
      <c r="C27" s="25">
        <f>[23]Janeiro!$J$6</f>
        <v>29.16</v>
      </c>
      <c r="D27" s="25">
        <f>[23]Janeiro!$J$7</f>
        <v>26.64</v>
      </c>
      <c r="E27" s="25">
        <f>[23]Janeiro!$J$8</f>
        <v>29.16</v>
      </c>
      <c r="F27" s="25">
        <f>[23]Janeiro!$J$9</f>
        <v>30.6</v>
      </c>
      <c r="G27" s="25">
        <f>[23]Janeiro!$J$10</f>
        <v>40.32</v>
      </c>
      <c r="H27" s="25">
        <f>[23]Janeiro!$J$11</f>
        <v>45.36</v>
      </c>
      <c r="I27" s="25">
        <f>[23]Janeiro!$J$12</f>
        <v>37.440000000000005</v>
      </c>
      <c r="J27" s="25">
        <f>[23]Janeiro!$J$13</f>
        <v>41.04</v>
      </c>
      <c r="K27" s="25">
        <f>[23]Janeiro!$J$14</f>
        <v>41.04</v>
      </c>
      <c r="L27" s="25">
        <f>[23]Janeiro!$J$15</f>
        <v>39.96</v>
      </c>
      <c r="M27" s="25">
        <f>[23]Janeiro!$J$16</f>
        <v>38.880000000000003</v>
      </c>
      <c r="N27" s="25">
        <f>[23]Janeiro!$J$17</f>
        <v>36.36</v>
      </c>
      <c r="O27" s="25">
        <f>[23]Janeiro!$J$18</f>
        <v>31.319999999999997</v>
      </c>
      <c r="P27" s="25">
        <f>[23]Janeiro!$J$19</f>
        <v>26.64</v>
      </c>
      <c r="Q27" s="25">
        <f>[23]Janeiro!$J$20</f>
        <v>27</v>
      </c>
      <c r="R27" s="25">
        <f>[23]Janeiro!$J$21</f>
        <v>32.04</v>
      </c>
      <c r="S27" s="25">
        <f>[23]Janeiro!$J$22</f>
        <v>45.72</v>
      </c>
      <c r="T27" s="25">
        <f>[23]Janeiro!$J$23</f>
        <v>37.440000000000005</v>
      </c>
      <c r="U27" s="25">
        <f>[23]Janeiro!$J$24</f>
        <v>30.6</v>
      </c>
      <c r="V27" s="25">
        <f>[23]Janeiro!$J$25</f>
        <v>31.680000000000003</v>
      </c>
      <c r="W27" s="25">
        <f>[23]Janeiro!$J$26</f>
        <v>40.680000000000007</v>
      </c>
      <c r="X27" s="25">
        <f>[23]Janeiro!$J$27</f>
        <v>41.4</v>
      </c>
      <c r="Y27" s="25">
        <f>[23]Janeiro!$J$28</f>
        <v>54.36</v>
      </c>
      <c r="Z27" s="25">
        <f>[23]Janeiro!$J$29</f>
        <v>27.720000000000002</v>
      </c>
      <c r="AA27" s="25">
        <f>[23]Janeiro!$J$30</f>
        <v>37.440000000000005</v>
      </c>
      <c r="AB27" s="25">
        <f>[23]Janeiro!$J$31</f>
        <v>30.240000000000002</v>
      </c>
      <c r="AC27" s="25">
        <f>[23]Janeiro!$J$32</f>
        <v>36.36</v>
      </c>
      <c r="AD27" s="25">
        <f>[23]Janeiro!$J$33</f>
        <v>33.480000000000004</v>
      </c>
      <c r="AE27" s="25">
        <f>[23]Janeiro!$J$34</f>
        <v>37.440000000000005</v>
      </c>
      <c r="AF27" s="25">
        <f>[23]Janeiro!$J$35</f>
        <v>41.04</v>
      </c>
      <c r="AG27" s="26">
        <f t="shared" si="3"/>
        <v>54.36</v>
      </c>
      <c r="AH27" s="2"/>
    </row>
    <row r="28" spans="1:34" ht="17.100000000000001" customHeight="1">
      <c r="A28" s="23" t="s">
        <v>31</v>
      </c>
      <c r="B28" s="25">
        <f>[24]Janeiro!$J$5</f>
        <v>35.839999999999996</v>
      </c>
      <c r="C28" s="25">
        <f>[24]Janeiro!$J$6</f>
        <v>28.480000000000004</v>
      </c>
      <c r="D28" s="25">
        <f>[24]Janeiro!$J$7</f>
        <v>20.480000000000004</v>
      </c>
      <c r="E28" s="25">
        <f>[24]Janeiro!$J$8</f>
        <v>26.560000000000002</v>
      </c>
      <c r="F28" s="25">
        <f>[24]Janeiro!$J$9</f>
        <v>26.24</v>
      </c>
      <c r="G28" s="25">
        <f>[24]Janeiro!$J$10</f>
        <v>31.680000000000003</v>
      </c>
      <c r="H28" s="25">
        <f>[24]Janeiro!$J$11</f>
        <v>32.32</v>
      </c>
      <c r="I28" s="25">
        <f>[24]Janeiro!$J$12</f>
        <v>39.360000000000007</v>
      </c>
      <c r="J28" s="25">
        <f>[24]Janeiro!$J$13</f>
        <v>29.12</v>
      </c>
      <c r="K28" s="25">
        <f>[24]Janeiro!$J$14</f>
        <v>30.72</v>
      </c>
      <c r="L28" s="25">
        <f>[24]Janeiro!$J$15</f>
        <v>36.480000000000004</v>
      </c>
      <c r="M28" s="25">
        <f>[24]Janeiro!$J$16</f>
        <v>38.400000000000006</v>
      </c>
      <c r="N28" s="25">
        <f>[24]Janeiro!$J$17</f>
        <v>46.400000000000006</v>
      </c>
      <c r="O28" s="25">
        <f>[24]Janeiro!$J$18</f>
        <v>28.8</v>
      </c>
      <c r="P28" s="25">
        <f>[24]Janeiro!$J$19</f>
        <v>24.96</v>
      </c>
      <c r="Q28" s="25">
        <f>[24]Janeiro!$J$20</f>
        <v>24.64</v>
      </c>
      <c r="R28" s="25">
        <f>[24]Janeiro!$J$21</f>
        <v>31.680000000000003</v>
      </c>
      <c r="S28" s="25">
        <f>[24]Janeiro!$J$22</f>
        <v>31.680000000000003</v>
      </c>
      <c r="T28" s="25">
        <f>[24]Janeiro!$J$23</f>
        <v>26.24</v>
      </c>
      <c r="U28" s="25">
        <f>[24]Janeiro!$J$24</f>
        <v>28.8</v>
      </c>
      <c r="V28" s="25">
        <f>[24]Janeiro!$J$25</f>
        <v>36.160000000000004</v>
      </c>
      <c r="W28" s="25">
        <f>[24]Janeiro!$J$26</f>
        <v>32</v>
      </c>
      <c r="X28" s="25">
        <f>[24]Janeiro!$J$27</f>
        <v>24.64</v>
      </c>
      <c r="Y28" s="25">
        <f>[24]Janeiro!$J$28</f>
        <v>41.6</v>
      </c>
      <c r="Z28" s="25">
        <f>[24]Janeiro!$J$29</f>
        <v>33.28</v>
      </c>
      <c r="AA28" s="25">
        <f>[24]Janeiro!$J$30</f>
        <v>31.680000000000003</v>
      </c>
      <c r="AB28" s="25">
        <f>[24]Janeiro!$J$31</f>
        <v>33.92</v>
      </c>
      <c r="AC28" s="25">
        <f>[24]Janeiro!$J$32</f>
        <v>24.96</v>
      </c>
      <c r="AD28" s="25">
        <f>[24]Janeiro!$J$33</f>
        <v>24</v>
      </c>
      <c r="AE28" s="25">
        <f>[24]Janeiro!$J$34</f>
        <v>34.56</v>
      </c>
      <c r="AF28" s="25">
        <f>[24]Janeiro!$J$35</f>
        <v>29.439999999999998</v>
      </c>
      <c r="AG28" s="26">
        <f t="shared" si="3"/>
        <v>46.400000000000006</v>
      </c>
      <c r="AH28" s="2"/>
    </row>
    <row r="29" spans="1:34" ht="17.100000000000001" customHeight="1">
      <c r="A29" s="23" t="s">
        <v>20</v>
      </c>
      <c r="B29" s="25">
        <f>[25]Janeiro!$J$5</f>
        <v>19.52</v>
      </c>
      <c r="C29" s="25">
        <f>[25]Janeiro!$J$6</f>
        <v>28.480000000000004</v>
      </c>
      <c r="D29" s="25">
        <f>[25]Janeiro!$J$7</f>
        <v>17.600000000000001</v>
      </c>
      <c r="E29" s="25">
        <f>[25]Janeiro!$J$8</f>
        <v>18.240000000000002</v>
      </c>
      <c r="F29" s="25">
        <f>[25]Janeiro!$J$9</f>
        <v>36.160000000000004</v>
      </c>
      <c r="G29" s="25">
        <f>[25]Janeiro!$J$10</f>
        <v>24.32</v>
      </c>
      <c r="H29" s="25">
        <f>[25]Janeiro!$J$11</f>
        <v>28.480000000000004</v>
      </c>
      <c r="I29" s="25">
        <f>[25]Janeiro!$J$12</f>
        <v>38.400000000000006</v>
      </c>
      <c r="J29" s="25">
        <f>[25]Janeiro!$J$13</f>
        <v>19.52</v>
      </c>
      <c r="K29" s="25">
        <f>[25]Janeiro!$J$14</f>
        <v>27.84</v>
      </c>
      <c r="L29" s="25">
        <f>[25]Janeiro!$J$15</f>
        <v>40.32</v>
      </c>
      <c r="M29" s="25">
        <f>[25]Janeiro!$J$16</f>
        <v>35.200000000000003</v>
      </c>
      <c r="N29" s="25">
        <f>[25]Janeiro!$J$17</f>
        <v>40.960000000000008</v>
      </c>
      <c r="O29" s="25">
        <f>[25]Janeiro!$J$18</f>
        <v>45.120000000000005</v>
      </c>
      <c r="P29" s="25">
        <f>[25]Janeiro!$J$19</f>
        <v>60.160000000000004</v>
      </c>
      <c r="Q29" s="25">
        <f>[25]Janeiro!$J$20</f>
        <v>22.400000000000002</v>
      </c>
      <c r="R29" s="25">
        <f>[25]Janeiro!$J$21</f>
        <v>53.120000000000005</v>
      </c>
      <c r="S29" s="25">
        <f>[25]Janeiro!$J$22</f>
        <v>32</v>
      </c>
      <c r="T29" s="25">
        <f>[25]Janeiro!$J$23</f>
        <v>24.32</v>
      </c>
      <c r="U29" s="25">
        <f>[25]Janeiro!$J$24</f>
        <v>27.52</v>
      </c>
      <c r="V29" s="25">
        <f>[25]Janeiro!$J$25</f>
        <v>25.6</v>
      </c>
      <c r="W29" s="25">
        <f>[25]Janeiro!$J$26</f>
        <v>36.160000000000004</v>
      </c>
      <c r="X29" s="25">
        <f>[25]Janeiro!$J$27</f>
        <v>33.92</v>
      </c>
      <c r="Y29" s="25">
        <f>[25]Janeiro!$J$28</f>
        <v>29.760000000000005</v>
      </c>
      <c r="Z29" s="25">
        <f>[25]Janeiro!$J$29</f>
        <v>32.96</v>
      </c>
      <c r="AA29" s="25">
        <f>[25]Janeiro!$J$30</f>
        <v>29.12</v>
      </c>
      <c r="AB29" s="25">
        <f>[25]Janeiro!$J$31</f>
        <v>27.200000000000003</v>
      </c>
      <c r="AC29" s="25">
        <f>[25]Janeiro!$J$32</f>
        <v>23.36</v>
      </c>
      <c r="AD29" s="25">
        <f>[25]Janeiro!$J$33</f>
        <v>21.12</v>
      </c>
      <c r="AE29" s="25">
        <f>[25]Janeiro!$J$34</f>
        <v>20.16</v>
      </c>
      <c r="AF29" s="25">
        <f>[25]Janeiro!$J$35</f>
        <v>29.439999999999998</v>
      </c>
      <c r="AG29" s="26">
        <f t="shared" si="3"/>
        <v>60.160000000000004</v>
      </c>
      <c r="AH29" s="2"/>
    </row>
    <row r="30" spans="1:34" s="5" customFormat="1" ht="17.100000000000001" customHeight="1">
      <c r="A30" s="23" t="s">
        <v>33</v>
      </c>
      <c r="B30" s="16">
        <f>MAX(B5:B29)</f>
        <v>46.800000000000004</v>
      </c>
      <c r="C30" s="16">
        <f t="shared" ref="C30:AG30" si="4">MAX(C5:C29)</f>
        <v>40.32</v>
      </c>
      <c r="D30" s="16">
        <f t="shared" si="4"/>
        <v>36</v>
      </c>
      <c r="E30" s="16">
        <f t="shared" si="4"/>
        <v>56.16</v>
      </c>
      <c r="F30" s="16">
        <f t="shared" si="4"/>
        <v>47.16</v>
      </c>
      <c r="G30" s="16">
        <f t="shared" si="4"/>
        <v>58.680000000000007</v>
      </c>
      <c r="H30" s="16">
        <f t="shared" si="4"/>
        <v>89.424000000000021</v>
      </c>
      <c r="I30" s="16">
        <f t="shared" si="4"/>
        <v>57.6</v>
      </c>
      <c r="J30" s="16">
        <f t="shared" si="4"/>
        <v>78.48</v>
      </c>
      <c r="K30" s="16">
        <f t="shared" si="4"/>
        <v>63.72</v>
      </c>
      <c r="L30" s="16">
        <f t="shared" si="4"/>
        <v>52.56</v>
      </c>
      <c r="M30" s="16">
        <f t="shared" si="4"/>
        <v>49.680000000000007</v>
      </c>
      <c r="N30" s="16">
        <f t="shared" si="4"/>
        <v>61.760000000000005</v>
      </c>
      <c r="O30" s="16">
        <f t="shared" si="4"/>
        <v>62.639999999999993</v>
      </c>
      <c r="P30" s="16">
        <f t="shared" si="4"/>
        <v>60.160000000000004</v>
      </c>
      <c r="Q30" s="16">
        <f t="shared" si="4"/>
        <v>56.519999999999996</v>
      </c>
      <c r="R30" s="16">
        <f t="shared" si="4"/>
        <v>60.839999999999996</v>
      </c>
      <c r="S30" s="16">
        <f t="shared" si="4"/>
        <v>56.88</v>
      </c>
      <c r="T30" s="16">
        <f t="shared" si="4"/>
        <v>48.24</v>
      </c>
      <c r="U30" s="16">
        <f t="shared" si="4"/>
        <v>50.76</v>
      </c>
      <c r="V30" s="16">
        <f t="shared" si="4"/>
        <v>50.76</v>
      </c>
      <c r="W30" s="16">
        <f t="shared" si="4"/>
        <v>50.4</v>
      </c>
      <c r="X30" s="16">
        <f t="shared" si="4"/>
        <v>67.319999999999993</v>
      </c>
      <c r="Y30" s="16">
        <f t="shared" si="4"/>
        <v>59.4</v>
      </c>
      <c r="Z30" s="16">
        <f t="shared" si="4"/>
        <v>73.92</v>
      </c>
      <c r="AA30" s="16">
        <f t="shared" si="4"/>
        <v>43.56</v>
      </c>
      <c r="AB30" s="16">
        <f t="shared" si="4"/>
        <v>48.24</v>
      </c>
      <c r="AC30" s="16">
        <f t="shared" si="4"/>
        <v>40.32</v>
      </c>
      <c r="AD30" s="16">
        <f t="shared" si="4"/>
        <v>43.92</v>
      </c>
      <c r="AE30" s="16">
        <f t="shared" si="4"/>
        <v>37.800000000000004</v>
      </c>
      <c r="AF30" s="16">
        <f t="shared" si="4"/>
        <v>47.88</v>
      </c>
      <c r="AG30" s="16">
        <f t="shared" si="4"/>
        <v>89.424000000000021</v>
      </c>
      <c r="AH30" s="10"/>
    </row>
    <row r="31" spans="1:34">
      <c r="AG31" s="9"/>
      <c r="AH31" s="2"/>
    </row>
    <row r="32" spans="1:34">
      <c r="AG32" s="9"/>
      <c r="AH32" s="2"/>
    </row>
    <row r="33" spans="33:34">
      <c r="AG33" s="9"/>
      <c r="AH33" s="2"/>
    </row>
    <row r="34" spans="33:34">
      <c r="AG34" s="9"/>
      <c r="AH34" s="2"/>
    </row>
    <row r="35" spans="33:34">
      <c r="AG35" s="9"/>
      <c r="AH35" s="2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User</cp:lastModifiedBy>
  <cp:lastPrinted>2013-09-18T17:19:42Z</cp:lastPrinted>
  <dcterms:created xsi:type="dcterms:W3CDTF">2008-08-15T13:32:29Z</dcterms:created>
  <dcterms:modified xsi:type="dcterms:W3CDTF">2013-09-18T17:30:13Z</dcterms:modified>
</cp:coreProperties>
</file>