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F29" i="14" l="1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E30" i="15" s="1"/>
  <c r="AD5" i="15"/>
  <c r="AC5" i="15"/>
  <c r="AC30" i="15" s="1"/>
  <c r="AB5" i="15"/>
  <c r="AA5" i="15"/>
  <c r="AA30" i="15" s="1"/>
  <c r="Z5" i="15"/>
  <c r="Y5" i="15"/>
  <c r="Y30" i="15" s="1"/>
  <c r="X5" i="15"/>
  <c r="W5" i="15"/>
  <c r="W30" i="15" s="1"/>
  <c r="V5" i="15"/>
  <c r="U5" i="15"/>
  <c r="U30" i="15" s="1"/>
  <c r="T5" i="15"/>
  <c r="S5" i="15"/>
  <c r="S30" i="15" s="1"/>
  <c r="R5" i="15"/>
  <c r="Q5" i="15"/>
  <c r="Q30" i="15" s="1"/>
  <c r="P5" i="15"/>
  <c r="O5" i="15"/>
  <c r="O30" i="15" s="1"/>
  <c r="N5" i="15"/>
  <c r="M5" i="15"/>
  <c r="M30" i="15" s="1"/>
  <c r="L5" i="15"/>
  <c r="K5" i="15"/>
  <c r="K30" i="15" s="1"/>
  <c r="J5" i="15"/>
  <c r="I5" i="15"/>
  <c r="I30" i="15" s="1"/>
  <c r="H5" i="15"/>
  <c r="G5" i="15"/>
  <c r="G30" i="15" s="1"/>
  <c r="F5" i="15"/>
  <c r="E5" i="15"/>
  <c r="E30" i="15" s="1"/>
  <c r="D5" i="15"/>
  <c r="C5" i="15"/>
  <c r="C30" i="15" s="1"/>
  <c r="B5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E30" i="12" s="1"/>
  <c r="AD5" i="12"/>
  <c r="AC5" i="12"/>
  <c r="AC30" i="12" s="1"/>
  <c r="AB5" i="12"/>
  <c r="AA5" i="12"/>
  <c r="AA30" i="12" s="1"/>
  <c r="Z5" i="12"/>
  <c r="Y5" i="12"/>
  <c r="Y30" i="12" s="1"/>
  <c r="X5" i="12"/>
  <c r="W5" i="12"/>
  <c r="W30" i="12" s="1"/>
  <c r="V5" i="12"/>
  <c r="U5" i="12"/>
  <c r="U30" i="12" s="1"/>
  <c r="T5" i="12"/>
  <c r="S5" i="12"/>
  <c r="S30" i="12" s="1"/>
  <c r="R5" i="12"/>
  <c r="Q5" i="12"/>
  <c r="Q30" i="12" s="1"/>
  <c r="P5" i="12"/>
  <c r="O5" i="12"/>
  <c r="O30" i="12" s="1"/>
  <c r="N5" i="12"/>
  <c r="M5" i="12"/>
  <c r="M30" i="12" s="1"/>
  <c r="L5" i="12"/>
  <c r="K5" i="12"/>
  <c r="K30" i="12" s="1"/>
  <c r="J5" i="12"/>
  <c r="I5" i="12"/>
  <c r="I30" i="12" s="1"/>
  <c r="H5" i="12"/>
  <c r="G5" i="12"/>
  <c r="G30" i="12" s="1"/>
  <c r="F5" i="12"/>
  <c r="E5" i="12"/>
  <c r="E30" i="12" s="1"/>
  <c r="D5" i="12"/>
  <c r="C5" i="12"/>
  <c r="C30" i="12" s="1"/>
  <c r="B5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D30" i="9" s="1"/>
  <c r="AC5" i="9"/>
  <c r="AB5" i="9"/>
  <c r="AB30" i="9" s="1"/>
  <c r="AA5" i="9"/>
  <c r="Z5" i="9"/>
  <c r="Z30" i="9" s="1"/>
  <c r="Y5" i="9"/>
  <c r="X5" i="9"/>
  <c r="X30" i="9" s="1"/>
  <c r="W5" i="9"/>
  <c r="V5" i="9"/>
  <c r="V30" i="9" s="1"/>
  <c r="U5" i="9"/>
  <c r="T5" i="9"/>
  <c r="T30" i="9" s="1"/>
  <c r="S5" i="9"/>
  <c r="R5" i="9"/>
  <c r="R30" i="9" s="1"/>
  <c r="Q5" i="9"/>
  <c r="P5" i="9"/>
  <c r="P30" i="9" s="1"/>
  <c r="O5" i="9"/>
  <c r="N5" i="9"/>
  <c r="N30" i="9" s="1"/>
  <c r="M5" i="9"/>
  <c r="L5" i="9"/>
  <c r="L30" i="9" s="1"/>
  <c r="K5" i="9"/>
  <c r="J5" i="9"/>
  <c r="J30" i="9" s="1"/>
  <c r="I5" i="9"/>
  <c r="H5" i="9"/>
  <c r="H30" i="9" s="1"/>
  <c r="G5" i="9"/>
  <c r="F5" i="9"/>
  <c r="F30" i="9" s="1"/>
  <c r="E5" i="9"/>
  <c r="D5" i="9"/>
  <c r="D30" i="9" s="1"/>
  <c r="C5" i="9"/>
  <c r="B5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E30" i="8" s="1"/>
  <c r="AD5" i="8"/>
  <c r="AC5" i="8"/>
  <c r="AC30" i="8" s="1"/>
  <c r="AB5" i="8"/>
  <c r="AA5" i="8"/>
  <c r="AA30" i="8" s="1"/>
  <c r="Z5" i="8"/>
  <c r="Y5" i="8"/>
  <c r="Y30" i="8" s="1"/>
  <c r="X5" i="8"/>
  <c r="W5" i="8"/>
  <c r="W30" i="8" s="1"/>
  <c r="V5" i="8"/>
  <c r="U5" i="8"/>
  <c r="U30" i="8" s="1"/>
  <c r="T5" i="8"/>
  <c r="S5" i="8"/>
  <c r="S30" i="8" s="1"/>
  <c r="R5" i="8"/>
  <c r="Q5" i="8"/>
  <c r="Q30" i="8" s="1"/>
  <c r="P5" i="8"/>
  <c r="O5" i="8"/>
  <c r="O30" i="8" s="1"/>
  <c r="N5" i="8"/>
  <c r="M5" i="8"/>
  <c r="M30" i="8" s="1"/>
  <c r="L5" i="8"/>
  <c r="K5" i="8"/>
  <c r="K30" i="8" s="1"/>
  <c r="J5" i="8"/>
  <c r="I5" i="8"/>
  <c r="I30" i="8" s="1"/>
  <c r="H5" i="8"/>
  <c r="G5" i="8"/>
  <c r="G30" i="8" s="1"/>
  <c r="F5" i="8"/>
  <c r="E5" i="8"/>
  <c r="E30" i="8" s="1"/>
  <c r="D5" i="8"/>
  <c r="C5" i="8"/>
  <c r="C30" i="8" s="1"/>
  <c r="B5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F30" i="7" s="1"/>
  <c r="AE5" i="7"/>
  <c r="AD5" i="7"/>
  <c r="AD30" i="7" s="1"/>
  <c r="AC5" i="7"/>
  <c r="AB5" i="7"/>
  <c r="AB30" i="7" s="1"/>
  <c r="AA5" i="7"/>
  <c r="Z5" i="7"/>
  <c r="Z30" i="7" s="1"/>
  <c r="Y5" i="7"/>
  <c r="X5" i="7"/>
  <c r="X30" i="7" s="1"/>
  <c r="W5" i="7"/>
  <c r="V5" i="7"/>
  <c r="V30" i="7" s="1"/>
  <c r="U5" i="7"/>
  <c r="T5" i="7"/>
  <c r="T30" i="7" s="1"/>
  <c r="S5" i="7"/>
  <c r="R5" i="7"/>
  <c r="R30" i="7" s="1"/>
  <c r="Q5" i="7"/>
  <c r="P5" i="7"/>
  <c r="P30" i="7" s="1"/>
  <c r="O5" i="7"/>
  <c r="N5" i="7"/>
  <c r="N30" i="7" s="1"/>
  <c r="M5" i="7"/>
  <c r="L5" i="7"/>
  <c r="L30" i="7" s="1"/>
  <c r="K5" i="7"/>
  <c r="J5" i="7"/>
  <c r="J30" i="7" s="1"/>
  <c r="I5" i="7"/>
  <c r="H5" i="7"/>
  <c r="H30" i="7" s="1"/>
  <c r="G5" i="7"/>
  <c r="F5" i="7"/>
  <c r="F30" i="7" s="1"/>
  <c r="E5" i="7"/>
  <c r="D5" i="7"/>
  <c r="D30" i="7" s="1"/>
  <c r="C5" i="7"/>
  <c r="B5" i="7"/>
  <c r="B30" i="7" s="1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E30" i="6" s="1"/>
  <c r="AD5" i="6"/>
  <c r="AC5" i="6"/>
  <c r="AC30" i="6" s="1"/>
  <c r="AB5" i="6"/>
  <c r="AA5" i="6"/>
  <c r="AA30" i="6" s="1"/>
  <c r="Z5" i="6"/>
  <c r="Y5" i="6"/>
  <c r="Y30" i="6" s="1"/>
  <c r="X5" i="6"/>
  <c r="W5" i="6"/>
  <c r="W30" i="6" s="1"/>
  <c r="V5" i="6"/>
  <c r="U5" i="6"/>
  <c r="U30" i="6" s="1"/>
  <c r="T5" i="6"/>
  <c r="S5" i="6"/>
  <c r="S30" i="6" s="1"/>
  <c r="R5" i="6"/>
  <c r="Q5" i="6"/>
  <c r="Q30" i="6" s="1"/>
  <c r="P5" i="6"/>
  <c r="O5" i="6"/>
  <c r="O30" i="6" s="1"/>
  <c r="N5" i="6"/>
  <c r="M5" i="6"/>
  <c r="M30" i="6" s="1"/>
  <c r="L5" i="6"/>
  <c r="K5" i="6"/>
  <c r="K30" i="6" s="1"/>
  <c r="J5" i="6"/>
  <c r="I5" i="6"/>
  <c r="I30" i="6" s="1"/>
  <c r="H5" i="6"/>
  <c r="G5" i="6"/>
  <c r="G30" i="6" s="1"/>
  <c r="F5" i="6"/>
  <c r="E5" i="6"/>
  <c r="E30" i="6" s="1"/>
  <c r="D5" i="6"/>
  <c r="C5" i="6"/>
  <c r="C30" i="6" s="1"/>
  <c r="B5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B5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G17" i="13"/>
  <c r="AG8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6" i="13"/>
  <c r="AG15" i="13"/>
  <c r="AG14" i="13"/>
  <c r="AG13" i="13"/>
  <c r="AG12" i="13"/>
  <c r="AG11" i="13"/>
  <c r="AG10" i="13"/>
  <c r="AG9" i="13"/>
  <c r="AG7" i="13"/>
  <c r="AG6" i="13"/>
  <c r="AG5" i="13"/>
  <c r="AF30" i="9" l="1"/>
  <c r="C30" i="5"/>
  <c r="E30" i="5"/>
  <c r="G30" i="5"/>
  <c r="I30" i="5"/>
  <c r="K30" i="5"/>
  <c r="M30" i="5"/>
  <c r="O30" i="5"/>
  <c r="Q30" i="5"/>
  <c r="S30" i="5"/>
  <c r="U30" i="5"/>
  <c r="W30" i="5"/>
  <c r="Y30" i="5"/>
  <c r="AA30" i="5"/>
  <c r="AC30" i="5"/>
  <c r="AE30" i="5"/>
  <c r="B30" i="6"/>
  <c r="D30" i="6"/>
  <c r="F30" i="6"/>
  <c r="H30" i="6"/>
  <c r="J30" i="6"/>
  <c r="L30" i="6"/>
  <c r="N30" i="6"/>
  <c r="C30" i="7"/>
  <c r="E30" i="7"/>
  <c r="G30" i="7"/>
  <c r="I30" i="7"/>
  <c r="K30" i="7"/>
  <c r="M30" i="7"/>
  <c r="O30" i="7"/>
  <c r="Q30" i="7"/>
  <c r="S30" i="7"/>
  <c r="U30" i="7"/>
  <c r="W30" i="7"/>
  <c r="Y30" i="7"/>
  <c r="AA30" i="7"/>
  <c r="AC30" i="7"/>
  <c r="AE30" i="7"/>
  <c r="B30" i="8"/>
  <c r="D30" i="8"/>
  <c r="F30" i="8"/>
  <c r="H30" i="8"/>
  <c r="J30" i="8"/>
  <c r="L30" i="8"/>
  <c r="N30" i="8"/>
  <c r="P30" i="8"/>
  <c r="R30" i="8"/>
  <c r="T30" i="8"/>
  <c r="V30" i="8"/>
  <c r="X30" i="8"/>
  <c r="Z30" i="8"/>
  <c r="AB30" i="8"/>
  <c r="AD30" i="8"/>
  <c r="AF30" i="8"/>
  <c r="C30" i="9"/>
  <c r="E30" i="9"/>
  <c r="G30" i="9"/>
  <c r="I30" i="9"/>
  <c r="K30" i="9"/>
  <c r="M30" i="9"/>
  <c r="O30" i="9"/>
  <c r="Q30" i="9"/>
  <c r="S30" i="9"/>
  <c r="U30" i="9"/>
  <c r="W30" i="9"/>
  <c r="Y30" i="9"/>
  <c r="AA30" i="9"/>
  <c r="AC30" i="9"/>
  <c r="AE30" i="9"/>
  <c r="B30" i="12"/>
  <c r="D30" i="12"/>
  <c r="F30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B30" i="15"/>
  <c r="D30" i="15"/>
  <c r="F30" i="15"/>
  <c r="H30" i="15"/>
  <c r="J30" i="15"/>
  <c r="L30" i="15"/>
  <c r="N30" i="15"/>
  <c r="P30" i="15"/>
  <c r="R30" i="15"/>
  <c r="T30" i="15"/>
  <c r="V30" i="15"/>
  <c r="X30" i="15"/>
  <c r="Z30" i="15"/>
  <c r="AB30" i="15"/>
  <c r="AD30" i="15"/>
  <c r="AH5" i="9"/>
  <c r="B30" i="9"/>
  <c r="B30" i="14"/>
  <c r="B31" i="14"/>
  <c r="D31" i="14"/>
  <c r="D30" i="14"/>
  <c r="F31" i="14"/>
  <c r="F30" i="14"/>
  <c r="H31" i="14"/>
  <c r="H30" i="14"/>
  <c r="J31" i="14"/>
  <c r="J30" i="14"/>
  <c r="L31" i="14"/>
  <c r="L30" i="14"/>
  <c r="N31" i="14"/>
  <c r="N30" i="14"/>
  <c r="P31" i="14"/>
  <c r="P30" i="14"/>
  <c r="R31" i="14"/>
  <c r="R30" i="14"/>
  <c r="T31" i="14"/>
  <c r="T30" i="14"/>
  <c r="V31" i="14"/>
  <c r="V30" i="14"/>
  <c r="X31" i="14"/>
  <c r="X30" i="14"/>
  <c r="Z31" i="14"/>
  <c r="Z30" i="14"/>
  <c r="AB31" i="14"/>
  <c r="AB30" i="14"/>
  <c r="AD31" i="14"/>
  <c r="AD30" i="14"/>
  <c r="AF31" i="14"/>
  <c r="AF30" i="14"/>
  <c r="D30" i="4"/>
  <c r="F30" i="4"/>
  <c r="H30" i="4"/>
  <c r="J30" i="4"/>
  <c r="L30" i="4"/>
  <c r="N30" i="4"/>
  <c r="P30" i="4"/>
  <c r="R30" i="4"/>
  <c r="T30" i="4"/>
  <c r="V30" i="4"/>
  <c r="X30" i="4"/>
  <c r="Z30" i="4"/>
  <c r="AB30" i="4"/>
  <c r="AD30" i="4"/>
  <c r="AF30" i="4"/>
  <c r="B30" i="5"/>
  <c r="D30" i="5"/>
  <c r="F30" i="5"/>
  <c r="H30" i="5"/>
  <c r="J30" i="5"/>
  <c r="L30" i="5"/>
  <c r="N30" i="5"/>
  <c r="P30" i="5"/>
  <c r="R30" i="5"/>
  <c r="T30" i="5"/>
  <c r="V30" i="5"/>
  <c r="X30" i="5"/>
  <c r="Z30" i="5"/>
  <c r="AB30" i="5"/>
  <c r="AD30" i="5"/>
  <c r="AF30" i="5"/>
  <c r="C31" i="14"/>
  <c r="C30" i="14"/>
  <c r="E31" i="14"/>
  <c r="E30" i="14"/>
  <c r="G31" i="14"/>
  <c r="G30" i="14"/>
  <c r="I31" i="14"/>
  <c r="I30" i="14"/>
  <c r="K31" i="14"/>
  <c r="K30" i="14"/>
  <c r="M31" i="14"/>
  <c r="M30" i="14"/>
  <c r="O31" i="14"/>
  <c r="O30" i="14"/>
  <c r="Q31" i="14"/>
  <c r="Q30" i="14"/>
  <c r="S31" i="14"/>
  <c r="S30" i="14"/>
  <c r="U31" i="14"/>
  <c r="U30" i="14"/>
  <c r="W31" i="14"/>
  <c r="W30" i="14"/>
  <c r="Y31" i="14"/>
  <c r="Y30" i="14"/>
  <c r="AA31" i="14"/>
  <c r="AA30" i="14"/>
  <c r="AC31" i="14"/>
  <c r="AC30" i="14"/>
  <c r="AE31" i="14"/>
  <c r="AE30" i="14"/>
  <c r="P30" i="6"/>
  <c r="R30" i="6"/>
  <c r="T30" i="6"/>
  <c r="V30" i="6"/>
  <c r="X30" i="6"/>
  <c r="Z30" i="6"/>
  <c r="AB30" i="6"/>
  <c r="AD30" i="6"/>
  <c r="AF30" i="6"/>
  <c r="AF30" i="15"/>
  <c r="C30" i="4"/>
  <c r="E30" i="4"/>
  <c r="G30" i="4"/>
  <c r="I30" i="4"/>
  <c r="K30" i="4"/>
  <c r="M30" i="4"/>
  <c r="O30" i="4"/>
  <c r="Q30" i="4"/>
  <c r="S30" i="4"/>
  <c r="U30" i="4"/>
  <c r="W30" i="4"/>
  <c r="Y30" i="4"/>
  <c r="AA30" i="4"/>
  <c r="AC30" i="4"/>
  <c r="AE30" i="4"/>
  <c r="B30" i="4"/>
  <c r="AG15" i="15"/>
  <c r="AG10" i="15"/>
  <c r="AH17" i="5"/>
  <c r="AG17" i="15"/>
  <c r="AH17" i="9"/>
  <c r="AH20" i="8"/>
  <c r="AG20" i="7"/>
  <c r="AG16" i="5"/>
  <c r="AH9" i="6"/>
  <c r="AG18" i="6"/>
  <c r="AG18" i="12"/>
  <c r="AG18" i="15"/>
  <c r="AG17" i="14"/>
  <c r="AG17" i="12"/>
  <c r="AG16" i="15"/>
  <c r="AG13" i="12"/>
  <c r="AG13" i="15"/>
  <c r="AG11" i="15"/>
  <c r="AH9" i="8"/>
  <c r="AG9" i="9"/>
  <c r="AG9" i="15"/>
  <c r="AG8" i="5"/>
  <c r="AG14" i="15"/>
  <c r="AH21" i="8"/>
  <c r="AG21" i="7"/>
  <c r="AG16" i="4"/>
  <c r="AG16" i="7"/>
  <c r="AH15" i="5"/>
  <c r="AG14" i="12"/>
  <c r="AG12" i="12"/>
  <c r="AG12" i="15"/>
  <c r="AH19" i="8"/>
  <c r="AG19" i="7"/>
  <c r="AG18" i="7"/>
  <c r="AG18" i="4"/>
  <c r="AH18" i="8"/>
  <c r="AH18" i="9"/>
  <c r="AG17" i="4"/>
  <c r="AH17" i="8"/>
  <c r="AH17" i="6"/>
  <c r="AG17" i="7"/>
  <c r="AG11" i="12"/>
  <c r="AH10" i="8"/>
  <c r="AH10" i="9"/>
  <c r="AG10" i="12"/>
  <c r="AG9" i="7"/>
  <c r="AG9" i="12"/>
  <c r="AG8" i="4"/>
  <c r="AH8" i="5"/>
  <c r="AG8" i="8"/>
  <c r="AH8" i="9"/>
  <c r="AG8" i="6"/>
  <c r="AH8" i="6"/>
  <c r="AG8" i="7"/>
  <c r="AH8" i="8"/>
  <c r="AG8" i="9"/>
  <c r="AG8" i="12"/>
  <c r="AG8" i="15"/>
  <c r="AG21" i="8"/>
  <c r="AG20" i="8"/>
  <c r="AG19" i="8"/>
  <c r="AH18" i="6"/>
  <c r="AG18" i="9"/>
  <c r="AG18" i="8"/>
  <c r="AH17" i="14"/>
  <c r="AG17" i="5"/>
  <c r="AG17" i="8"/>
  <c r="AG17" i="6"/>
  <c r="AG17" i="9"/>
  <c r="AH16" i="5"/>
  <c r="AG10" i="8"/>
  <c r="AG10" i="9"/>
  <c r="AG9" i="8"/>
  <c r="AH9" i="9"/>
  <c r="AG9" i="6"/>
  <c r="AG8" i="14"/>
  <c r="AG15" i="5"/>
  <c r="AH8" i="14"/>
  <c r="AH28" i="14" l="1"/>
  <c r="AG28" i="14"/>
  <c r="AG18" i="14"/>
  <c r="AH18" i="14"/>
  <c r="AH16" i="14"/>
  <c r="AG16" i="14"/>
  <c r="AH7" i="14"/>
  <c r="AG7" i="14"/>
  <c r="AG5" i="14"/>
  <c r="AG5" i="12"/>
  <c r="AG5" i="9"/>
  <c r="AG5" i="8"/>
  <c r="AG5" i="7"/>
  <c r="AH5" i="6"/>
  <c r="AG5" i="5"/>
  <c r="AH29" i="14"/>
  <c r="AG25" i="14"/>
  <c r="AH14" i="14"/>
  <c r="AG28" i="9"/>
  <c r="AH14" i="9"/>
  <c r="AG28" i="8"/>
  <c r="AG23" i="8"/>
  <c r="AH13" i="8"/>
  <c r="AG7" i="8"/>
  <c r="AH6" i="8"/>
  <c r="AG25" i="7"/>
  <c r="AG23" i="7"/>
  <c r="AH26" i="6"/>
  <c r="AH25" i="6"/>
  <c r="AH23" i="6"/>
  <c r="AH13" i="6"/>
  <c r="AH10" i="6"/>
  <c r="AG6" i="6"/>
  <c r="AG28" i="5"/>
  <c r="AG27" i="5"/>
  <c r="AH26" i="5"/>
  <c r="AG24" i="5"/>
  <c r="AH20" i="5"/>
  <c r="AH19" i="5"/>
  <c r="AH10" i="5"/>
  <c r="AG7" i="5"/>
  <c r="AG6" i="5"/>
  <c r="AG24" i="4"/>
  <c r="AG13" i="4"/>
  <c r="AG6" i="4"/>
  <c r="AG26" i="9"/>
  <c r="AH27" i="8"/>
  <c r="AG6" i="8"/>
  <c r="AG26" i="7"/>
  <c r="AH22" i="14"/>
  <c r="AH10" i="14"/>
  <c r="AG10" i="14"/>
  <c r="AG19" i="14"/>
  <c r="AG22" i="14"/>
  <c r="AG27" i="14"/>
  <c r="AH27" i="14"/>
  <c r="AH20" i="14"/>
  <c r="AH19" i="14"/>
  <c r="AG19" i="15"/>
  <c r="AG20" i="15"/>
  <c r="AG25" i="15"/>
  <c r="AG20" i="12"/>
  <c r="AH27" i="9"/>
  <c r="AG27" i="9"/>
  <c r="AH22" i="9"/>
  <c r="AG22" i="9"/>
  <c r="AH16" i="9"/>
  <c r="AH13" i="9"/>
  <c r="AG27" i="8"/>
  <c r="AH22" i="8"/>
  <c r="AG22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9" i="7"/>
  <c r="AG22" i="12"/>
  <c r="AG6" i="12"/>
  <c r="AH5" i="14"/>
  <c r="AH20" i="6"/>
  <c r="AG26" i="14"/>
  <c r="AH19" i="6"/>
  <c r="AG27" i="7"/>
  <c r="AG26" i="12"/>
  <c r="AG22" i="6"/>
  <c r="AG20" i="5"/>
  <c r="AH19" i="9"/>
  <c r="AH29" i="8"/>
  <c r="AG25" i="6"/>
  <c r="AG12" i="14"/>
  <c r="AG11" i="8"/>
  <c r="AG9" i="14"/>
  <c r="AH5" i="5"/>
  <c r="AG27" i="6"/>
  <c r="AG26" i="6"/>
  <c r="AH26" i="14"/>
  <c r="AG19" i="12"/>
  <c r="AG19" i="9"/>
  <c r="AG19" i="5"/>
  <c r="AG15" i="12"/>
  <c r="AG12" i="9"/>
  <c r="AG12" i="6"/>
  <c r="AG12" i="7"/>
  <c r="AG12" i="8"/>
  <c r="AH11" i="9"/>
  <c r="AH11" i="8"/>
  <c r="AG11" i="14"/>
  <c r="AH11" i="14"/>
  <c r="AG11" i="9"/>
  <c r="AG9" i="4"/>
  <c r="AG27" i="12"/>
  <c r="AG22" i="7"/>
  <c r="AG22" i="5"/>
  <c r="AG20" i="6"/>
  <c r="AG20" i="14"/>
  <c r="AH20" i="9"/>
  <c r="AG15" i="14"/>
  <c r="AG15" i="8"/>
  <c r="AH12" i="14"/>
  <c r="AH12" i="8"/>
  <c r="AH12" i="9"/>
  <c r="AH12" i="6"/>
  <c r="AG6" i="14"/>
  <c r="AG6" i="15"/>
  <c r="AG6" i="7"/>
  <c r="AG6" i="9"/>
  <c r="AG5" i="15"/>
  <c r="AG27" i="15"/>
  <c r="AG26" i="8"/>
  <c r="AH25" i="9"/>
  <c r="AG14" i="7"/>
  <c r="AG14" i="14"/>
  <c r="AH6" i="14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 i="14"/>
  <c r="AG23" i="9"/>
  <c r="AH23" i="5"/>
  <c r="AG23" i="6"/>
  <c r="AG21" i="15"/>
  <c r="AG22" i="15"/>
  <c r="AH21" i="5"/>
  <c r="AH21" i="6"/>
  <c r="AG21" i="9"/>
  <c r="AG21" i="14"/>
  <c r="AG21" i="12"/>
  <c r="AG21" i="5"/>
  <c r="AG21" i="4"/>
  <c r="AG21" i="6"/>
  <c r="AH21" i="9"/>
  <c r="AH21" i="14"/>
  <c r="AG20" i="9"/>
  <c r="AG19" i="4"/>
  <c r="AH18" i="5"/>
  <c r="AG16" i="8"/>
  <c r="AG15" i="9"/>
  <c r="AG15" i="4"/>
  <c r="AG15" i="7"/>
  <c r="AH15" i="14"/>
  <c r="AH15" i="6"/>
  <c r="AG14" i="9"/>
  <c r="AH14" i="8"/>
  <c r="AG14" i="4"/>
  <c r="AG14" i="5"/>
  <c r="AH13" i="5"/>
  <c r="AG11" i="5"/>
  <c r="AH7" i="6"/>
  <c r="AG7" i="6"/>
  <c r="AH7" i="8"/>
  <c r="AG7" i="12"/>
  <c r="AH6" i="5"/>
  <c r="AG5" i="6"/>
  <c r="AG5" i="4"/>
  <c r="AG7" i="4" l="1"/>
  <c r="AG20" i="4"/>
  <c r="AG28" i="4"/>
  <c r="AH7" i="5"/>
  <c r="AG18" i="5"/>
  <c r="AH22" i="5"/>
  <c r="AG19" i="6"/>
  <c r="AH29" i="6"/>
  <c r="AG13" i="7"/>
  <c r="AH16" i="8"/>
  <c r="AH25" i="8"/>
  <c r="AH23" i="9"/>
  <c r="AG23" i="12"/>
  <c r="AG25" i="12"/>
  <c r="AG29" i="12"/>
  <c r="AG7" i="15"/>
  <c r="AG29" i="15"/>
  <c r="AH9" i="14"/>
  <c r="AG29" i="14"/>
  <c r="AH29" i="5"/>
  <c r="AG15" i="6"/>
  <c r="AH15" i="8"/>
  <c r="AG16" i="12"/>
  <c r="AG26" i="4"/>
  <c r="AG29" i="4"/>
  <c r="AG12" i="5"/>
  <c r="AG23" i="5"/>
  <c r="AH27" i="5"/>
  <c r="AH11" i="6"/>
  <c r="AG16" i="6"/>
  <c r="AH27" i="6"/>
  <c r="AG29" i="6"/>
  <c r="AG10" i="7"/>
  <c r="AH23" i="8"/>
  <c r="AG25" i="8"/>
  <c r="AG13" i="9"/>
  <c r="AG29" i="9"/>
  <c r="AG26" i="15"/>
  <c r="AG22" i="4"/>
  <c r="AH12" i="5"/>
  <c r="AG10" i="4"/>
  <c r="AG11" i="4"/>
  <c r="AG23" i="4"/>
  <c r="AG9" i="5"/>
  <c r="AG10" i="5"/>
  <c r="AH11" i="5"/>
  <c r="AG13" i="5"/>
  <c r="AH14" i="5"/>
  <c r="AH25" i="5"/>
  <c r="AG13" i="6"/>
  <c r="AH14" i="6"/>
  <c r="AH22" i="6"/>
  <c r="AG11" i="7"/>
  <c r="AG14" i="8"/>
  <c r="AG29" i="8"/>
  <c r="AG16" i="9"/>
  <c r="AH15" i="9"/>
  <c r="AG13" i="14"/>
  <c r="AG30" i="14" s="1"/>
  <c r="AH23" i="14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G30" i="15" s="1"/>
  <c r="AH16" i="6"/>
  <c r="AG14" i="6"/>
  <c r="AG13" i="8"/>
  <c r="AH13" i="14"/>
  <c r="AG11" i="6"/>
  <c r="AG10" i="6"/>
  <c r="AH9" i="5"/>
  <c r="AG7" i="9"/>
  <c r="AG30" i="9" s="1"/>
  <c r="AG7" i="7"/>
  <c r="AH7" i="9"/>
  <c r="AH30" i="9" s="1"/>
  <c r="AH6" i="6"/>
  <c r="AH30" i="6" s="1"/>
  <c r="AG30" i="6" l="1"/>
  <c r="AH30" i="14"/>
  <c r="AG30" i="5"/>
  <c r="AH30" i="8"/>
  <c r="AH30" i="5"/>
  <c r="AG30" i="8"/>
  <c r="AG30" i="7"/>
  <c r="AG30" i="12"/>
  <c r="AG31" i="14"/>
  <c r="AG30" i="4"/>
</calcChain>
</file>

<file path=xl/sharedStrings.xml><?xml version="1.0" encoding="utf-8"?>
<sst xmlns="http://schemas.openxmlformats.org/spreadsheetml/2006/main" count="359" uniqueCount="63">
  <si>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</si>
  <si>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</si>
  <si>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</si>
  <si>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</si>
  <si>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</si>
  <si>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</si>
  <si>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</si>
  <si>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</si>
  <si>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</si>
  <si>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</si>
  <si>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</si>
  <si>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</si>
  <si>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</si>
  <si>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</si>
  <si>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</si>
  <si>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</si>
  <si>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</si>
  <si>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</si>
  <si>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</si>
  <si>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</si>
  <si>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</si>
  <si>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</si>
  <si>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</si>
  <si>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</si>
  <si>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</si>
  <si>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</si>
  <si>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</si>
  <si>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</si>
  <si>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</si>
  <si>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</si>
  <si>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</si>
  <si>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</si>
  <si>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</si>
  <si>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</si>
  <si>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</si>
  <si>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</si>
  <si>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</si>
  <si>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</si>
  <si>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</si>
  <si>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</si>
  <si>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</si>
  <si>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</si>
  <si>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</si>
  <si>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</si>
  <si>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</si>
  <si>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</si>
  <si>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</si>
  <si>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</si>
  <si>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</t>
  </si>
  <si>
    <t>O</t>
  </si>
  <si>
    <t>NO</t>
  </si>
  <si>
    <t>L</t>
  </si>
  <si>
    <t>Bela Vista</t>
  </si>
  <si>
    <t>Jardim</t>
  </si>
  <si>
    <t>Jaridm</t>
  </si>
  <si>
    <t>Jarim</t>
  </si>
  <si>
    <t>Março 2012</t>
  </si>
  <si>
    <t>NE</t>
  </si>
  <si>
    <t>SE</t>
  </si>
  <si>
    <t>N</t>
  </si>
  <si>
    <t>SO</t>
  </si>
  <si>
    <t>CHOVEU 31/3</t>
  </si>
  <si>
    <t>S/DADOS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</si>
</sst>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36">
          <cell r="I36" t="str">
            <v>L</v>
          </cell>
        </row>
      </sheetData>
      <sheetData sheetId="1" refreshError="1"/>
      <sheetData sheetId="2" refreshError="1">
        <row r="5">
          <cell r="B5">
            <v>26.787499999999991</v>
          </cell>
          <cell r="C5">
            <v>36.200000000000003</v>
          </cell>
          <cell r="D5">
            <v>20.399999999999999</v>
          </cell>
          <cell r="E5">
            <v>69.541666666666671</v>
          </cell>
          <cell r="F5">
            <v>97</v>
          </cell>
          <cell r="G5">
            <v>33</v>
          </cell>
          <cell r="H5">
            <v>2.6</v>
          </cell>
          <cell r="I5" t="str">
            <v>N</v>
          </cell>
          <cell r="J5">
            <v>32.4</v>
          </cell>
          <cell r="K5">
            <v>0.2</v>
          </cell>
        </row>
        <row r="6">
          <cell r="B6">
            <v>26.354166666666668</v>
          </cell>
          <cell r="C6">
            <v>33.4</v>
          </cell>
          <cell r="D6">
            <v>21.3</v>
          </cell>
          <cell r="E6">
            <v>74.958333333333329</v>
          </cell>
          <cell r="F6">
            <v>97</v>
          </cell>
          <cell r="G6">
            <v>46</v>
          </cell>
          <cell r="H6">
            <v>4.8</v>
          </cell>
          <cell r="I6" t="str">
            <v>NE</v>
          </cell>
          <cell r="J6">
            <v>37.800000000000004</v>
          </cell>
          <cell r="K6">
            <v>33.4</v>
          </cell>
        </row>
        <row r="7">
          <cell r="B7">
            <v>27.129166666666666</v>
          </cell>
          <cell r="C7">
            <v>35.9</v>
          </cell>
          <cell r="D7">
            <v>21.8</v>
          </cell>
          <cell r="E7">
            <v>71.333333333333329</v>
          </cell>
          <cell r="F7">
            <v>96</v>
          </cell>
          <cell r="G7">
            <v>36</v>
          </cell>
          <cell r="H7">
            <v>5.7</v>
          </cell>
          <cell r="I7" t="str">
            <v>S</v>
          </cell>
          <cell r="J7">
            <v>39.24</v>
          </cell>
          <cell r="K7">
            <v>1.2</v>
          </cell>
        </row>
        <row r="8">
          <cell r="B8">
            <v>27.108333333333331</v>
          </cell>
          <cell r="C8">
            <v>34.700000000000003</v>
          </cell>
          <cell r="D8">
            <v>22.1</v>
          </cell>
          <cell r="E8">
            <v>71.208333333333329</v>
          </cell>
          <cell r="F8">
            <v>94</v>
          </cell>
          <cell r="G8">
            <v>38</v>
          </cell>
          <cell r="H8">
            <v>3.1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28.029166666666665</v>
          </cell>
          <cell r="C9">
            <v>36.200000000000003</v>
          </cell>
          <cell r="D9">
            <v>22.3</v>
          </cell>
          <cell r="E9">
            <v>67.333333333333329</v>
          </cell>
          <cell r="F9">
            <v>95</v>
          </cell>
          <cell r="G9">
            <v>31</v>
          </cell>
          <cell r="H9">
            <v>3.8</v>
          </cell>
          <cell r="I9" t="str">
            <v>S</v>
          </cell>
          <cell r="J9">
            <v>32.4</v>
          </cell>
          <cell r="K9">
            <v>0</v>
          </cell>
        </row>
        <row r="10">
          <cell r="B10">
            <v>26.970833333333331</v>
          </cell>
          <cell r="C10">
            <v>35.1</v>
          </cell>
          <cell r="D10">
            <v>20.5</v>
          </cell>
          <cell r="E10">
            <v>65.125</v>
          </cell>
          <cell r="F10">
            <v>94</v>
          </cell>
          <cell r="G10">
            <v>31</v>
          </cell>
          <cell r="H10">
            <v>2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27.387500000000003</v>
          </cell>
          <cell r="C11">
            <v>35.799999999999997</v>
          </cell>
          <cell r="D11">
            <v>20.7</v>
          </cell>
          <cell r="E11">
            <v>64.916666666666671</v>
          </cell>
          <cell r="F11">
            <v>95</v>
          </cell>
          <cell r="G11">
            <v>26</v>
          </cell>
          <cell r="H11">
            <v>3.3</v>
          </cell>
          <cell r="I11" t="str">
            <v>SO</v>
          </cell>
          <cell r="J11">
            <v>26.64</v>
          </cell>
          <cell r="K11">
            <v>0</v>
          </cell>
        </row>
        <row r="12">
          <cell r="B12">
            <v>28.216666666666665</v>
          </cell>
          <cell r="C12">
            <v>35.799999999999997</v>
          </cell>
          <cell r="D12">
            <v>22.5</v>
          </cell>
          <cell r="E12">
            <v>57.583333333333336</v>
          </cell>
          <cell r="F12">
            <v>86</v>
          </cell>
          <cell r="G12">
            <v>27</v>
          </cell>
          <cell r="H12">
            <v>2.4</v>
          </cell>
          <cell r="I12" t="str">
            <v>O</v>
          </cell>
          <cell r="J12">
            <v>24.48</v>
          </cell>
          <cell r="K12">
            <v>0</v>
          </cell>
        </row>
        <row r="13">
          <cell r="B13">
            <v>27.020833333333332</v>
          </cell>
          <cell r="C13">
            <v>36</v>
          </cell>
          <cell r="D13">
            <v>19.2</v>
          </cell>
          <cell r="E13">
            <v>59.416666666666664</v>
          </cell>
          <cell r="F13">
            <v>92</v>
          </cell>
          <cell r="G13">
            <v>23</v>
          </cell>
          <cell r="H13">
            <v>3.2</v>
          </cell>
          <cell r="I13" t="str">
            <v>S</v>
          </cell>
          <cell r="J13">
            <v>29.880000000000003</v>
          </cell>
          <cell r="K13">
            <v>0</v>
          </cell>
        </row>
        <row r="14">
          <cell r="B14">
            <v>27.17916666666666</v>
          </cell>
          <cell r="C14">
            <v>34.799999999999997</v>
          </cell>
          <cell r="D14">
            <v>19.7</v>
          </cell>
          <cell r="E14">
            <v>57.666666666666664</v>
          </cell>
          <cell r="F14">
            <v>90</v>
          </cell>
          <cell r="G14">
            <v>27</v>
          </cell>
          <cell r="H14">
            <v>2.7</v>
          </cell>
          <cell r="I14" t="str">
            <v>NE</v>
          </cell>
          <cell r="J14">
            <v>24.48</v>
          </cell>
          <cell r="K14">
            <v>0</v>
          </cell>
        </row>
        <row r="15">
          <cell r="B15">
            <v>26.216666666666665</v>
          </cell>
          <cell r="C15">
            <v>35.700000000000003</v>
          </cell>
          <cell r="D15">
            <v>20.2</v>
          </cell>
          <cell r="E15">
            <v>66.916666666666671</v>
          </cell>
          <cell r="F15">
            <v>93</v>
          </cell>
          <cell r="G15">
            <v>30</v>
          </cell>
          <cell r="H15">
            <v>6.2</v>
          </cell>
          <cell r="I15" t="str">
            <v>O</v>
          </cell>
          <cell r="J15">
            <v>51.12</v>
          </cell>
          <cell r="K15">
            <v>0</v>
          </cell>
        </row>
        <row r="16">
          <cell r="B16">
            <v>26.941666666666666</v>
          </cell>
          <cell r="C16">
            <v>36.6</v>
          </cell>
          <cell r="D16">
            <v>19.8</v>
          </cell>
          <cell r="E16">
            <v>64.208333333333329</v>
          </cell>
          <cell r="F16">
            <v>95</v>
          </cell>
          <cell r="G16">
            <v>29</v>
          </cell>
          <cell r="H16">
            <v>4.9000000000000004</v>
          </cell>
          <cell r="I16" t="str">
            <v>SE</v>
          </cell>
          <cell r="J16">
            <v>40.32</v>
          </cell>
          <cell r="K16">
            <v>0.8</v>
          </cell>
        </row>
        <row r="17">
          <cell r="B17">
            <v>27.324999999999999</v>
          </cell>
          <cell r="C17">
            <v>35.799999999999997</v>
          </cell>
          <cell r="D17">
            <v>20.7</v>
          </cell>
          <cell r="E17">
            <v>65.791666666666671</v>
          </cell>
          <cell r="F17">
            <v>95</v>
          </cell>
          <cell r="G17">
            <v>31</v>
          </cell>
          <cell r="H17">
            <v>3.8</v>
          </cell>
          <cell r="I17" t="str">
            <v>O</v>
          </cell>
          <cell r="J17">
            <v>29.52</v>
          </cell>
          <cell r="K17">
            <v>0.2</v>
          </cell>
        </row>
        <row r="18">
          <cell r="B18">
            <v>25.845833333333331</v>
          </cell>
          <cell r="C18">
            <v>33.4</v>
          </cell>
          <cell r="D18">
            <v>20.5</v>
          </cell>
          <cell r="E18">
            <v>73.291666666666671</v>
          </cell>
          <cell r="F18">
            <v>94</v>
          </cell>
          <cell r="G18">
            <v>45</v>
          </cell>
          <cell r="H18">
            <v>5</v>
          </cell>
          <cell r="I18" t="str">
            <v>NE</v>
          </cell>
          <cell r="J18">
            <v>57.24</v>
          </cell>
          <cell r="K18">
            <v>10.199999999999999</v>
          </cell>
        </row>
        <row r="19">
          <cell r="B19">
            <v>24.962499999999995</v>
          </cell>
          <cell r="C19">
            <v>31.6</v>
          </cell>
          <cell r="D19">
            <v>21.5</v>
          </cell>
          <cell r="E19">
            <v>82.291666666666671</v>
          </cell>
          <cell r="F19">
            <v>96</v>
          </cell>
          <cell r="G19">
            <v>54</v>
          </cell>
          <cell r="H19">
            <v>2.8</v>
          </cell>
          <cell r="I19" t="str">
            <v>NE</v>
          </cell>
          <cell r="J19">
            <v>23.400000000000002</v>
          </cell>
          <cell r="K19">
            <v>0.2</v>
          </cell>
        </row>
        <row r="20">
          <cell r="B20">
            <v>24.966666666666669</v>
          </cell>
          <cell r="C20">
            <v>30.9</v>
          </cell>
          <cell r="D20">
            <v>22.1</v>
          </cell>
          <cell r="E20">
            <v>83.541666666666671</v>
          </cell>
          <cell r="F20">
            <v>96</v>
          </cell>
          <cell r="G20">
            <v>52</v>
          </cell>
          <cell r="H20">
            <v>2.9</v>
          </cell>
          <cell r="I20" t="str">
            <v>SO</v>
          </cell>
          <cell r="J20">
            <v>34.92</v>
          </cell>
          <cell r="K20">
            <v>11</v>
          </cell>
        </row>
        <row r="21">
          <cell r="B21">
            <v>25.275000000000006</v>
          </cell>
          <cell r="C21">
            <v>31.6</v>
          </cell>
          <cell r="D21">
            <v>21.6</v>
          </cell>
          <cell r="E21">
            <v>81.625</v>
          </cell>
          <cell r="F21">
            <v>96</v>
          </cell>
          <cell r="G21">
            <v>52</v>
          </cell>
          <cell r="H21">
            <v>3</v>
          </cell>
          <cell r="I21" t="str">
            <v>O</v>
          </cell>
          <cell r="J21">
            <v>26.28</v>
          </cell>
          <cell r="K21">
            <v>0.4</v>
          </cell>
        </row>
        <row r="22">
          <cell r="B22">
            <v>26.320833333333336</v>
          </cell>
          <cell r="C22">
            <v>32.6</v>
          </cell>
          <cell r="D22">
            <v>21.9</v>
          </cell>
          <cell r="E22">
            <v>72.916666666666671</v>
          </cell>
          <cell r="F22">
            <v>94</v>
          </cell>
          <cell r="G22">
            <v>46</v>
          </cell>
          <cell r="H22">
            <v>2.7</v>
          </cell>
          <cell r="I22" t="str">
            <v>SO</v>
          </cell>
          <cell r="J22">
            <v>23.400000000000002</v>
          </cell>
          <cell r="K22">
            <v>0</v>
          </cell>
        </row>
        <row r="23">
          <cell r="B23">
            <v>26.425000000000001</v>
          </cell>
          <cell r="C23">
            <v>32.9</v>
          </cell>
          <cell r="D23">
            <v>21.1</v>
          </cell>
          <cell r="E23">
            <v>71.416666666666671</v>
          </cell>
          <cell r="F23">
            <v>95</v>
          </cell>
          <cell r="G23">
            <v>42</v>
          </cell>
          <cell r="H23">
            <v>2.8</v>
          </cell>
          <cell r="I23" t="str">
            <v>S</v>
          </cell>
          <cell r="J23">
            <v>25.2</v>
          </cell>
          <cell r="K23">
            <v>0</v>
          </cell>
        </row>
        <row r="24">
          <cell r="B24">
            <v>26.858333333333334</v>
          </cell>
          <cell r="C24">
            <v>34.5</v>
          </cell>
          <cell r="D24">
            <v>20.3</v>
          </cell>
          <cell r="E24">
            <v>68.541666666666671</v>
          </cell>
          <cell r="F24">
            <v>95</v>
          </cell>
          <cell r="G24">
            <v>33</v>
          </cell>
          <cell r="H24">
            <v>3.2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26.960869565217394</v>
          </cell>
          <cell r="C25">
            <v>36</v>
          </cell>
          <cell r="D25">
            <v>19.7</v>
          </cell>
          <cell r="E25">
            <v>65.217391304347828</v>
          </cell>
          <cell r="F25">
            <v>96</v>
          </cell>
          <cell r="G25">
            <v>29</v>
          </cell>
          <cell r="H25">
            <v>3.4</v>
          </cell>
          <cell r="I25" t="str">
            <v>O</v>
          </cell>
          <cell r="J25">
            <v>38.159999999999997</v>
          </cell>
          <cell r="K25">
            <v>0</v>
          </cell>
        </row>
        <row r="26">
          <cell r="B26">
            <v>27.825000000000003</v>
          </cell>
          <cell r="C26">
            <v>35.6</v>
          </cell>
          <cell r="D26">
            <v>20.8</v>
          </cell>
          <cell r="E26">
            <v>64.083333333333329</v>
          </cell>
          <cell r="F26">
            <v>91</v>
          </cell>
          <cell r="G26">
            <v>33</v>
          </cell>
          <cell r="H26">
            <v>6.2</v>
          </cell>
          <cell r="I26" t="str">
            <v>NE</v>
          </cell>
          <cell r="J26">
            <v>60.480000000000004</v>
          </cell>
          <cell r="K26">
            <v>7.2</v>
          </cell>
        </row>
        <row r="27">
          <cell r="B27">
            <v>24.366666666666671</v>
          </cell>
          <cell r="C27">
            <v>29.9</v>
          </cell>
          <cell r="D27">
            <v>21</v>
          </cell>
          <cell r="E27">
            <v>75.041666666666671</v>
          </cell>
          <cell r="F27">
            <v>92</v>
          </cell>
          <cell r="G27">
            <v>48</v>
          </cell>
          <cell r="H27">
            <v>2.5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25.691666666666666</v>
          </cell>
          <cell r="C28">
            <v>33</v>
          </cell>
          <cell r="D28">
            <v>19.600000000000001</v>
          </cell>
          <cell r="E28">
            <v>72.916666666666671</v>
          </cell>
          <cell r="F28">
            <v>97</v>
          </cell>
          <cell r="G28">
            <v>40</v>
          </cell>
          <cell r="H28">
            <v>3.1</v>
          </cell>
          <cell r="I28" t="str">
            <v>L</v>
          </cell>
          <cell r="J28">
            <v>21.6</v>
          </cell>
          <cell r="K28">
            <v>0</v>
          </cell>
        </row>
        <row r="29">
          <cell r="B29">
            <v>27</v>
          </cell>
          <cell r="C29">
            <v>35.1</v>
          </cell>
          <cell r="D29">
            <v>20.5</v>
          </cell>
          <cell r="E29">
            <v>68.458333333333329</v>
          </cell>
          <cell r="F29">
            <v>95</v>
          </cell>
          <cell r="G29">
            <v>34</v>
          </cell>
          <cell r="H29">
            <v>2.2000000000000002</v>
          </cell>
          <cell r="I29" t="str">
            <v>NO</v>
          </cell>
          <cell r="J29">
            <v>19.079999999999998</v>
          </cell>
          <cell r="K29">
            <v>0</v>
          </cell>
        </row>
        <row r="30">
          <cell r="B30">
            <v>28.245833333333337</v>
          </cell>
          <cell r="C30">
            <v>36.1</v>
          </cell>
          <cell r="D30">
            <v>22</v>
          </cell>
          <cell r="E30">
            <v>64.708333333333329</v>
          </cell>
          <cell r="F30">
            <v>87</v>
          </cell>
          <cell r="G30">
            <v>34</v>
          </cell>
          <cell r="H30">
            <v>3.9</v>
          </cell>
          <cell r="I30" t="str">
            <v>L</v>
          </cell>
          <cell r="J30">
            <v>36</v>
          </cell>
          <cell r="K30">
            <v>0</v>
          </cell>
        </row>
        <row r="31">
          <cell r="B31">
            <v>24.625</v>
          </cell>
          <cell r="C31">
            <v>28.6</v>
          </cell>
          <cell r="D31">
            <v>21.2</v>
          </cell>
          <cell r="E31">
            <v>77.541666666666671</v>
          </cell>
          <cell r="F31">
            <v>96</v>
          </cell>
          <cell r="G31">
            <v>57</v>
          </cell>
          <cell r="H31">
            <v>4.3</v>
          </cell>
          <cell r="I31" t="str">
            <v>SE</v>
          </cell>
          <cell r="J31">
            <v>38.519999999999996</v>
          </cell>
          <cell r="K31">
            <v>11.399999999999999</v>
          </cell>
        </row>
        <row r="32">
          <cell r="B32">
            <v>21.191666666666666</v>
          </cell>
          <cell r="C32">
            <v>26.6</v>
          </cell>
          <cell r="D32">
            <v>15.7</v>
          </cell>
          <cell r="E32">
            <v>60.875</v>
          </cell>
          <cell r="F32">
            <v>86</v>
          </cell>
          <cell r="G32">
            <v>30</v>
          </cell>
          <cell r="H32">
            <v>4</v>
          </cell>
          <cell r="I32" t="str">
            <v>O</v>
          </cell>
          <cell r="J32">
            <v>32.76</v>
          </cell>
          <cell r="K32">
            <v>0</v>
          </cell>
        </row>
        <row r="33">
          <cell r="B33">
            <v>20.862499999999994</v>
          </cell>
          <cell r="C33">
            <v>31.3</v>
          </cell>
          <cell r="D33">
            <v>13.2</v>
          </cell>
          <cell r="E33">
            <v>61.791666666666664</v>
          </cell>
          <cell r="F33">
            <v>92</v>
          </cell>
          <cell r="G33">
            <v>30</v>
          </cell>
          <cell r="H33">
            <v>1.4</v>
          </cell>
          <cell r="I33" t="str">
            <v>S</v>
          </cell>
          <cell r="J33">
            <v>16.920000000000002</v>
          </cell>
          <cell r="K33">
            <v>0</v>
          </cell>
        </row>
        <row r="34">
          <cell r="B34">
            <v>23.783333333333335</v>
          </cell>
          <cell r="C34">
            <v>31.8</v>
          </cell>
          <cell r="D34">
            <v>18.8</v>
          </cell>
          <cell r="E34">
            <v>68.666666666666671</v>
          </cell>
          <cell r="F34">
            <v>92</v>
          </cell>
          <cell r="G34">
            <v>37</v>
          </cell>
          <cell r="H34">
            <v>2.7</v>
          </cell>
          <cell r="I34" t="str">
            <v>O</v>
          </cell>
          <cell r="J34">
            <v>19.8</v>
          </cell>
          <cell r="K34">
            <v>0</v>
          </cell>
        </row>
        <row r="35">
          <cell r="B35">
            <v>23.933333333333334</v>
          </cell>
          <cell r="C35">
            <v>33.6</v>
          </cell>
          <cell r="D35">
            <v>15.2</v>
          </cell>
          <cell r="E35">
            <v>69.666666666666671</v>
          </cell>
          <cell r="F35">
            <v>97</v>
          </cell>
          <cell r="G35">
            <v>27</v>
          </cell>
          <cell r="H35">
            <v>2.5</v>
          </cell>
          <cell r="I35" t="str">
            <v>NO</v>
          </cell>
          <cell r="J35">
            <v>18.36</v>
          </cell>
          <cell r="K3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26.174999999999994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25.345833333333331</v>
          </cell>
          <cell r="C5">
            <v>33.5</v>
          </cell>
          <cell r="D5">
            <v>20.6</v>
          </cell>
          <cell r="E5">
            <v>72.875</v>
          </cell>
          <cell r="F5">
            <v>94</v>
          </cell>
          <cell r="G5">
            <v>36</v>
          </cell>
          <cell r="H5">
            <v>27</v>
          </cell>
          <cell r="I5" t="str">
            <v>NO</v>
          </cell>
          <cell r="J5">
            <v>55.800000000000004</v>
          </cell>
          <cell r="K5">
            <v>0</v>
          </cell>
        </row>
        <row r="6">
          <cell r="B6">
            <v>23.941666666666666</v>
          </cell>
          <cell r="C6">
            <v>32.1</v>
          </cell>
          <cell r="D6">
            <v>19.600000000000001</v>
          </cell>
          <cell r="E6">
            <v>79.666666666666671</v>
          </cell>
          <cell r="F6">
            <v>97</v>
          </cell>
          <cell r="G6">
            <v>47</v>
          </cell>
          <cell r="H6">
            <v>15.840000000000002</v>
          </cell>
          <cell r="I6" t="str">
            <v>SO</v>
          </cell>
          <cell r="J6">
            <v>29.52</v>
          </cell>
          <cell r="K6">
            <v>7</v>
          </cell>
        </row>
        <row r="7">
          <cell r="B7">
            <v>25.783333333333335</v>
          </cell>
          <cell r="C7">
            <v>34.1</v>
          </cell>
          <cell r="D7">
            <v>21</v>
          </cell>
          <cell r="E7">
            <v>75.208333333333329</v>
          </cell>
          <cell r="F7">
            <v>96</v>
          </cell>
          <cell r="G7">
            <v>39</v>
          </cell>
          <cell r="H7">
            <v>14.76</v>
          </cell>
          <cell r="I7" t="str">
            <v>S</v>
          </cell>
          <cell r="J7">
            <v>27.720000000000002</v>
          </cell>
          <cell r="K7">
            <v>0</v>
          </cell>
        </row>
        <row r="8">
          <cell r="B8">
            <v>26.308333333333334</v>
          </cell>
          <cell r="C8">
            <v>33.6</v>
          </cell>
          <cell r="D8">
            <v>20.8</v>
          </cell>
          <cell r="E8">
            <v>71.625</v>
          </cell>
          <cell r="F8">
            <v>95</v>
          </cell>
          <cell r="G8">
            <v>38</v>
          </cell>
          <cell r="H8">
            <v>14.76</v>
          </cell>
          <cell r="I8" t="str">
            <v>L</v>
          </cell>
          <cell r="J8">
            <v>29.52</v>
          </cell>
          <cell r="K8">
            <v>0</v>
          </cell>
        </row>
        <row r="9">
          <cell r="B9">
            <v>27.25</v>
          </cell>
          <cell r="C9">
            <v>33.9</v>
          </cell>
          <cell r="D9">
            <v>21.4</v>
          </cell>
          <cell r="E9">
            <v>64.916666666666671</v>
          </cell>
          <cell r="F9">
            <v>91</v>
          </cell>
          <cell r="G9">
            <v>33</v>
          </cell>
          <cell r="H9">
            <v>16.920000000000002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27.899999999999995</v>
          </cell>
          <cell r="C10">
            <v>34</v>
          </cell>
          <cell r="D10">
            <v>21.5</v>
          </cell>
          <cell r="E10">
            <v>58.75</v>
          </cell>
          <cell r="F10">
            <v>86</v>
          </cell>
          <cell r="G10">
            <v>33</v>
          </cell>
          <cell r="H10">
            <v>15.48</v>
          </cell>
          <cell r="I10" t="str">
            <v>L</v>
          </cell>
          <cell r="J10">
            <v>32.4</v>
          </cell>
          <cell r="K10">
            <v>0</v>
          </cell>
        </row>
        <row r="11">
          <cell r="B11">
            <v>28.362500000000011</v>
          </cell>
          <cell r="C11">
            <v>34.200000000000003</v>
          </cell>
          <cell r="D11">
            <v>22.4</v>
          </cell>
          <cell r="E11">
            <v>51.416666666666664</v>
          </cell>
          <cell r="F11">
            <v>76</v>
          </cell>
          <cell r="G11">
            <v>28</v>
          </cell>
          <cell r="H11">
            <v>15.48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27.537499999999998</v>
          </cell>
          <cell r="C12">
            <v>33.299999999999997</v>
          </cell>
          <cell r="D12">
            <v>21.5</v>
          </cell>
          <cell r="E12">
            <v>42.75</v>
          </cell>
          <cell r="F12">
            <v>61</v>
          </cell>
          <cell r="G12">
            <v>20</v>
          </cell>
          <cell r="H12">
            <v>14.04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25.429166666666671</v>
          </cell>
          <cell r="C13">
            <v>34.4</v>
          </cell>
          <cell r="D13">
            <v>19.600000000000001</v>
          </cell>
          <cell r="E13">
            <v>67.117647058823536</v>
          </cell>
          <cell r="F13">
            <v>100</v>
          </cell>
          <cell r="G13">
            <v>39</v>
          </cell>
          <cell r="H13">
            <v>0.72</v>
          </cell>
          <cell r="I13" t="str">
            <v>L</v>
          </cell>
          <cell r="J13">
            <v>27</v>
          </cell>
          <cell r="K13">
            <v>4.3999999999999995</v>
          </cell>
        </row>
        <row r="14">
          <cell r="B14">
            <v>25.329166666666669</v>
          </cell>
          <cell r="C14">
            <v>34.4</v>
          </cell>
          <cell r="D14">
            <v>18.8</v>
          </cell>
          <cell r="E14">
            <v>61.285714285714285</v>
          </cell>
          <cell r="F14">
            <v>100</v>
          </cell>
          <cell r="G14">
            <v>35</v>
          </cell>
          <cell r="H14">
            <v>11.879999999999999</v>
          </cell>
          <cell r="I14" t="str">
            <v>L</v>
          </cell>
          <cell r="J14">
            <v>23.759999999999998</v>
          </cell>
          <cell r="K14">
            <v>0.8</v>
          </cell>
        </row>
        <row r="15">
          <cell r="B15">
            <v>26.570833333333329</v>
          </cell>
          <cell r="C15">
            <v>33.9</v>
          </cell>
          <cell r="D15">
            <v>21</v>
          </cell>
          <cell r="E15">
            <v>66.5</v>
          </cell>
          <cell r="F15">
            <v>100</v>
          </cell>
          <cell r="G15">
            <v>42</v>
          </cell>
          <cell r="H15">
            <v>10.8</v>
          </cell>
          <cell r="I15" t="str">
            <v>NO</v>
          </cell>
          <cell r="J15">
            <v>25.56</v>
          </cell>
          <cell r="K15">
            <v>0</v>
          </cell>
        </row>
        <row r="16">
          <cell r="B16">
            <v>26.733333333333338</v>
          </cell>
          <cell r="C16">
            <v>34.799999999999997</v>
          </cell>
          <cell r="D16">
            <v>21.1</v>
          </cell>
          <cell r="E16">
            <v>63.941176470588232</v>
          </cell>
          <cell r="F16">
            <v>85</v>
          </cell>
          <cell r="G16">
            <v>42</v>
          </cell>
          <cell r="H16">
            <v>5.4</v>
          </cell>
          <cell r="I16" t="str">
            <v>NO</v>
          </cell>
          <cell r="J16">
            <v>18</v>
          </cell>
          <cell r="K16">
            <v>0</v>
          </cell>
        </row>
        <row r="17">
          <cell r="B17">
            <v>26.473913043478259</v>
          </cell>
          <cell r="C17">
            <v>33.700000000000003</v>
          </cell>
          <cell r="D17">
            <v>21.2</v>
          </cell>
          <cell r="E17">
            <v>68.647058823529406</v>
          </cell>
          <cell r="F17">
            <v>100</v>
          </cell>
          <cell r="G17">
            <v>46</v>
          </cell>
          <cell r="H17">
            <v>11.16</v>
          </cell>
          <cell r="I17" t="str">
            <v>L</v>
          </cell>
          <cell r="J17">
            <v>48.96</v>
          </cell>
          <cell r="K17">
            <v>0</v>
          </cell>
        </row>
        <row r="18">
          <cell r="B18">
            <v>25.742857142857144</v>
          </cell>
          <cell r="C18">
            <v>33</v>
          </cell>
          <cell r="D18">
            <v>20.9</v>
          </cell>
          <cell r="E18">
            <v>69.5</v>
          </cell>
          <cell r="F18">
            <v>93</v>
          </cell>
          <cell r="G18">
            <v>51</v>
          </cell>
          <cell r="H18">
            <v>14.4</v>
          </cell>
          <cell r="I18" t="str">
            <v>SO</v>
          </cell>
          <cell r="J18">
            <v>29.880000000000003</v>
          </cell>
          <cell r="K18">
            <v>1.2</v>
          </cell>
        </row>
        <row r="19">
          <cell r="B19">
            <v>26.125000000000011</v>
          </cell>
          <cell r="C19">
            <v>31.5</v>
          </cell>
          <cell r="D19">
            <v>22.3</v>
          </cell>
          <cell r="E19">
            <v>72.125</v>
          </cell>
          <cell r="F19">
            <v>100</v>
          </cell>
          <cell r="G19">
            <v>56</v>
          </cell>
          <cell r="H19">
            <v>11.520000000000001</v>
          </cell>
          <cell r="I19" t="str">
            <v>O</v>
          </cell>
          <cell r="J19">
            <v>29.52</v>
          </cell>
          <cell r="K19">
            <v>1.2</v>
          </cell>
        </row>
        <row r="20">
          <cell r="B20">
            <v>25.883333333333336</v>
          </cell>
          <cell r="C20">
            <v>32.6</v>
          </cell>
          <cell r="D20">
            <v>21.2</v>
          </cell>
          <cell r="E20">
            <v>69.8125</v>
          </cell>
          <cell r="F20">
            <v>100</v>
          </cell>
          <cell r="G20">
            <v>52</v>
          </cell>
          <cell r="H20">
            <v>11.16</v>
          </cell>
          <cell r="I20" t="str">
            <v>O</v>
          </cell>
          <cell r="J20">
            <v>31.680000000000003</v>
          </cell>
          <cell r="K20">
            <v>0</v>
          </cell>
        </row>
        <row r="21">
          <cell r="B21">
            <v>26</v>
          </cell>
          <cell r="C21">
            <v>33.5</v>
          </cell>
          <cell r="D21">
            <v>21.7</v>
          </cell>
          <cell r="E21">
            <v>71.8</v>
          </cell>
          <cell r="F21">
            <v>100</v>
          </cell>
          <cell r="G21">
            <v>51</v>
          </cell>
          <cell r="H21">
            <v>6.12</v>
          </cell>
          <cell r="I21" t="str">
            <v>S</v>
          </cell>
          <cell r="J21">
            <v>23.759999999999998</v>
          </cell>
          <cell r="K21">
            <v>4.8</v>
          </cell>
        </row>
        <row r="22">
          <cell r="B22">
            <v>25.029166666666669</v>
          </cell>
          <cell r="C22">
            <v>30.1</v>
          </cell>
          <cell r="D22">
            <v>21.8</v>
          </cell>
          <cell r="E22">
            <v>83.5</v>
          </cell>
          <cell r="F22">
            <v>100</v>
          </cell>
          <cell r="G22">
            <v>69</v>
          </cell>
          <cell r="H22">
            <v>3.9600000000000004</v>
          </cell>
          <cell r="I22" t="str">
            <v>SE</v>
          </cell>
          <cell r="J22">
            <v>37.080000000000005</v>
          </cell>
          <cell r="K22">
            <v>8.6</v>
          </cell>
        </row>
        <row r="23">
          <cell r="B23">
            <v>25.554166666666671</v>
          </cell>
          <cell r="C23">
            <v>33</v>
          </cell>
          <cell r="D23">
            <v>20.7</v>
          </cell>
          <cell r="E23">
            <v>70</v>
          </cell>
          <cell r="F23">
            <v>88</v>
          </cell>
          <cell r="G23">
            <v>53</v>
          </cell>
          <cell r="H23">
            <v>0</v>
          </cell>
          <cell r="I23" t="str">
            <v>NO</v>
          </cell>
          <cell r="J23">
            <v>20.16</v>
          </cell>
          <cell r="K23">
            <v>5.0000000000000018</v>
          </cell>
        </row>
        <row r="24">
          <cell r="B24">
            <v>25.125</v>
          </cell>
          <cell r="C24">
            <v>32.9</v>
          </cell>
          <cell r="D24">
            <v>20.399999999999999</v>
          </cell>
          <cell r="E24">
            <v>73.214285714285708</v>
          </cell>
          <cell r="F24">
            <v>95</v>
          </cell>
          <cell r="G24">
            <v>54</v>
          </cell>
          <cell r="H24">
            <v>1.08</v>
          </cell>
          <cell r="I24" t="str">
            <v>SE</v>
          </cell>
          <cell r="J24">
            <v>24.12</v>
          </cell>
          <cell r="K24">
            <v>2.4</v>
          </cell>
        </row>
        <row r="25">
          <cell r="B25">
            <v>25.891304347826086</v>
          </cell>
          <cell r="C25">
            <v>34</v>
          </cell>
          <cell r="D25">
            <v>21.7</v>
          </cell>
          <cell r="E25">
            <v>66.099999999999994</v>
          </cell>
          <cell r="F25">
            <v>99</v>
          </cell>
          <cell r="G25">
            <v>53</v>
          </cell>
          <cell r="H25">
            <v>7.9200000000000008</v>
          </cell>
          <cell r="I25" t="str">
            <v>NE</v>
          </cell>
          <cell r="J25">
            <v>26.64</v>
          </cell>
          <cell r="K25">
            <v>1.4</v>
          </cell>
        </row>
        <row r="26">
          <cell r="B26">
            <v>27.464705882352945</v>
          </cell>
          <cell r="C26">
            <v>33.4</v>
          </cell>
          <cell r="D26">
            <v>21.2</v>
          </cell>
          <cell r="E26">
            <v>71.066666666666663</v>
          </cell>
          <cell r="F26">
            <v>91</v>
          </cell>
          <cell r="G26">
            <v>49</v>
          </cell>
          <cell r="H26">
            <v>19.079999999999998</v>
          </cell>
          <cell r="I26" t="str">
            <v>NO</v>
          </cell>
          <cell r="J26">
            <v>41.04</v>
          </cell>
          <cell r="K26">
            <v>1</v>
          </cell>
        </row>
        <row r="27">
          <cell r="B27">
            <v>22.275000000000002</v>
          </cell>
          <cell r="C27">
            <v>28.2</v>
          </cell>
          <cell r="D27">
            <v>19.100000000000001</v>
          </cell>
          <cell r="E27">
            <v>82.958333333333329</v>
          </cell>
          <cell r="F27">
            <v>97</v>
          </cell>
          <cell r="G27">
            <v>51</v>
          </cell>
          <cell r="H27">
            <v>9.7200000000000006</v>
          </cell>
          <cell r="I27" t="str">
            <v>O</v>
          </cell>
          <cell r="J27">
            <v>22.68</v>
          </cell>
          <cell r="K27">
            <v>1</v>
          </cell>
        </row>
        <row r="28">
          <cell r="B28">
            <v>22.654166666666665</v>
          </cell>
          <cell r="C28">
            <v>30</v>
          </cell>
          <cell r="D28">
            <v>16.5</v>
          </cell>
          <cell r="E28">
            <v>63.166666666666664</v>
          </cell>
          <cell r="F28">
            <v>90</v>
          </cell>
          <cell r="G28">
            <v>30</v>
          </cell>
          <cell r="H28">
            <v>11.16</v>
          </cell>
          <cell r="I28" t="str">
            <v>S</v>
          </cell>
          <cell r="J28">
            <v>26.64</v>
          </cell>
          <cell r="K28">
            <v>0</v>
          </cell>
        </row>
        <row r="29">
          <cell r="B29">
            <v>23.895833333333329</v>
          </cell>
          <cell r="C29">
            <v>32.200000000000003</v>
          </cell>
          <cell r="D29">
            <v>15.4</v>
          </cell>
          <cell r="E29">
            <v>53.041666666666664</v>
          </cell>
          <cell r="F29">
            <v>83</v>
          </cell>
          <cell r="G29">
            <v>33</v>
          </cell>
          <cell r="H29">
            <v>11.520000000000001</v>
          </cell>
          <cell r="I29" t="str">
            <v>S</v>
          </cell>
          <cell r="J29">
            <v>23.759999999999998</v>
          </cell>
          <cell r="K29">
            <v>0</v>
          </cell>
        </row>
        <row r="30">
          <cell r="B30">
            <v>26.320833333333329</v>
          </cell>
          <cell r="C30">
            <v>34.1</v>
          </cell>
          <cell r="D30">
            <v>20.399999999999999</v>
          </cell>
          <cell r="E30">
            <v>61.833333333333336</v>
          </cell>
          <cell r="F30">
            <v>97</v>
          </cell>
          <cell r="G30">
            <v>39</v>
          </cell>
          <cell r="H30">
            <v>27.36</v>
          </cell>
          <cell r="I30" t="str">
            <v>NE</v>
          </cell>
          <cell r="J30">
            <v>65.160000000000011</v>
          </cell>
          <cell r="K30">
            <v>23.8</v>
          </cell>
        </row>
        <row r="31">
          <cell r="B31">
            <v>20.379166666666666</v>
          </cell>
          <cell r="C31">
            <v>22.6</v>
          </cell>
          <cell r="D31">
            <v>19.100000000000001</v>
          </cell>
          <cell r="E31">
            <v>90.666666666666671</v>
          </cell>
          <cell r="F31">
            <v>97</v>
          </cell>
          <cell r="G31">
            <v>67</v>
          </cell>
          <cell r="H31">
            <v>19.440000000000001</v>
          </cell>
          <cell r="I31" t="str">
            <v>S</v>
          </cell>
          <cell r="J31">
            <v>40.680000000000007</v>
          </cell>
          <cell r="K31">
            <v>57.999999999999993</v>
          </cell>
        </row>
        <row r="32">
          <cell r="B32">
            <v>16.025000000000002</v>
          </cell>
          <cell r="C32">
            <v>21.9</v>
          </cell>
          <cell r="D32">
            <v>9.6999999999999993</v>
          </cell>
          <cell r="E32">
            <v>61.5</v>
          </cell>
          <cell r="F32">
            <v>87</v>
          </cell>
          <cell r="G32">
            <v>31</v>
          </cell>
          <cell r="H32">
            <v>21.240000000000002</v>
          </cell>
          <cell r="I32" t="str">
            <v>S</v>
          </cell>
          <cell r="J32">
            <v>44.64</v>
          </cell>
          <cell r="K32">
            <v>0</v>
          </cell>
        </row>
        <row r="33">
          <cell r="B33">
            <v>18.791666666666668</v>
          </cell>
          <cell r="C33">
            <v>26.8</v>
          </cell>
          <cell r="D33">
            <v>11.3</v>
          </cell>
          <cell r="E33">
            <v>42.833333333333336</v>
          </cell>
          <cell r="F33">
            <v>66</v>
          </cell>
          <cell r="G33">
            <v>17</v>
          </cell>
          <cell r="H33">
            <v>9.7200000000000006</v>
          </cell>
          <cell r="I33" t="str">
            <v>SE</v>
          </cell>
          <cell r="J33">
            <v>18.720000000000002</v>
          </cell>
          <cell r="K33">
            <v>0</v>
          </cell>
        </row>
        <row r="34">
          <cell r="B34">
            <v>21.662499999999998</v>
          </cell>
          <cell r="C34">
            <v>29</v>
          </cell>
          <cell r="D34">
            <v>14.3</v>
          </cell>
          <cell r="E34">
            <v>47.958333333333336</v>
          </cell>
          <cell r="F34">
            <v>81</v>
          </cell>
          <cell r="G34">
            <v>17</v>
          </cell>
          <cell r="H34">
            <v>9.7200000000000006</v>
          </cell>
          <cell r="I34" t="str">
            <v>S</v>
          </cell>
          <cell r="J34">
            <v>21.240000000000002</v>
          </cell>
          <cell r="K34">
            <v>0</v>
          </cell>
        </row>
        <row r="35">
          <cell r="B35">
            <v>24.025000000000002</v>
          </cell>
          <cell r="C35">
            <v>30.9</v>
          </cell>
          <cell r="D35">
            <v>15.5</v>
          </cell>
          <cell r="E35">
            <v>45.666666666666664</v>
          </cell>
          <cell r="F35">
            <v>73</v>
          </cell>
          <cell r="G35">
            <v>28</v>
          </cell>
          <cell r="H35">
            <v>10.8</v>
          </cell>
          <cell r="I35" t="str">
            <v>SE</v>
          </cell>
          <cell r="J35">
            <v>23.400000000000002</v>
          </cell>
          <cell r="K35">
            <v>0</v>
          </cell>
        </row>
      </sheetData>
      <sheetData sheetId="3">
        <row r="5">
          <cell r="B5">
            <v>25.208333333333339</v>
          </cell>
        </row>
      </sheetData>
      <sheetData sheetId="4"/>
      <sheetData sheetId="5"/>
      <sheetData sheetId="6"/>
      <sheetData sheetId="7"/>
      <sheetData sheetId="8">
        <row r="5">
          <cell r="B5">
            <v>24.320833333333329</v>
          </cell>
        </row>
      </sheetData>
      <sheetData sheetId="9">
        <row r="5">
          <cell r="B5">
            <v>28.737500000000001</v>
          </cell>
        </row>
      </sheetData>
      <sheetData sheetId="10">
        <row r="5">
          <cell r="B5">
            <v>21.979166666666668</v>
          </cell>
        </row>
      </sheetData>
      <sheetData sheetId="11">
        <row r="5">
          <cell r="B5">
            <v>25.691666666666666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25.0625</v>
          </cell>
          <cell r="C5">
            <v>34</v>
          </cell>
          <cell r="D5">
            <v>21.1</v>
          </cell>
          <cell r="E5">
            <v>79.833333333333329</v>
          </cell>
          <cell r="F5">
            <v>96</v>
          </cell>
          <cell r="G5">
            <v>39</v>
          </cell>
          <cell r="H5">
            <v>22.32</v>
          </cell>
          <cell r="I5" t="str">
            <v>NO</v>
          </cell>
          <cell r="J5">
            <v>67.680000000000007</v>
          </cell>
          <cell r="K5">
            <v>0.60000000000000009</v>
          </cell>
        </row>
        <row r="6">
          <cell r="B6">
            <v>23.604166666666668</v>
          </cell>
          <cell r="C6">
            <v>31.2</v>
          </cell>
          <cell r="D6">
            <v>19.100000000000001</v>
          </cell>
          <cell r="E6">
            <v>80.166666666666671</v>
          </cell>
          <cell r="F6">
            <v>96</v>
          </cell>
          <cell r="G6">
            <v>52</v>
          </cell>
          <cell r="H6">
            <v>13.68</v>
          </cell>
          <cell r="I6" t="str">
            <v>S</v>
          </cell>
          <cell r="J6">
            <v>24.840000000000003</v>
          </cell>
          <cell r="K6">
            <v>0</v>
          </cell>
        </row>
        <row r="7">
          <cell r="B7">
            <v>26.658333333333331</v>
          </cell>
          <cell r="C7">
            <v>34.700000000000003</v>
          </cell>
          <cell r="D7">
            <v>19.3</v>
          </cell>
          <cell r="E7">
            <v>64.916666666666671</v>
          </cell>
          <cell r="F7">
            <v>89</v>
          </cell>
          <cell r="G7">
            <v>40</v>
          </cell>
          <cell r="H7">
            <v>11.520000000000001</v>
          </cell>
          <cell r="I7" t="str">
            <v>S</v>
          </cell>
          <cell r="J7">
            <v>22.32</v>
          </cell>
          <cell r="K7">
            <v>0</v>
          </cell>
        </row>
        <row r="8">
          <cell r="B8">
            <v>27.574999999999999</v>
          </cell>
          <cell r="C8">
            <v>34.200000000000003</v>
          </cell>
          <cell r="D8">
            <v>21.6</v>
          </cell>
          <cell r="E8">
            <v>67.666666666666671</v>
          </cell>
          <cell r="F8">
            <v>93</v>
          </cell>
          <cell r="G8">
            <v>41</v>
          </cell>
          <cell r="H8">
            <v>22.68</v>
          </cell>
          <cell r="I8" t="str">
            <v>NE</v>
          </cell>
          <cell r="J8">
            <v>34.56</v>
          </cell>
          <cell r="K8">
            <v>0</v>
          </cell>
        </row>
        <row r="9">
          <cell r="B9">
            <v>27.920833333333338</v>
          </cell>
          <cell r="C9">
            <v>34.4</v>
          </cell>
          <cell r="D9">
            <v>22.9</v>
          </cell>
          <cell r="E9">
            <v>65.333333333333329</v>
          </cell>
          <cell r="F9">
            <v>89</v>
          </cell>
          <cell r="G9">
            <v>35</v>
          </cell>
          <cell r="H9">
            <v>26.28</v>
          </cell>
          <cell r="I9" t="str">
            <v>NE</v>
          </cell>
          <cell r="J9">
            <v>41.4</v>
          </cell>
          <cell r="K9">
            <v>0</v>
          </cell>
        </row>
        <row r="10">
          <cell r="B10">
            <v>27.808333333333334</v>
          </cell>
          <cell r="C10">
            <v>34.700000000000003</v>
          </cell>
          <cell r="D10">
            <v>21.6</v>
          </cell>
          <cell r="E10">
            <v>62.375</v>
          </cell>
          <cell r="F10">
            <v>88</v>
          </cell>
          <cell r="G10">
            <v>37</v>
          </cell>
          <cell r="H10">
            <v>19.440000000000001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27.762500000000006</v>
          </cell>
          <cell r="C11">
            <v>34.4</v>
          </cell>
          <cell r="D11">
            <v>22.5</v>
          </cell>
          <cell r="E11">
            <v>56.375</v>
          </cell>
          <cell r="F11">
            <v>84</v>
          </cell>
          <cell r="G11">
            <v>22</v>
          </cell>
          <cell r="H11">
            <v>19.8</v>
          </cell>
          <cell r="I11" t="str">
            <v>L</v>
          </cell>
          <cell r="J11">
            <v>40.680000000000007</v>
          </cell>
          <cell r="K11">
            <v>0</v>
          </cell>
        </row>
        <row r="12">
          <cell r="B12">
            <v>25.970833333333335</v>
          </cell>
          <cell r="C12">
            <v>33.799999999999997</v>
          </cell>
          <cell r="D12">
            <v>16.600000000000001</v>
          </cell>
          <cell r="E12">
            <v>50.541666666666664</v>
          </cell>
          <cell r="F12">
            <v>88</v>
          </cell>
          <cell r="G12">
            <v>26</v>
          </cell>
          <cell r="H12">
            <v>18</v>
          </cell>
          <cell r="I12" t="str">
            <v>S</v>
          </cell>
          <cell r="J12">
            <v>31.319999999999997</v>
          </cell>
          <cell r="K12">
            <v>0</v>
          </cell>
        </row>
        <row r="13">
          <cell r="B13">
            <v>26.279166666666672</v>
          </cell>
          <cell r="C13">
            <v>34.799999999999997</v>
          </cell>
          <cell r="D13">
            <v>17.3</v>
          </cell>
          <cell r="E13">
            <v>54.75</v>
          </cell>
          <cell r="F13">
            <v>93</v>
          </cell>
          <cell r="G13">
            <v>25</v>
          </cell>
          <cell r="H13">
            <v>14.04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25.833333333333332</v>
          </cell>
          <cell r="C14">
            <v>34.9</v>
          </cell>
          <cell r="D14">
            <v>19.3</v>
          </cell>
          <cell r="E14">
            <v>54.791666666666664</v>
          </cell>
          <cell r="F14">
            <v>78</v>
          </cell>
          <cell r="G14">
            <v>31</v>
          </cell>
          <cell r="H14">
            <v>20.88</v>
          </cell>
          <cell r="I14" t="str">
            <v>NE</v>
          </cell>
          <cell r="J14">
            <v>43.56</v>
          </cell>
          <cell r="K14">
            <v>0</v>
          </cell>
        </row>
        <row r="15">
          <cell r="B15">
            <v>25.7</v>
          </cell>
          <cell r="C15">
            <v>34.200000000000003</v>
          </cell>
          <cell r="D15">
            <v>20.8</v>
          </cell>
          <cell r="E15">
            <v>67.958333333333329</v>
          </cell>
          <cell r="F15">
            <v>90</v>
          </cell>
          <cell r="G15">
            <v>36</v>
          </cell>
          <cell r="H15">
            <v>15.120000000000001</v>
          </cell>
          <cell r="I15" t="str">
            <v>NE</v>
          </cell>
          <cell r="J15">
            <v>32.4</v>
          </cell>
          <cell r="K15">
            <v>0</v>
          </cell>
        </row>
        <row r="16">
          <cell r="B16">
            <v>25.791666666666671</v>
          </cell>
          <cell r="C16">
            <v>34.700000000000003</v>
          </cell>
          <cell r="D16">
            <v>18.2</v>
          </cell>
          <cell r="E16">
            <v>68.083333333333329</v>
          </cell>
          <cell r="F16">
            <v>96</v>
          </cell>
          <cell r="G16">
            <v>33</v>
          </cell>
          <cell r="H16">
            <v>12.24</v>
          </cell>
          <cell r="I16" t="str">
            <v>NE</v>
          </cell>
          <cell r="J16">
            <v>37.440000000000005</v>
          </cell>
          <cell r="K16">
            <v>0</v>
          </cell>
        </row>
        <row r="17">
          <cell r="B17">
            <v>27.658333333333335</v>
          </cell>
          <cell r="C17">
            <v>37.1</v>
          </cell>
          <cell r="D17">
            <v>20.5</v>
          </cell>
          <cell r="E17">
            <v>60.875</v>
          </cell>
          <cell r="F17">
            <v>92</v>
          </cell>
          <cell r="G17">
            <v>23</v>
          </cell>
          <cell r="H17">
            <v>13.68</v>
          </cell>
          <cell r="I17" t="str">
            <v>NO</v>
          </cell>
          <cell r="J17">
            <v>36.36</v>
          </cell>
          <cell r="K17">
            <v>0</v>
          </cell>
        </row>
        <row r="18">
          <cell r="B18">
            <v>25.762500000000003</v>
          </cell>
          <cell r="C18">
            <v>30.6</v>
          </cell>
          <cell r="D18">
            <v>21.9</v>
          </cell>
          <cell r="E18">
            <v>68.75</v>
          </cell>
          <cell r="F18">
            <v>86</v>
          </cell>
          <cell r="G18">
            <v>51</v>
          </cell>
          <cell r="H18">
            <v>21.96</v>
          </cell>
          <cell r="I18" t="str">
            <v>O</v>
          </cell>
          <cell r="J18">
            <v>36</v>
          </cell>
          <cell r="K18">
            <v>0</v>
          </cell>
        </row>
        <row r="19">
          <cell r="B19">
            <v>24.483333333333334</v>
          </cell>
          <cell r="C19">
            <v>30</v>
          </cell>
          <cell r="D19">
            <v>20.7</v>
          </cell>
          <cell r="E19">
            <v>77.75</v>
          </cell>
          <cell r="F19">
            <v>95</v>
          </cell>
          <cell r="G19">
            <v>47</v>
          </cell>
          <cell r="H19">
            <v>13.32</v>
          </cell>
          <cell r="I19" t="str">
            <v>S</v>
          </cell>
          <cell r="J19">
            <v>27.36</v>
          </cell>
          <cell r="K19">
            <v>3.2</v>
          </cell>
        </row>
        <row r="20">
          <cell r="B20">
            <v>24.441666666666666</v>
          </cell>
          <cell r="C20">
            <v>30.3</v>
          </cell>
          <cell r="D20">
            <v>19.899999999999999</v>
          </cell>
          <cell r="E20">
            <v>76.75</v>
          </cell>
          <cell r="F20">
            <v>88</v>
          </cell>
          <cell r="G20">
            <v>57</v>
          </cell>
          <cell r="H20">
            <v>23.040000000000003</v>
          </cell>
          <cell r="I20" t="str">
            <v>L</v>
          </cell>
          <cell r="J20">
            <v>38.880000000000003</v>
          </cell>
          <cell r="K20">
            <v>0</v>
          </cell>
        </row>
        <row r="21">
          <cell r="B21">
            <v>25.008333333333329</v>
          </cell>
          <cell r="C21">
            <v>31.5</v>
          </cell>
          <cell r="D21">
            <v>21.4</v>
          </cell>
          <cell r="E21">
            <v>74.375</v>
          </cell>
          <cell r="F21">
            <v>92</v>
          </cell>
          <cell r="G21">
            <v>51</v>
          </cell>
          <cell r="H21">
            <v>24.12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25.799999999999997</v>
          </cell>
          <cell r="C22">
            <v>32.299999999999997</v>
          </cell>
          <cell r="D22">
            <v>20.5</v>
          </cell>
          <cell r="E22">
            <v>61.75</v>
          </cell>
          <cell r="F22">
            <v>87</v>
          </cell>
          <cell r="G22">
            <v>36</v>
          </cell>
          <cell r="H22">
            <v>25.92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25.966666666666672</v>
          </cell>
          <cell r="C23">
            <v>33.299999999999997</v>
          </cell>
          <cell r="D23">
            <v>20.2</v>
          </cell>
          <cell r="E23">
            <v>58.833333333333336</v>
          </cell>
          <cell r="F23">
            <v>79</v>
          </cell>
          <cell r="G23">
            <v>35</v>
          </cell>
          <cell r="H23">
            <v>24.48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26.358333333333331</v>
          </cell>
          <cell r="C24">
            <v>34.4</v>
          </cell>
          <cell r="D24">
            <v>18.399999999999999</v>
          </cell>
          <cell r="E24">
            <v>60.208333333333336</v>
          </cell>
          <cell r="F24">
            <v>93</v>
          </cell>
          <cell r="G24">
            <v>34</v>
          </cell>
          <cell r="H24">
            <v>18.720000000000002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26.933333333333326</v>
          </cell>
          <cell r="C25">
            <v>36</v>
          </cell>
          <cell r="D25">
            <v>20.2</v>
          </cell>
          <cell r="E25">
            <v>60.041666666666664</v>
          </cell>
          <cell r="F25">
            <v>89</v>
          </cell>
          <cell r="G25">
            <v>29</v>
          </cell>
          <cell r="H25">
            <v>17.64</v>
          </cell>
          <cell r="I25" t="str">
            <v>NE</v>
          </cell>
          <cell r="J25">
            <v>38.880000000000003</v>
          </cell>
          <cell r="K25">
            <v>0</v>
          </cell>
        </row>
        <row r="26">
          <cell r="B26">
            <v>22.979166666666671</v>
          </cell>
          <cell r="C26">
            <v>27.9</v>
          </cell>
          <cell r="D26">
            <v>19.5</v>
          </cell>
          <cell r="E26">
            <v>82.833333333333329</v>
          </cell>
          <cell r="F26">
            <v>97</v>
          </cell>
          <cell r="G26">
            <v>55</v>
          </cell>
          <cell r="H26">
            <v>16.2</v>
          </cell>
          <cell r="I26" t="str">
            <v>NO</v>
          </cell>
          <cell r="J26">
            <v>45</v>
          </cell>
          <cell r="K26">
            <v>25.200000000000003</v>
          </cell>
        </row>
        <row r="27">
          <cell r="B27">
            <v>23.599999999999998</v>
          </cell>
          <cell r="C27">
            <v>30.1</v>
          </cell>
          <cell r="D27">
            <v>20.3</v>
          </cell>
          <cell r="E27">
            <v>81.5</v>
          </cell>
          <cell r="F27">
            <v>97</v>
          </cell>
          <cell r="G27">
            <v>51</v>
          </cell>
          <cell r="H27">
            <v>10.44</v>
          </cell>
          <cell r="I27" t="str">
            <v>SO</v>
          </cell>
          <cell r="J27">
            <v>24.48</v>
          </cell>
          <cell r="K27">
            <v>1</v>
          </cell>
        </row>
        <row r="28">
          <cell r="B28">
            <v>23.054166666666664</v>
          </cell>
          <cell r="C28">
            <v>30.8</v>
          </cell>
          <cell r="D28">
            <v>16.399999999999999</v>
          </cell>
          <cell r="E28">
            <v>58.291666666666664</v>
          </cell>
          <cell r="F28">
            <v>84</v>
          </cell>
          <cell r="G28">
            <v>26</v>
          </cell>
          <cell r="H28">
            <v>9.7200000000000006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23.095833333333331</v>
          </cell>
          <cell r="C29">
            <v>32.6</v>
          </cell>
          <cell r="D29">
            <v>14.6</v>
          </cell>
          <cell r="E29">
            <v>59.625</v>
          </cell>
          <cell r="F29">
            <v>95</v>
          </cell>
          <cell r="G29">
            <v>25</v>
          </cell>
          <cell r="H29">
            <v>6.48</v>
          </cell>
          <cell r="I29" t="str">
            <v>S</v>
          </cell>
          <cell r="J29">
            <v>17.64</v>
          </cell>
          <cell r="K29">
            <v>0</v>
          </cell>
        </row>
        <row r="30">
          <cell r="B30">
            <v>24.750000000000004</v>
          </cell>
          <cell r="C30">
            <v>33.700000000000003</v>
          </cell>
          <cell r="D30">
            <v>17.899999999999999</v>
          </cell>
          <cell r="E30">
            <v>63.916666666666664</v>
          </cell>
          <cell r="F30">
            <v>94</v>
          </cell>
          <cell r="G30">
            <v>41</v>
          </cell>
          <cell r="H30">
            <v>21.96</v>
          </cell>
          <cell r="I30" t="str">
            <v>NE</v>
          </cell>
          <cell r="J30">
            <v>43.2</v>
          </cell>
          <cell r="K30">
            <v>2.4</v>
          </cell>
        </row>
        <row r="31">
          <cell r="B31">
            <v>20.724999999999998</v>
          </cell>
          <cell r="C31">
            <v>24.9</v>
          </cell>
          <cell r="D31">
            <v>18.899999999999999</v>
          </cell>
          <cell r="E31">
            <v>85.458333333333329</v>
          </cell>
          <cell r="F31">
            <v>97</v>
          </cell>
          <cell r="G31">
            <v>49</v>
          </cell>
          <cell r="H31">
            <v>23.400000000000002</v>
          </cell>
          <cell r="I31" t="str">
            <v>S</v>
          </cell>
          <cell r="J31">
            <v>59.04</v>
          </cell>
          <cell r="K31">
            <v>25.2</v>
          </cell>
        </row>
        <row r="32">
          <cell r="B32">
            <v>16.079166666666669</v>
          </cell>
          <cell r="C32">
            <v>22.1</v>
          </cell>
          <cell r="D32">
            <v>9.6</v>
          </cell>
          <cell r="E32">
            <v>57.333333333333336</v>
          </cell>
          <cell r="F32">
            <v>86</v>
          </cell>
          <cell r="G32">
            <v>31</v>
          </cell>
          <cell r="H32">
            <v>26.64</v>
          </cell>
          <cell r="I32" t="str">
            <v>S</v>
          </cell>
          <cell r="J32">
            <v>38.880000000000003</v>
          </cell>
          <cell r="K32">
            <v>0</v>
          </cell>
        </row>
        <row r="33">
          <cell r="B33">
            <v>16.641666666666666</v>
          </cell>
          <cell r="C33">
            <v>26.7</v>
          </cell>
          <cell r="D33">
            <v>7.7</v>
          </cell>
          <cell r="E33">
            <v>61.833333333333336</v>
          </cell>
          <cell r="F33">
            <v>97</v>
          </cell>
          <cell r="G33">
            <v>31</v>
          </cell>
          <cell r="H33">
            <v>6.84</v>
          </cell>
          <cell r="I33" t="str">
            <v>S</v>
          </cell>
          <cell r="J33">
            <v>18.36</v>
          </cell>
          <cell r="K33">
            <v>0</v>
          </cell>
        </row>
        <row r="34">
          <cell r="B34">
            <v>20.391666666666666</v>
          </cell>
          <cell r="C34">
            <v>29.6</v>
          </cell>
          <cell r="D34">
            <v>10.9</v>
          </cell>
          <cell r="E34">
            <v>57.25</v>
          </cell>
          <cell r="F34">
            <v>94</v>
          </cell>
          <cell r="G34">
            <v>22</v>
          </cell>
          <cell r="H34">
            <v>10.08</v>
          </cell>
          <cell r="I34" t="str">
            <v>S</v>
          </cell>
          <cell r="J34">
            <v>21.6</v>
          </cell>
          <cell r="K34">
            <v>0</v>
          </cell>
        </row>
        <row r="35">
          <cell r="B35">
            <v>22.116666666666671</v>
          </cell>
          <cell r="C35">
            <v>30.8</v>
          </cell>
          <cell r="D35">
            <v>12.3</v>
          </cell>
          <cell r="E35">
            <v>62.583333333333336</v>
          </cell>
          <cell r="F35">
            <v>95</v>
          </cell>
          <cell r="G35">
            <v>34</v>
          </cell>
          <cell r="H35">
            <v>14.76</v>
          </cell>
          <cell r="I35" t="str">
            <v>L</v>
          </cell>
          <cell r="J35">
            <v>26.28</v>
          </cell>
          <cell r="K35">
            <v>0</v>
          </cell>
        </row>
      </sheetData>
      <sheetData sheetId="3">
        <row r="5">
          <cell r="B5">
            <v>23.400000000000006</v>
          </cell>
        </row>
      </sheetData>
      <sheetData sheetId="4"/>
      <sheetData sheetId="5"/>
      <sheetData sheetId="6"/>
      <sheetData sheetId="7"/>
      <sheetData sheetId="8">
        <row r="5">
          <cell r="B5">
            <v>23.125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22.245833333333334</v>
          </cell>
        </row>
      </sheetData>
      <sheetData sheetId="11">
        <row r="5">
          <cell r="B5">
            <v>26.016666666666669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25.987500000000001</v>
          </cell>
          <cell r="C5">
            <v>33.299999999999997</v>
          </cell>
          <cell r="D5">
            <v>21.4</v>
          </cell>
          <cell r="E5">
            <v>75.708333333333329</v>
          </cell>
          <cell r="F5">
            <v>95</v>
          </cell>
          <cell r="G5">
            <v>41</v>
          </cell>
          <cell r="H5">
            <v>26.28</v>
          </cell>
          <cell r="I5" t="str">
            <v>NO</v>
          </cell>
          <cell r="J5">
            <v>58.680000000000007</v>
          </cell>
          <cell r="K5">
            <v>0</v>
          </cell>
        </row>
        <row r="6">
          <cell r="B6">
            <v>25.358333333333334</v>
          </cell>
          <cell r="C6">
            <v>32.5</v>
          </cell>
          <cell r="D6">
            <v>20.9</v>
          </cell>
          <cell r="E6">
            <v>72.666666666666671</v>
          </cell>
          <cell r="F6">
            <v>92</v>
          </cell>
          <cell r="G6">
            <v>41</v>
          </cell>
          <cell r="H6">
            <v>14.4</v>
          </cell>
          <cell r="I6" t="str">
            <v>S</v>
          </cell>
          <cell r="J6">
            <v>36</v>
          </cell>
          <cell r="K6">
            <v>0</v>
          </cell>
        </row>
        <row r="7">
          <cell r="B7">
            <v>27.608333333333324</v>
          </cell>
          <cell r="C7">
            <v>35</v>
          </cell>
          <cell r="D7">
            <v>22.8</v>
          </cell>
          <cell r="E7">
            <v>65.041666666666671</v>
          </cell>
          <cell r="F7">
            <v>84</v>
          </cell>
          <cell r="G7">
            <v>37</v>
          </cell>
          <cell r="H7">
            <v>18.720000000000002</v>
          </cell>
          <cell r="I7" t="str">
            <v>S</v>
          </cell>
          <cell r="J7">
            <v>35.28</v>
          </cell>
          <cell r="K7">
            <v>0</v>
          </cell>
        </row>
        <row r="8">
          <cell r="B8">
            <v>27.370833333333334</v>
          </cell>
          <cell r="C8">
            <v>33.799999999999997</v>
          </cell>
          <cell r="D8">
            <v>22.1</v>
          </cell>
          <cell r="E8">
            <v>66.666666666666671</v>
          </cell>
          <cell r="F8">
            <v>90</v>
          </cell>
          <cell r="G8">
            <v>43</v>
          </cell>
          <cell r="H8">
            <v>14.76</v>
          </cell>
          <cell r="I8" t="str">
            <v>L</v>
          </cell>
          <cell r="J8">
            <v>36</v>
          </cell>
          <cell r="K8">
            <v>0</v>
          </cell>
        </row>
        <row r="9">
          <cell r="B9">
            <v>28.666666666666671</v>
          </cell>
          <cell r="C9">
            <v>34.1</v>
          </cell>
          <cell r="D9">
            <v>23.7</v>
          </cell>
          <cell r="E9">
            <v>62.041666666666664</v>
          </cell>
          <cell r="F9">
            <v>85</v>
          </cell>
          <cell r="G9">
            <v>39</v>
          </cell>
          <cell r="H9">
            <v>15.840000000000002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28.370833333333337</v>
          </cell>
          <cell r="C10">
            <v>34.1</v>
          </cell>
          <cell r="D10">
            <v>23</v>
          </cell>
          <cell r="E10">
            <v>60.083333333333336</v>
          </cell>
          <cell r="F10">
            <v>84</v>
          </cell>
          <cell r="G10">
            <v>34</v>
          </cell>
          <cell r="H10">
            <v>18.720000000000002</v>
          </cell>
          <cell r="I10" t="str">
            <v>L</v>
          </cell>
          <cell r="J10">
            <v>31.680000000000003</v>
          </cell>
          <cell r="K10">
            <v>0</v>
          </cell>
        </row>
        <row r="11">
          <cell r="B11">
            <v>28.729166666666668</v>
          </cell>
          <cell r="C11">
            <v>34.299999999999997</v>
          </cell>
          <cell r="D11">
            <v>23.9</v>
          </cell>
          <cell r="E11">
            <v>50.666666666666664</v>
          </cell>
          <cell r="F11">
            <v>72</v>
          </cell>
          <cell r="G11">
            <v>29</v>
          </cell>
          <cell r="H11">
            <v>15.120000000000001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28.191666666666666</v>
          </cell>
          <cell r="C12">
            <v>33.799999999999997</v>
          </cell>
          <cell r="D12">
            <v>22</v>
          </cell>
          <cell r="E12">
            <v>44.5</v>
          </cell>
          <cell r="F12">
            <v>70</v>
          </cell>
          <cell r="G12">
            <v>22</v>
          </cell>
          <cell r="H12">
            <v>15.120000000000001</v>
          </cell>
          <cell r="I12" t="str">
            <v>SE</v>
          </cell>
          <cell r="J12">
            <v>28.44</v>
          </cell>
          <cell r="K12">
            <v>0</v>
          </cell>
        </row>
        <row r="13">
          <cell r="B13">
            <v>28.508333333333326</v>
          </cell>
          <cell r="C13">
            <v>34.799999999999997</v>
          </cell>
          <cell r="D13">
            <v>22.9</v>
          </cell>
          <cell r="E13">
            <v>39.833333333333336</v>
          </cell>
          <cell r="F13">
            <v>64</v>
          </cell>
          <cell r="G13">
            <v>21</v>
          </cell>
          <cell r="H13">
            <v>11.879999999999999</v>
          </cell>
          <cell r="I13" t="str">
            <v>S</v>
          </cell>
          <cell r="J13">
            <v>36.72</v>
          </cell>
          <cell r="K13">
            <v>0</v>
          </cell>
        </row>
        <row r="14">
          <cell r="B14">
            <v>27.737499999999997</v>
          </cell>
          <cell r="C14">
            <v>34.9</v>
          </cell>
          <cell r="D14">
            <v>21.4</v>
          </cell>
          <cell r="E14">
            <v>49.375</v>
          </cell>
          <cell r="F14">
            <v>79</v>
          </cell>
          <cell r="G14">
            <v>28</v>
          </cell>
          <cell r="H14">
            <v>14.4</v>
          </cell>
          <cell r="I14" t="str">
            <v>SE</v>
          </cell>
          <cell r="J14">
            <v>54.72</v>
          </cell>
          <cell r="K14">
            <v>0</v>
          </cell>
        </row>
        <row r="15">
          <cell r="B15">
            <v>26.474999999999994</v>
          </cell>
          <cell r="C15">
            <v>34.4</v>
          </cell>
          <cell r="D15">
            <v>21</v>
          </cell>
          <cell r="E15">
            <v>62</v>
          </cell>
          <cell r="F15">
            <v>87</v>
          </cell>
          <cell r="G15">
            <v>34</v>
          </cell>
          <cell r="H15">
            <v>15.840000000000002</v>
          </cell>
          <cell r="I15" t="str">
            <v>NE</v>
          </cell>
          <cell r="J15">
            <v>34.56</v>
          </cell>
          <cell r="K15">
            <v>0</v>
          </cell>
        </row>
        <row r="16">
          <cell r="B16">
            <v>26.066666666666666</v>
          </cell>
          <cell r="C16">
            <v>33.799999999999997</v>
          </cell>
          <cell r="D16">
            <v>20.3</v>
          </cell>
          <cell r="E16">
            <v>60.083333333333336</v>
          </cell>
          <cell r="F16">
            <v>81</v>
          </cell>
          <cell r="G16">
            <v>34</v>
          </cell>
          <cell r="H16">
            <v>22.32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27.641666666666666</v>
          </cell>
          <cell r="C17">
            <v>35.5</v>
          </cell>
          <cell r="D17">
            <v>21.4</v>
          </cell>
          <cell r="E17">
            <v>62.958333333333336</v>
          </cell>
          <cell r="F17">
            <v>88</v>
          </cell>
          <cell r="G17">
            <v>30</v>
          </cell>
          <cell r="H17">
            <v>16.920000000000002</v>
          </cell>
          <cell r="I17" t="str">
            <v>N</v>
          </cell>
          <cell r="J17">
            <v>42.84</v>
          </cell>
          <cell r="K17">
            <v>5.4</v>
          </cell>
        </row>
        <row r="18">
          <cell r="B18">
            <v>26.054166666666664</v>
          </cell>
          <cell r="C18">
            <v>30.5</v>
          </cell>
          <cell r="D18">
            <v>21.2</v>
          </cell>
          <cell r="E18">
            <v>65.625</v>
          </cell>
          <cell r="F18">
            <v>88</v>
          </cell>
          <cell r="G18">
            <v>43</v>
          </cell>
          <cell r="H18">
            <v>25.2</v>
          </cell>
          <cell r="I18" t="str">
            <v>O</v>
          </cell>
          <cell r="J18">
            <v>45</v>
          </cell>
          <cell r="K18">
            <v>0</v>
          </cell>
        </row>
        <row r="19">
          <cell r="B19">
            <v>23.925000000000001</v>
          </cell>
          <cell r="C19">
            <v>28</v>
          </cell>
          <cell r="D19">
            <v>22</v>
          </cell>
          <cell r="E19">
            <v>79.291666666666671</v>
          </cell>
          <cell r="F19">
            <v>91</v>
          </cell>
          <cell r="G19">
            <v>61</v>
          </cell>
          <cell r="H19">
            <v>15.48</v>
          </cell>
          <cell r="I19" t="str">
            <v>S</v>
          </cell>
          <cell r="J19">
            <v>29.880000000000003</v>
          </cell>
          <cell r="K19">
            <v>4.8000000000000007</v>
          </cell>
        </row>
        <row r="20">
          <cell r="B20">
            <v>24.133333333333326</v>
          </cell>
          <cell r="C20">
            <v>30.5</v>
          </cell>
          <cell r="D20">
            <v>21.1</v>
          </cell>
          <cell r="E20">
            <v>83.958333333333329</v>
          </cell>
          <cell r="F20">
            <v>95</v>
          </cell>
          <cell r="G20">
            <v>54</v>
          </cell>
          <cell r="H20">
            <v>19.8</v>
          </cell>
          <cell r="I20" t="str">
            <v>N</v>
          </cell>
          <cell r="J20">
            <v>34.92</v>
          </cell>
          <cell r="K20">
            <v>1.5999999999999999</v>
          </cell>
        </row>
        <row r="21">
          <cell r="B21">
            <v>24.620833333333334</v>
          </cell>
          <cell r="C21">
            <v>28.6</v>
          </cell>
          <cell r="D21">
            <v>22.1</v>
          </cell>
          <cell r="E21">
            <v>78.041666666666671</v>
          </cell>
          <cell r="F21">
            <v>91</v>
          </cell>
          <cell r="G21">
            <v>58</v>
          </cell>
          <cell r="H21">
            <v>15.48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25.558333333333337</v>
          </cell>
          <cell r="C22">
            <v>31.6</v>
          </cell>
          <cell r="D22">
            <v>20.399999999999999</v>
          </cell>
          <cell r="E22">
            <v>64.583333333333329</v>
          </cell>
          <cell r="F22">
            <v>81</v>
          </cell>
          <cell r="G22">
            <v>45</v>
          </cell>
          <cell r="H22">
            <v>19.079999999999998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26.291666666666668</v>
          </cell>
          <cell r="C23">
            <v>32.4</v>
          </cell>
          <cell r="D23">
            <v>20.9</v>
          </cell>
          <cell r="E23">
            <v>60.166666666666664</v>
          </cell>
          <cell r="F23">
            <v>77</v>
          </cell>
          <cell r="G23">
            <v>41</v>
          </cell>
          <cell r="H23">
            <v>18.720000000000002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27.429166666666664</v>
          </cell>
          <cell r="C24">
            <v>34.1</v>
          </cell>
          <cell r="D24">
            <v>22.6</v>
          </cell>
          <cell r="E24">
            <v>55.916666666666664</v>
          </cell>
          <cell r="F24">
            <v>76</v>
          </cell>
          <cell r="G24">
            <v>31</v>
          </cell>
          <cell r="H24">
            <v>13.68</v>
          </cell>
          <cell r="I24" t="str">
            <v>SE</v>
          </cell>
          <cell r="J24">
            <v>27</v>
          </cell>
          <cell r="K24">
            <v>0</v>
          </cell>
        </row>
        <row r="25">
          <cell r="B25">
            <v>27.812499999999989</v>
          </cell>
          <cell r="C25">
            <v>34.799999999999997</v>
          </cell>
          <cell r="D25">
            <v>22.1</v>
          </cell>
          <cell r="E25">
            <v>54.166666666666664</v>
          </cell>
          <cell r="F25">
            <v>76</v>
          </cell>
          <cell r="G25">
            <v>29</v>
          </cell>
          <cell r="H25">
            <v>14.04</v>
          </cell>
          <cell r="I25" t="str">
            <v>N</v>
          </cell>
          <cell r="J25">
            <v>24.840000000000003</v>
          </cell>
          <cell r="K25">
            <v>0</v>
          </cell>
        </row>
        <row r="26">
          <cell r="B26">
            <v>25.037499999999994</v>
          </cell>
          <cell r="C26">
            <v>31.7</v>
          </cell>
          <cell r="D26">
            <v>20.7</v>
          </cell>
          <cell r="E26">
            <v>74</v>
          </cell>
          <cell r="F26">
            <v>95</v>
          </cell>
          <cell r="G26">
            <v>43</v>
          </cell>
          <cell r="H26">
            <v>24.840000000000003</v>
          </cell>
          <cell r="I26" t="str">
            <v>O</v>
          </cell>
          <cell r="J26">
            <v>70.56</v>
          </cell>
          <cell r="K26">
            <v>15.4</v>
          </cell>
        </row>
        <row r="27">
          <cell r="B27">
            <v>22.979166666666668</v>
          </cell>
          <cell r="C27">
            <v>28.3</v>
          </cell>
          <cell r="D27">
            <v>20.3</v>
          </cell>
          <cell r="E27">
            <v>82.875</v>
          </cell>
          <cell r="F27">
            <v>96</v>
          </cell>
          <cell r="G27">
            <v>56</v>
          </cell>
          <cell r="H27">
            <v>10.44</v>
          </cell>
          <cell r="I27" t="str">
            <v>NO</v>
          </cell>
          <cell r="J27">
            <v>17.64</v>
          </cell>
          <cell r="K27">
            <v>0.60000000000000009</v>
          </cell>
        </row>
        <row r="28">
          <cell r="B28">
            <v>24.13333333333334</v>
          </cell>
          <cell r="C28">
            <v>30.4</v>
          </cell>
          <cell r="D28">
            <v>18.7</v>
          </cell>
          <cell r="E28">
            <v>64.833333333333329</v>
          </cell>
          <cell r="F28">
            <v>93</v>
          </cell>
          <cell r="G28">
            <v>30</v>
          </cell>
          <cell r="H28">
            <v>15.120000000000001</v>
          </cell>
          <cell r="I28" t="str">
            <v>SO</v>
          </cell>
          <cell r="J28">
            <v>27</v>
          </cell>
          <cell r="K28">
            <v>1.6</v>
          </cell>
        </row>
        <row r="29">
          <cell r="B29">
            <v>25.837499999999995</v>
          </cell>
          <cell r="C29">
            <v>32.9</v>
          </cell>
          <cell r="D29">
            <v>18.8</v>
          </cell>
          <cell r="E29">
            <v>50.375</v>
          </cell>
          <cell r="F29">
            <v>73</v>
          </cell>
          <cell r="G29">
            <v>34</v>
          </cell>
          <cell r="H29">
            <v>10.8</v>
          </cell>
          <cell r="I29" t="str">
            <v>S</v>
          </cell>
          <cell r="J29">
            <v>19.079999999999998</v>
          </cell>
          <cell r="K29">
            <v>0</v>
          </cell>
        </row>
        <row r="30">
          <cell r="B30">
            <v>26.633333333333336</v>
          </cell>
          <cell r="C30">
            <v>33.700000000000003</v>
          </cell>
          <cell r="D30">
            <v>22.3</v>
          </cell>
          <cell r="E30">
            <v>59.25</v>
          </cell>
          <cell r="F30">
            <v>78</v>
          </cell>
          <cell r="G30">
            <v>43</v>
          </cell>
          <cell r="H30">
            <v>24.48</v>
          </cell>
          <cell r="I30" t="str">
            <v>L</v>
          </cell>
          <cell r="J30">
            <v>43.2</v>
          </cell>
          <cell r="K30">
            <v>0.6</v>
          </cell>
        </row>
        <row r="31">
          <cell r="B31">
            <v>21.187499999999996</v>
          </cell>
          <cell r="C31">
            <v>24.8</v>
          </cell>
          <cell r="D31">
            <v>20.100000000000001</v>
          </cell>
          <cell r="E31">
            <v>90.208333333333329</v>
          </cell>
          <cell r="F31">
            <v>97</v>
          </cell>
          <cell r="G31">
            <v>74</v>
          </cell>
          <cell r="H31">
            <v>18.36</v>
          </cell>
          <cell r="I31" t="str">
            <v>S</v>
          </cell>
          <cell r="J31">
            <v>36</v>
          </cell>
          <cell r="K31">
            <v>45.4</v>
          </cell>
        </row>
        <row r="32">
          <cell r="B32">
            <v>17.295833333333334</v>
          </cell>
          <cell r="C32">
            <v>22.7</v>
          </cell>
          <cell r="D32">
            <v>11</v>
          </cell>
          <cell r="E32">
            <v>56.458333333333336</v>
          </cell>
          <cell r="F32">
            <v>87</v>
          </cell>
          <cell r="G32">
            <v>24</v>
          </cell>
          <cell r="H32">
            <v>23.759999999999998</v>
          </cell>
          <cell r="I32" t="str">
            <v>S</v>
          </cell>
          <cell r="J32">
            <v>44.28</v>
          </cell>
          <cell r="K32">
            <v>0</v>
          </cell>
        </row>
        <row r="33">
          <cell r="B33">
            <v>19.504166666666663</v>
          </cell>
          <cell r="C33">
            <v>27.4</v>
          </cell>
          <cell r="D33">
            <v>13.5</v>
          </cell>
          <cell r="E33">
            <v>45.666666666666664</v>
          </cell>
          <cell r="F33">
            <v>63</v>
          </cell>
          <cell r="G33">
            <v>25</v>
          </cell>
          <cell r="H33">
            <v>10.08</v>
          </cell>
          <cell r="I33" t="str">
            <v>S</v>
          </cell>
          <cell r="J33">
            <v>19.8</v>
          </cell>
          <cell r="K33">
            <v>0</v>
          </cell>
        </row>
        <row r="34">
          <cell r="B34">
            <v>22.754166666666666</v>
          </cell>
          <cell r="C34">
            <v>29.5</v>
          </cell>
          <cell r="D34">
            <v>17.2</v>
          </cell>
          <cell r="E34">
            <v>50.375</v>
          </cell>
          <cell r="F34">
            <v>71</v>
          </cell>
          <cell r="G34">
            <v>28</v>
          </cell>
          <cell r="H34">
            <v>11.879999999999999</v>
          </cell>
          <cell r="I34" t="str">
            <v>S</v>
          </cell>
          <cell r="J34">
            <v>21.6</v>
          </cell>
          <cell r="K34">
            <v>0</v>
          </cell>
        </row>
        <row r="35">
          <cell r="B35">
            <v>24.508333333333329</v>
          </cell>
          <cell r="C35">
            <v>31</v>
          </cell>
          <cell r="D35">
            <v>18.899999999999999</v>
          </cell>
          <cell r="E35">
            <v>54.166666666666664</v>
          </cell>
          <cell r="F35">
            <v>67</v>
          </cell>
          <cell r="G35">
            <v>37</v>
          </cell>
          <cell r="H35">
            <v>12.6</v>
          </cell>
          <cell r="I35" t="str">
            <v>S</v>
          </cell>
          <cell r="J35">
            <v>23.040000000000003</v>
          </cell>
          <cell r="K35">
            <v>0</v>
          </cell>
        </row>
      </sheetData>
      <sheetData sheetId="3">
        <row r="5">
          <cell r="B5">
            <v>24.866666666666671</v>
          </cell>
        </row>
      </sheetData>
      <sheetData sheetId="4"/>
      <sheetData sheetId="5"/>
      <sheetData sheetId="6"/>
      <sheetData sheetId="7"/>
      <sheetData sheetId="8">
        <row r="5">
          <cell r="B5">
            <v>24.524999999999995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23.262500000000003</v>
          </cell>
        </row>
      </sheetData>
      <sheetData sheetId="11">
        <row r="5">
          <cell r="B5">
            <v>26.241666666666664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25.92916666666666</v>
          </cell>
          <cell r="C5">
            <v>33.200000000000003</v>
          </cell>
          <cell r="D5">
            <v>22</v>
          </cell>
          <cell r="E5">
            <v>77.25</v>
          </cell>
          <cell r="F5">
            <v>94</v>
          </cell>
          <cell r="G5">
            <v>43</v>
          </cell>
          <cell r="H5">
            <v>18.36</v>
          </cell>
          <cell r="I5" t="str">
            <v>N</v>
          </cell>
          <cell r="J5">
            <v>34.56</v>
          </cell>
          <cell r="K5">
            <v>0</v>
          </cell>
        </row>
        <row r="6">
          <cell r="B6">
            <v>26.525000000000002</v>
          </cell>
          <cell r="C6">
            <v>33.799999999999997</v>
          </cell>
          <cell r="D6">
            <v>22.8</v>
          </cell>
          <cell r="E6">
            <v>73.583333333333329</v>
          </cell>
          <cell r="F6">
            <v>89</v>
          </cell>
          <cell r="G6">
            <v>45</v>
          </cell>
          <cell r="H6">
            <v>12.6</v>
          </cell>
          <cell r="I6" t="str">
            <v>L</v>
          </cell>
          <cell r="J6">
            <v>24.840000000000003</v>
          </cell>
          <cell r="K6">
            <v>0</v>
          </cell>
        </row>
        <row r="7">
          <cell r="B7">
            <v>27.05</v>
          </cell>
          <cell r="C7">
            <v>34.1</v>
          </cell>
          <cell r="D7">
            <v>22.9</v>
          </cell>
          <cell r="E7">
            <v>73.375</v>
          </cell>
          <cell r="F7">
            <v>94</v>
          </cell>
          <cell r="G7">
            <v>41</v>
          </cell>
          <cell r="H7">
            <v>15.840000000000002</v>
          </cell>
          <cell r="I7" t="str">
            <v>SE</v>
          </cell>
          <cell r="J7">
            <v>32.76</v>
          </cell>
          <cell r="K7">
            <v>0</v>
          </cell>
        </row>
        <row r="8">
          <cell r="B8">
            <v>26.712500000000006</v>
          </cell>
          <cell r="C8">
            <v>35.4</v>
          </cell>
          <cell r="D8">
            <v>22.3</v>
          </cell>
          <cell r="E8">
            <v>75.458333333333329</v>
          </cell>
          <cell r="F8">
            <v>95</v>
          </cell>
          <cell r="G8">
            <v>40</v>
          </cell>
          <cell r="H8">
            <v>21.6</v>
          </cell>
          <cell r="I8" t="str">
            <v>NE</v>
          </cell>
          <cell r="J8">
            <v>39.96</v>
          </cell>
          <cell r="K8">
            <v>0.2</v>
          </cell>
        </row>
        <row r="9">
          <cell r="B9">
            <v>26.616666666666674</v>
          </cell>
          <cell r="C9">
            <v>35.200000000000003</v>
          </cell>
          <cell r="D9">
            <v>21.8</v>
          </cell>
          <cell r="E9">
            <v>72.333333333333329</v>
          </cell>
          <cell r="F9">
            <v>92</v>
          </cell>
          <cell r="G9">
            <v>38</v>
          </cell>
          <cell r="H9">
            <v>15.840000000000002</v>
          </cell>
          <cell r="I9" t="str">
            <v>NE</v>
          </cell>
          <cell r="J9">
            <v>34.92</v>
          </cell>
          <cell r="K9">
            <v>1.2</v>
          </cell>
        </row>
        <row r="10">
          <cell r="B10">
            <v>27.824999999999999</v>
          </cell>
          <cell r="C10">
            <v>35.1</v>
          </cell>
          <cell r="D10">
            <v>22</v>
          </cell>
          <cell r="E10">
            <v>65.75</v>
          </cell>
          <cell r="F10">
            <v>92</v>
          </cell>
          <cell r="G10">
            <v>35</v>
          </cell>
          <cell r="H10">
            <v>17.64</v>
          </cell>
          <cell r="I10" t="str">
            <v>SE</v>
          </cell>
          <cell r="J10">
            <v>44.64</v>
          </cell>
          <cell r="K10">
            <v>0</v>
          </cell>
        </row>
        <row r="11">
          <cell r="B11">
            <v>28.566666666666663</v>
          </cell>
          <cell r="C11">
            <v>36.1</v>
          </cell>
          <cell r="D11">
            <v>21.8</v>
          </cell>
          <cell r="E11">
            <v>63.541666666666664</v>
          </cell>
          <cell r="F11">
            <v>94</v>
          </cell>
          <cell r="G11">
            <v>27</v>
          </cell>
          <cell r="H11">
            <v>12.96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28.966666666666665</v>
          </cell>
          <cell r="C12">
            <v>36.4</v>
          </cell>
          <cell r="D12">
            <v>19.3</v>
          </cell>
          <cell r="E12">
            <v>51</v>
          </cell>
          <cell r="F12">
            <v>87</v>
          </cell>
          <cell r="G12">
            <v>24</v>
          </cell>
          <cell r="H12">
            <v>14.4</v>
          </cell>
          <cell r="I12" t="str">
            <v>S</v>
          </cell>
          <cell r="J12">
            <v>29.16</v>
          </cell>
          <cell r="K12">
            <v>0</v>
          </cell>
        </row>
        <row r="13">
          <cell r="B13">
            <v>26.833333333333339</v>
          </cell>
          <cell r="C13">
            <v>35.4</v>
          </cell>
          <cell r="D13">
            <v>17.3</v>
          </cell>
          <cell r="E13">
            <v>55.833333333333336</v>
          </cell>
          <cell r="F13">
            <v>94</v>
          </cell>
          <cell r="G13">
            <v>22</v>
          </cell>
          <cell r="H13">
            <v>8.2799999999999994</v>
          </cell>
          <cell r="I13" t="str">
            <v>N</v>
          </cell>
          <cell r="J13">
            <v>23.040000000000003</v>
          </cell>
          <cell r="K13">
            <v>0</v>
          </cell>
        </row>
        <row r="14">
          <cell r="B14">
            <v>26.170833333333331</v>
          </cell>
          <cell r="C14">
            <v>34.5</v>
          </cell>
          <cell r="D14">
            <v>18.5</v>
          </cell>
          <cell r="E14">
            <v>64.125</v>
          </cell>
          <cell r="F14">
            <v>90</v>
          </cell>
          <cell r="G14">
            <v>34</v>
          </cell>
          <cell r="H14">
            <v>11.520000000000001</v>
          </cell>
          <cell r="I14" t="str">
            <v>N</v>
          </cell>
          <cell r="J14">
            <v>24.840000000000003</v>
          </cell>
          <cell r="K14">
            <v>0</v>
          </cell>
        </row>
        <row r="15">
          <cell r="B15">
            <v>27.270833333333329</v>
          </cell>
          <cell r="C15">
            <v>35.200000000000003</v>
          </cell>
          <cell r="D15">
            <v>20.399999999999999</v>
          </cell>
          <cell r="E15">
            <v>65.875</v>
          </cell>
          <cell r="F15">
            <v>94</v>
          </cell>
          <cell r="G15">
            <v>33</v>
          </cell>
          <cell r="H15">
            <v>13.32</v>
          </cell>
          <cell r="I15" t="str">
            <v>N</v>
          </cell>
          <cell r="J15">
            <v>28.08</v>
          </cell>
          <cell r="K15">
            <v>0</v>
          </cell>
        </row>
        <row r="16">
          <cell r="B16">
            <v>27.295833333333334</v>
          </cell>
          <cell r="C16">
            <v>34.5</v>
          </cell>
          <cell r="D16">
            <v>20.2</v>
          </cell>
          <cell r="E16">
            <v>63.791666666666664</v>
          </cell>
          <cell r="F16">
            <v>93</v>
          </cell>
          <cell r="G16">
            <v>36</v>
          </cell>
          <cell r="H16">
            <v>14.04</v>
          </cell>
          <cell r="I16" t="str">
            <v>N</v>
          </cell>
          <cell r="J16">
            <v>29.52</v>
          </cell>
          <cell r="K16">
            <v>0</v>
          </cell>
        </row>
        <row r="17">
          <cell r="B17">
            <v>28.545833333333334</v>
          </cell>
          <cell r="C17">
            <v>35.799999999999997</v>
          </cell>
          <cell r="D17">
            <v>21.9</v>
          </cell>
          <cell r="E17">
            <v>63.541666666666664</v>
          </cell>
          <cell r="F17">
            <v>92</v>
          </cell>
          <cell r="G17">
            <v>33</v>
          </cell>
          <cell r="H17">
            <v>14.76</v>
          </cell>
          <cell r="I17" t="str">
            <v>N</v>
          </cell>
          <cell r="J17">
            <v>31.319999999999997</v>
          </cell>
          <cell r="K17">
            <v>0</v>
          </cell>
        </row>
        <row r="18">
          <cell r="B18">
            <v>24.304166666666674</v>
          </cell>
          <cell r="C18">
            <v>30.7</v>
          </cell>
          <cell r="D18">
            <v>21.3</v>
          </cell>
          <cell r="E18">
            <v>78.833333333333329</v>
          </cell>
          <cell r="F18">
            <v>95</v>
          </cell>
          <cell r="G18">
            <v>50</v>
          </cell>
          <cell r="H18">
            <v>12.24</v>
          </cell>
          <cell r="I18" t="str">
            <v>N</v>
          </cell>
          <cell r="J18">
            <v>30.96</v>
          </cell>
          <cell r="K18">
            <v>32.800000000000004</v>
          </cell>
        </row>
        <row r="19">
          <cell r="B19">
            <v>23.791666666666668</v>
          </cell>
          <cell r="C19">
            <v>28.8</v>
          </cell>
          <cell r="D19">
            <v>21.2</v>
          </cell>
          <cell r="E19">
            <v>80.333333333333329</v>
          </cell>
          <cell r="F19">
            <v>92</v>
          </cell>
          <cell r="G19">
            <v>57</v>
          </cell>
          <cell r="H19">
            <v>13.32</v>
          </cell>
          <cell r="I19" t="str">
            <v>SO</v>
          </cell>
          <cell r="J19">
            <v>39.24</v>
          </cell>
          <cell r="K19">
            <v>0</v>
          </cell>
        </row>
        <row r="20">
          <cell r="B20">
            <v>25.695833333333329</v>
          </cell>
          <cell r="C20">
            <v>32.299999999999997</v>
          </cell>
          <cell r="D20">
            <v>21.1</v>
          </cell>
          <cell r="E20">
            <v>70.666666666666671</v>
          </cell>
          <cell r="F20">
            <v>91</v>
          </cell>
          <cell r="G20">
            <v>43</v>
          </cell>
          <cell r="H20">
            <v>8.64</v>
          </cell>
          <cell r="I20" t="str">
            <v>SO</v>
          </cell>
          <cell r="J20">
            <v>19.8</v>
          </cell>
          <cell r="K20">
            <v>0</v>
          </cell>
        </row>
        <row r="21">
          <cell r="B21">
            <v>25.745833333333337</v>
          </cell>
          <cell r="C21">
            <v>32.799999999999997</v>
          </cell>
          <cell r="D21">
            <v>21.6</v>
          </cell>
          <cell r="E21">
            <v>77.125</v>
          </cell>
          <cell r="F21">
            <v>95</v>
          </cell>
          <cell r="G21">
            <v>47</v>
          </cell>
          <cell r="H21">
            <v>9.7200000000000006</v>
          </cell>
          <cell r="I21" t="str">
            <v>S</v>
          </cell>
          <cell r="J21">
            <v>36.36</v>
          </cell>
          <cell r="K21">
            <v>9.8000000000000007</v>
          </cell>
        </row>
        <row r="22">
          <cell r="B22">
            <v>25.795833333333331</v>
          </cell>
          <cell r="C22">
            <v>31.1</v>
          </cell>
          <cell r="D22">
            <v>21.8</v>
          </cell>
          <cell r="E22">
            <v>80.083333333333329</v>
          </cell>
          <cell r="F22">
            <v>95</v>
          </cell>
          <cell r="G22">
            <v>56</v>
          </cell>
          <cell r="H22">
            <v>13.68</v>
          </cell>
          <cell r="I22" t="str">
            <v>L</v>
          </cell>
          <cell r="J22">
            <v>36.36</v>
          </cell>
          <cell r="K22">
            <v>1</v>
          </cell>
        </row>
        <row r="23">
          <cell r="B23">
            <v>26.883333333333344</v>
          </cell>
          <cell r="C23">
            <v>32.799999999999997</v>
          </cell>
          <cell r="D23">
            <v>22.5</v>
          </cell>
          <cell r="E23">
            <v>73.875</v>
          </cell>
          <cell r="F23">
            <v>93</v>
          </cell>
          <cell r="G23">
            <v>48</v>
          </cell>
          <cell r="H23">
            <v>21.6</v>
          </cell>
          <cell r="I23" t="str">
            <v>L</v>
          </cell>
          <cell r="J23">
            <v>36.36</v>
          </cell>
          <cell r="K23">
            <v>1.2</v>
          </cell>
        </row>
        <row r="24">
          <cell r="B24">
            <v>26.370833333333326</v>
          </cell>
          <cell r="C24">
            <v>33.799999999999997</v>
          </cell>
          <cell r="D24">
            <v>21.6</v>
          </cell>
          <cell r="E24">
            <v>75.625</v>
          </cell>
          <cell r="F24">
            <v>96</v>
          </cell>
          <cell r="G24">
            <v>44</v>
          </cell>
          <cell r="H24">
            <v>12.6</v>
          </cell>
          <cell r="I24" t="str">
            <v>NE</v>
          </cell>
          <cell r="J24">
            <v>36.36</v>
          </cell>
          <cell r="K24">
            <v>4.2</v>
          </cell>
        </row>
        <row r="25">
          <cell r="B25">
            <v>27.212500000000002</v>
          </cell>
          <cell r="C25">
            <v>33.4</v>
          </cell>
          <cell r="D25">
            <v>22.7</v>
          </cell>
          <cell r="E25">
            <v>73.958333333333329</v>
          </cell>
          <cell r="F25">
            <v>93</v>
          </cell>
          <cell r="G25">
            <v>52</v>
          </cell>
          <cell r="H25">
            <v>15.48</v>
          </cell>
          <cell r="I25" t="str">
            <v>N</v>
          </cell>
          <cell r="J25">
            <v>30.96</v>
          </cell>
          <cell r="K25">
            <v>0</v>
          </cell>
        </row>
        <row r="26">
          <cell r="B26">
            <v>24.233333333333338</v>
          </cell>
          <cell r="C26">
            <v>30.1</v>
          </cell>
          <cell r="D26">
            <v>20.6</v>
          </cell>
          <cell r="E26">
            <v>85.333333333333329</v>
          </cell>
          <cell r="F26">
            <v>94</v>
          </cell>
          <cell r="G26">
            <v>55</v>
          </cell>
          <cell r="H26">
            <v>21.6</v>
          </cell>
          <cell r="I26" t="str">
            <v>N</v>
          </cell>
          <cell r="J26">
            <v>47.519999999999996</v>
          </cell>
          <cell r="K26">
            <v>30.8</v>
          </cell>
        </row>
        <row r="27">
          <cell r="B27">
            <v>23.475000000000009</v>
          </cell>
          <cell r="C27">
            <v>29.7</v>
          </cell>
          <cell r="D27">
            <v>20.5</v>
          </cell>
          <cell r="E27">
            <v>79.666666666666671</v>
          </cell>
          <cell r="F27">
            <v>96</v>
          </cell>
          <cell r="G27">
            <v>50</v>
          </cell>
          <cell r="H27">
            <v>11.16</v>
          </cell>
          <cell r="I27" t="str">
            <v>SO</v>
          </cell>
          <cell r="J27">
            <v>24.48</v>
          </cell>
          <cell r="K27">
            <v>0.4</v>
          </cell>
        </row>
        <row r="28">
          <cell r="B28">
            <v>23.9375</v>
          </cell>
          <cell r="C28">
            <v>30.7</v>
          </cell>
          <cell r="D28">
            <v>18.2</v>
          </cell>
          <cell r="E28">
            <v>69.375</v>
          </cell>
          <cell r="F28">
            <v>95</v>
          </cell>
          <cell r="G28">
            <v>35</v>
          </cell>
          <cell r="H28">
            <v>8.2799999999999994</v>
          </cell>
          <cell r="I28" t="str">
            <v>S</v>
          </cell>
          <cell r="J28">
            <v>19.440000000000001</v>
          </cell>
          <cell r="K28">
            <v>0</v>
          </cell>
        </row>
        <row r="29">
          <cell r="B29">
            <v>24.020833333333332</v>
          </cell>
          <cell r="C29">
            <v>32.200000000000003</v>
          </cell>
          <cell r="D29">
            <v>16.3</v>
          </cell>
          <cell r="E29">
            <v>65.708333333333329</v>
          </cell>
          <cell r="F29">
            <v>90</v>
          </cell>
          <cell r="G29">
            <v>41</v>
          </cell>
          <cell r="H29">
            <v>9</v>
          </cell>
          <cell r="I29" t="str">
            <v>S</v>
          </cell>
          <cell r="J29">
            <v>20.88</v>
          </cell>
          <cell r="K29">
            <v>0</v>
          </cell>
        </row>
        <row r="30">
          <cell r="B30">
            <v>25.825000000000003</v>
          </cell>
          <cell r="C30">
            <v>33.5</v>
          </cell>
          <cell r="D30">
            <v>20.9</v>
          </cell>
          <cell r="E30">
            <v>77.291666666666671</v>
          </cell>
          <cell r="F30">
            <v>93</v>
          </cell>
          <cell r="G30">
            <v>46</v>
          </cell>
          <cell r="H30">
            <v>14.76</v>
          </cell>
          <cell r="I30" t="str">
            <v>SE</v>
          </cell>
          <cell r="J30">
            <v>34.92</v>
          </cell>
          <cell r="K30">
            <v>0.2</v>
          </cell>
        </row>
        <row r="31">
          <cell r="B31">
            <v>22.36666666666666</v>
          </cell>
          <cell r="C31">
            <v>25.3</v>
          </cell>
          <cell r="D31">
            <v>20.6</v>
          </cell>
          <cell r="E31">
            <v>89</v>
          </cell>
          <cell r="F31">
            <v>96</v>
          </cell>
          <cell r="G31">
            <v>68</v>
          </cell>
          <cell r="H31">
            <v>7.5600000000000005</v>
          </cell>
          <cell r="I31" t="str">
            <v>S</v>
          </cell>
          <cell r="J31">
            <v>28.44</v>
          </cell>
          <cell r="K31">
            <v>91.4</v>
          </cell>
        </row>
        <row r="32">
          <cell r="B32">
            <v>18.879166666666666</v>
          </cell>
          <cell r="C32">
            <v>25.5</v>
          </cell>
          <cell r="D32">
            <v>11.8</v>
          </cell>
          <cell r="E32">
            <v>60.916666666666664</v>
          </cell>
          <cell r="F32">
            <v>88</v>
          </cell>
          <cell r="G32">
            <v>28</v>
          </cell>
          <cell r="H32">
            <v>9.3600000000000012</v>
          </cell>
          <cell r="I32" t="str">
            <v>S</v>
          </cell>
          <cell r="J32">
            <v>32.04</v>
          </cell>
          <cell r="K32">
            <v>0</v>
          </cell>
        </row>
        <row r="33">
          <cell r="B33">
            <v>18.966666666666665</v>
          </cell>
          <cell r="C33">
            <v>28.6</v>
          </cell>
          <cell r="D33">
            <v>11.1</v>
          </cell>
          <cell r="E33">
            <v>65.75</v>
          </cell>
          <cell r="F33">
            <v>93</v>
          </cell>
          <cell r="G33">
            <v>28</v>
          </cell>
          <cell r="H33">
            <v>7.2</v>
          </cell>
          <cell r="I33" t="str">
            <v>S</v>
          </cell>
          <cell r="J33">
            <v>20.88</v>
          </cell>
          <cell r="K33">
            <v>0</v>
          </cell>
        </row>
        <row r="34">
          <cell r="B34">
            <v>22.954166666666666</v>
          </cell>
          <cell r="C34">
            <v>31.1</v>
          </cell>
          <cell r="D34">
            <v>16.899999999999999</v>
          </cell>
          <cell r="E34">
            <v>61.041666666666664</v>
          </cell>
          <cell r="F34">
            <v>87</v>
          </cell>
          <cell r="G34">
            <v>25</v>
          </cell>
          <cell r="H34">
            <v>5.4</v>
          </cell>
          <cell r="I34" t="str">
            <v>S</v>
          </cell>
          <cell r="J34">
            <v>14.4</v>
          </cell>
          <cell r="K34">
            <v>0</v>
          </cell>
        </row>
        <row r="35">
          <cell r="B35">
            <v>23.175000000000001</v>
          </cell>
          <cell r="C35">
            <v>32.1</v>
          </cell>
          <cell r="D35">
            <v>14.9</v>
          </cell>
          <cell r="E35">
            <v>61.666666666666664</v>
          </cell>
          <cell r="F35">
            <v>90</v>
          </cell>
          <cell r="G35">
            <v>25</v>
          </cell>
          <cell r="H35">
            <v>6.12</v>
          </cell>
          <cell r="I35" t="str">
            <v>S</v>
          </cell>
          <cell r="J35">
            <v>15.120000000000001</v>
          </cell>
          <cell r="K35">
            <v>0</v>
          </cell>
        </row>
      </sheetData>
      <sheetData sheetId="3">
        <row r="5">
          <cell r="B5">
            <v>24.558333333333334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24.970833333333331</v>
          </cell>
        </row>
      </sheetData>
      <sheetData sheetId="9">
        <row r="5">
          <cell r="B5">
            <v>29.887499999999992</v>
          </cell>
        </row>
      </sheetData>
      <sheetData sheetId="10">
        <row r="5">
          <cell r="B5">
            <v>24.204166666666669</v>
          </cell>
        </row>
      </sheetData>
      <sheetData sheetId="11">
        <row r="5">
          <cell r="B5">
            <v>27.900000000000002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24.816666666666666</v>
          </cell>
          <cell r="C5">
            <v>32.6</v>
          </cell>
          <cell r="D5">
            <v>21.1</v>
          </cell>
          <cell r="E5">
            <v>78.791666666666671</v>
          </cell>
          <cell r="F5">
            <v>95</v>
          </cell>
          <cell r="G5">
            <v>41</v>
          </cell>
          <cell r="H5">
            <v>20.88</v>
          </cell>
          <cell r="I5" t="str">
            <v>N</v>
          </cell>
          <cell r="J5">
            <v>47.519999999999996</v>
          </cell>
          <cell r="K5">
            <v>4</v>
          </cell>
        </row>
        <row r="6">
          <cell r="B6">
            <v>24.158333333333331</v>
          </cell>
          <cell r="C6">
            <v>31.4</v>
          </cell>
          <cell r="D6">
            <v>19.899999999999999</v>
          </cell>
          <cell r="E6">
            <v>79.291666666666671</v>
          </cell>
          <cell r="F6">
            <v>96</v>
          </cell>
          <cell r="G6">
            <v>51</v>
          </cell>
          <cell r="H6">
            <v>7.2</v>
          </cell>
          <cell r="I6" t="str">
            <v>SE</v>
          </cell>
          <cell r="J6">
            <v>18.36</v>
          </cell>
          <cell r="K6">
            <v>0.4</v>
          </cell>
        </row>
        <row r="7">
          <cell r="B7">
            <v>26.625</v>
          </cell>
          <cell r="C7">
            <v>34.1</v>
          </cell>
          <cell r="D7">
            <v>21</v>
          </cell>
          <cell r="E7">
            <v>71.041666666666671</v>
          </cell>
          <cell r="F7">
            <v>95</v>
          </cell>
          <cell r="G7">
            <v>40</v>
          </cell>
          <cell r="H7">
            <v>5.4</v>
          </cell>
          <cell r="I7" t="str">
            <v>SE</v>
          </cell>
          <cell r="J7">
            <v>21.240000000000002</v>
          </cell>
          <cell r="K7">
            <v>0</v>
          </cell>
        </row>
        <row r="8">
          <cell r="B8">
            <v>27.066666666666666</v>
          </cell>
          <cell r="C8">
            <v>34.6</v>
          </cell>
          <cell r="D8">
            <v>21.2</v>
          </cell>
          <cell r="E8">
            <v>69.333333333333329</v>
          </cell>
          <cell r="F8">
            <v>93</v>
          </cell>
          <cell r="G8">
            <v>37</v>
          </cell>
          <cell r="H8">
            <v>13.32</v>
          </cell>
          <cell r="I8" t="str">
            <v>NE</v>
          </cell>
          <cell r="J8">
            <v>53.64</v>
          </cell>
          <cell r="K8">
            <v>16</v>
          </cell>
        </row>
        <row r="9">
          <cell r="B9">
            <v>27.812500000000004</v>
          </cell>
          <cell r="C9">
            <v>34.700000000000003</v>
          </cell>
          <cell r="D9">
            <v>22</v>
          </cell>
          <cell r="E9">
            <v>65.833333333333329</v>
          </cell>
          <cell r="F9">
            <v>93</v>
          </cell>
          <cell r="G9">
            <v>32</v>
          </cell>
          <cell r="H9">
            <v>14.04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28.166666666666668</v>
          </cell>
          <cell r="C10">
            <v>34.799999999999997</v>
          </cell>
          <cell r="D10">
            <v>21.8</v>
          </cell>
          <cell r="E10">
            <v>60.791666666666664</v>
          </cell>
          <cell r="F10">
            <v>88</v>
          </cell>
          <cell r="G10">
            <v>33</v>
          </cell>
          <cell r="H10">
            <v>13.32</v>
          </cell>
          <cell r="I10" t="str">
            <v>NE</v>
          </cell>
          <cell r="J10">
            <v>29.52</v>
          </cell>
          <cell r="K10">
            <v>0</v>
          </cell>
        </row>
        <row r="11">
          <cell r="B11">
            <v>27.724999999999998</v>
          </cell>
          <cell r="C11">
            <v>34.9</v>
          </cell>
          <cell r="D11">
            <v>22.2</v>
          </cell>
          <cell r="E11">
            <v>55.458333333333336</v>
          </cell>
          <cell r="F11">
            <v>83</v>
          </cell>
          <cell r="G11">
            <v>26</v>
          </cell>
          <cell r="H11">
            <v>10.08</v>
          </cell>
          <cell r="I11" t="str">
            <v>L</v>
          </cell>
          <cell r="J11">
            <v>27.36</v>
          </cell>
          <cell r="K11">
            <v>0</v>
          </cell>
        </row>
        <row r="12">
          <cell r="B12">
            <v>25.94583333333334</v>
          </cell>
          <cell r="C12">
            <v>35.299999999999997</v>
          </cell>
          <cell r="D12">
            <v>17.100000000000001</v>
          </cell>
          <cell r="E12">
            <v>52.75</v>
          </cell>
          <cell r="F12">
            <v>86</v>
          </cell>
          <cell r="G12">
            <v>22</v>
          </cell>
          <cell r="H12">
            <v>9.3600000000000012</v>
          </cell>
          <cell r="I12" t="str">
            <v>SE</v>
          </cell>
          <cell r="J12">
            <v>38.880000000000003</v>
          </cell>
          <cell r="K12">
            <v>0</v>
          </cell>
        </row>
        <row r="13">
          <cell r="B13">
            <v>26.062499999999996</v>
          </cell>
          <cell r="C13">
            <v>34.6</v>
          </cell>
          <cell r="D13">
            <v>18.399999999999999</v>
          </cell>
          <cell r="E13">
            <v>51.833333333333336</v>
          </cell>
          <cell r="F13">
            <v>82</v>
          </cell>
          <cell r="G13">
            <v>21</v>
          </cell>
          <cell r="H13">
            <v>8.2799999999999994</v>
          </cell>
          <cell r="I13" t="str">
            <v>O</v>
          </cell>
          <cell r="J13">
            <v>20.16</v>
          </cell>
          <cell r="K13">
            <v>0</v>
          </cell>
        </row>
        <row r="14">
          <cell r="B14">
            <v>26.300000000000008</v>
          </cell>
          <cell r="C14">
            <v>35</v>
          </cell>
          <cell r="D14">
            <v>19.399999999999999</v>
          </cell>
          <cell r="E14">
            <v>53.75</v>
          </cell>
          <cell r="F14">
            <v>78</v>
          </cell>
          <cell r="G14">
            <v>29</v>
          </cell>
          <cell r="H14">
            <v>11.16</v>
          </cell>
          <cell r="I14" t="str">
            <v>L</v>
          </cell>
          <cell r="J14">
            <v>35.64</v>
          </cell>
          <cell r="K14">
            <v>2</v>
          </cell>
        </row>
        <row r="15">
          <cell r="B15">
            <v>25.475000000000005</v>
          </cell>
          <cell r="C15">
            <v>32.700000000000003</v>
          </cell>
          <cell r="D15">
            <v>21.3</v>
          </cell>
          <cell r="E15">
            <v>70.333333333333329</v>
          </cell>
          <cell r="F15">
            <v>89</v>
          </cell>
          <cell r="G15">
            <v>42</v>
          </cell>
          <cell r="H15">
            <v>12.96</v>
          </cell>
          <cell r="I15" t="str">
            <v>NE</v>
          </cell>
          <cell r="J15">
            <v>41.04</v>
          </cell>
          <cell r="K15">
            <v>14.399999999999999</v>
          </cell>
        </row>
        <row r="16">
          <cell r="B16">
            <v>25.50833333333334</v>
          </cell>
          <cell r="C16">
            <v>33</v>
          </cell>
          <cell r="D16">
            <v>19.5</v>
          </cell>
          <cell r="E16">
            <v>69.083333333333329</v>
          </cell>
          <cell r="F16">
            <v>94</v>
          </cell>
          <cell r="G16">
            <v>36</v>
          </cell>
          <cell r="H16">
            <v>8.64</v>
          </cell>
          <cell r="I16" t="str">
            <v>N</v>
          </cell>
          <cell r="J16">
            <v>21.240000000000002</v>
          </cell>
          <cell r="K16">
            <v>0.2</v>
          </cell>
        </row>
        <row r="17">
          <cell r="B17">
            <v>27.174999999999997</v>
          </cell>
          <cell r="C17">
            <v>34.9</v>
          </cell>
          <cell r="D17">
            <v>21.6</v>
          </cell>
          <cell r="E17">
            <v>62.041666666666664</v>
          </cell>
          <cell r="F17">
            <v>85</v>
          </cell>
          <cell r="G17">
            <v>33</v>
          </cell>
          <cell r="H17">
            <v>9</v>
          </cell>
          <cell r="I17" t="str">
            <v>NE</v>
          </cell>
          <cell r="J17">
            <v>30.96</v>
          </cell>
          <cell r="K17">
            <v>0</v>
          </cell>
        </row>
        <row r="18">
          <cell r="B18">
            <v>24.675000000000001</v>
          </cell>
          <cell r="C18">
            <v>27.8</v>
          </cell>
          <cell r="D18">
            <v>21.1</v>
          </cell>
          <cell r="E18">
            <v>70.708333333333329</v>
          </cell>
          <cell r="F18">
            <v>85</v>
          </cell>
          <cell r="G18">
            <v>56</v>
          </cell>
          <cell r="H18">
            <v>12.6</v>
          </cell>
          <cell r="I18" t="str">
            <v>N</v>
          </cell>
          <cell r="J18">
            <v>32.4</v>
          </cell>
          <cell r="K18">
            <v>0</v>
          </cell>
        </row>
        <row r="19">
          <cell r="B19">
            <v>24.237500000000008</v>
          </cell>
          <cell r="C19">
            <v>30.2</v>
          </cell>
          <cell r="D19">
            <v>21.3</v>
          </cell>
          <cell r="E19">
            <v>75.875</v>
          </cell>
          <cell r="F19">
            <v>91</v>
          </cell>
          <cell r="G19">
            <v>48</v>
          </cell>
          <cell r="H19">
            <v>6.12</v>
          </cell>
          <cell r="I19" t="str">
            <v>S</v>
          </cell>
          <cell r="J19">
            <v>20.16</v>
          </cell>
          <cell r="K19">
            <v>0.4</v>
          </cell>
        </row>
        <row r="20">
          <cell r="B20">
            <v>24.133333333333336</v>
          </cell>
          <cell r="C20">
            <v>31.3</v>
          </cell>
          <cell r="D20">
            <v>19</v>
          </cell>
          <cell r="E20">
            <v>75.5</v>
          </cell>
          <cell r="F20">
            <v>93</v>
          </cell>
          <cell r="G20">
            <v>45</v>
          </cell>
          <cell r="H20">
            <v>8.2799999999999994</v>
          </cell>
          <cell r="I20" t="str">
            <v>O</v>
          </cell>
          <cell r="J20">
            <v>31.319999999999997</v>
          </cell>
          <cell r="K20">
            <v>0</v>
          </cell>
        </row>
        <row r="21">
          <cell r="B21">
            <v>24.833333333333332</v>
          </cell>
          <cell r="C21">
            <v>29.7</v>
          </cell>
          <cell r="D21">
            <v>21.8</v>
          </cell>
          <cell r="E21">
            <v>76.208333333333329</v>
          </cell>
          <cell r="F21">
            <v>92</v>
          </cell>
          <cell r="G21">
            <v>53</v>
          </cell>
          <cell r="H21">
            <v>16.559999999999999</v>
          </cell>
          <cell r="I21" t="str">
            <v>L</v>
          </cell>
          <cell r="J21">
            <v>36.36</v>
          </cell>
          <cell r="K21">
            <v>0</v>
          </cell>
        </row>
        <row r="22">
          <cell r="B22">
            <v>25.8</v>
          </cell>
          <cell r="C22">
            <v>32.299999999999997</v>
          </cell>
          <cell r="D22">
            <v>20.8</v>
          </cell>
          <cell r="E22">
            <v>62.583333333333336</v>
          </cell>
          <cell r="F22">
            <v>85</v>
          </cell>
          <cell r="G22">
            <v>38</v>
          </cell>
          <cell r="H22">
            <v>16.920000000000002</v>
          </cell>
          <cell r="I22" t="str">
            <v>L</v>
          </cell>
          <cell r="J22">
            <v>37.080000000000005</v>
          </cell>
          <cell r="K22">
            <v>0</v>
          </cell>
        </row>
        <row r="23">
          <cell r="B23">
            <v>26.079166666666666</v>
          </cell>
          <cell r="C23">
            <v>32.5</v>
          </cell>
          <cell r="D23">
            <v>21.2</v>
          </cell>
          <cell r="E23">
            <v>60</v>
          </cell>
          <cell r="F23">
            <v>82</v>
          </cell>
          <cell r="G23">
            <v>38</v>
          </cell>
          <cell r="H23">
            <v>16.920000000000002</v>
          </cell>
          <cell r="I23" t="str">
            <v>L</v>
          </cell>
          <cell r="J23">
            <v>39.6</v>
          </cell>
          <cell r="K23">
            <v>0</v>
          </cell>
        </row>
        <row r="24">
          <cell r="B24">
            <v>26.595833333333335</v>
          </cell>
          <cell r="C24">
            <v>33.9</v>
          </cell>
          <cell r="D24">
            <v>20</v>
          </cell>
          <cell r="E24">
            <v>59.125</v>
          </cell>
          <cell r="F24">
            <v>87</v>
          </cell>
          <cell r="G24">
            <v>29</v>
          </cell>
          <cell r="H24">
            <v>11.16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27.095833333333342</v>
          </cell>
          <cell r="C25">
            <v>34.9</v>
          </cell>
          <cell r="D25">
            <v>20.7</v>
          </cell>
          <cell r="E25">
            <v>57.625</v>
          </cell>
          <cell r="F25">
            <v>89</v>
          </cell>
          <cell r="G25">
            <v>29</v>
          </cell>
          <cell r="H25">
            <v>15.120000000000001</v>
          </cell>
          <cell r="I25" t="str">
            <v>N</v>
          </cell>
          <cell r="J25">
            <v>37.440000000000005</v>
          </cell>
          <cell r="K25">
            <v>1.6</v>
          </cell>
        </row>
        <row r="26">
          <cell r="B26">
            <v>22.458333333333332</v>
          </cell>
          <cell r="C26">
            <v>27.6</v>
          </cell>
          <cell r="D26">
            <v>20.5</v>
          </cell>
          <cell r="E26">
            <v>88.125</v>
          </cell>
          <cell r="F26">
            <v>95</v>
          </cell>
          <cell r="G26">
            <v>70</v>
          </cell>
          <cell r="H26">
            <v>14.4</v>
          </cell>
          <cell r="I26" t="str">
            <v>N</v>
          </cell>
          <cell r="J26">
            <v>43.56</v>
          </cell>
          <cell r="K26">
            <v>13.4</v>
          </cell>
        </row>
        <row r="27">
          <cell r="B27">
            <v>22.858333333333334</v>
          </cell>
          <cell r="C27">
            <v>29.4</v>
          </cell>
          <cell r="D27">
            <v>20</v>
          </cell>
          <cell r="E27">
            <v>81.75</v>
          </cell>
          <cell r="F27">
            <v>95</v>
          </cell>
          <cell r="G27">
            <v>50</v>
          </cell>
          <cell r="H27">
            <v>9</v>
          </cell>
          <cell r="I27" t="str">
            <v>O</v>
          </cell>
          <cell r="J27">
            <v>25.92</v>
          </cell>
          <cell r="K27">
            <v>0.4</v>
          </cell>
        </row>
        <row r="28">
          <cell r="B28">
            <v>22.670833333333331</v>
          </cell>
          <cell r="C28">
            <v>30</v>
          </cell>
          <cell r="D28">
            <v>16.2</v>
          </cell>
          <cell r="E28">
            <v>62.833333333333336</v>
          </cell>
          <cell r="F28">
            <v>90</v>
          </cell>
          <cell r="G28">
            <v>27</v>
          </cell>
          <cell r="H28">
            <v>7.9200000000000008</v>
          </cell>
          <cell r="I28" t="str">
            <v>SO</v>
          </cell>
          <cell r="J28">
            <v>19.8</v>
          </cell>
          <cell r="K28">
            <v>0</v>
          </cell>
        </row>
        <row r="29">
          <cell r="B29">
            <v>23.099999999999994</v>
          </cell>
          <cell r="C29">
            <v>32.9</v>
          </cell>
          <cell r="D29">
            <v>15</v>
          </cell>
          <cell r="E29">
            <v>58.5</v>
          </cell>
          <cell r="F29">
            <v>88</v>
          </cell>
          <cell r="G29">
            <v>28</v>
          </cell>
          <cell r="H29">
            <v>3.9600000000000004</v>
          </cell>
          <cell r="I29" t="str">
            <v>SE</v>
          </cell>
          <cell r="J29">
            <v>17.64</v>
          </cell>
          <cell r="K29">
            <v>0</v>
          </cell>
        </row>
        <row r="30">
          <cell r="B30">
            <v>25.516666666666666</v>
          </cell>
          <cell r="C30">
            <v>34</v>
          </cell>
          <cell r="D30">
            <v>19.100000000000001</v>
          </cell>
          <cell r="E30">
            <v>60.541666666666664</v>
          </cell>
          <cell r="F30">
            <v>95</v>
          </cell>
          <cell r="G30">
            <v>38</v>
          </cell>
          <cell r="H30">
            <v>21.6</v>
          </cell>
          <cell r="I30" t="str">
            <v>N</v>
          </cell>
          <cell r="J30">
            <v>54</v>
          </cell>
          <cell r="K30">
            <v>21.6</v>
          </cell>
        </row>
        <row r="31">
          <cell r="B31">
            <v>20.354166666666661</v>
          </cell>
          <cell r="C31">
            <v>23.9</v>
          </cell>
          <cell r="D31">
            <v>19.2</v>
          </cell>
          <cell r="E31">
            <v>89.041666666666671</v>
          </cell>
          <cell r="F31">
            <v>96</v>
          </cell>
          <cell r="G31">
            <v>56</v>
          </cell>
          <cell r="H31">
            <v>10.08</v>
          </cell>
          <cell r="I31" t="str">
            <v>S</v>
          </cell>
          <cell r="J31">
            <v>25.92</v>
          </cell>
          <cell r="K31">
            <v>42.800000000000011</v>
          </cell>
        </row>
        <row r="32">
          <cell r="B32">
            <v>16.3125</v>
          </cell>
          <cell r="C32">
            <v>22.7</v>
          </cell>
          <cell r="D32">
            <v>10.1</v>
          </cell>
          <cell r="E32">
            <v>60.083333333333336</v>
          </cell>
          <cell r="F32">
            <v>82</v>
          </cell>
          <cell r="G32">
            <v>31</v>
          </cell>
          <cell r="H32">
            <v>12.24</v>
          </cell>
          <cell r="I32" t="str">
            <v>S</v>
          </cell>
          <cell r="J32">
            <v>32.4</v>
          </cell>
          <cell r="K32">
            <v>0</v>
          </cell>
        </row>
        <row r="33">
          <cell r="B33">
            <v>16.862499999999997</v>
          </cell>
          <cell r="C33">
            <v>28</v>
          </cell>
          <cell r="D33">
            <v>8</v>
          </cell>
          <cell r="E33">
            <v>64.291666666666671</v>
          </cell>
          <cell r="F33">
            <v>94</v>
          </cell>
          <cell r="G33">
            <v>25</v>
          </cell>
          <cell r="H33">
            <v>3.9600000000000004</v>
          </cell>
          <cell r="I33" t="str">
            <v>NO</v>
          </cell>
          <cell r="J33">
            <v>14.4</v>
          </cell>
          <cell r="K33">
            <v>0.2</v>
          </cell>
        </row>
        <row r="34">
          <cell r="B34">
            <v>20.037499999999998</v>
          </cell>
          <cell r="C34">
            <v>29.7</v>
          </cell>
          <cell r="D34">
            <v>11.9</v>
          </cell>
          <cell r="E34">
            <v>62.083333333333336</v>
          </cell>
          <cell r="F34">
            <v>95</v>
          </cell>
          <cell r="G34">
            <v>22</v>
          </cell>
          <cell r="H34">
            <v>4.6800000000000006</v>
          </cell>
          <cell r="I34" t="str">
            <v>SE</v>
          </cell>
          <cell r="J34">
            <v>13.68</v>
          </cell>
          <cell r="K34">
            <v>0</v>
          </cell>
        </row>
        <row r="35">
          <cell r="B35">
            <v>21.8125</v>
          </cell>
          <cell r="C35">
            <v>31.4</v>
          </cell>
          <cell r="D35">
            <v>13.5</v>
          </cell>
          <cell r="E35">
            <v>63.041666666666664</v>
          </cell>
          <cell r="F35">
            <v>90</v>
          </cell>
          <cell r="G35">
            <v>31</v>
          </cell>
          <cell r="H35">
            <v>6.48</v>
          </cell>
          <cell r="I35" t="str">
            <v>L</v>
          </cell>
          <cell r="J35">
            <v>18.720000000000002</v>
          </cell>
          <cell r="K35">
            <v>0</v>
          </cell>
        </row>
      </sheetData>
      <sheetData sheetId="3">
        <row r="5">
          <cell r="B5">
            <v>23.995833333333334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23.545833333333334</v>
          </cell>
        </row>
      </sheetData>
      <sheetData sheetId="9">
        <row r="5">
          <cell r="B5">
            <v>28.970833333333331</v>
          </cell>
        </row>
      </sheetData>
      <sheetData sheetId="10">
        <row r="5">
          <cell r="B5">
            <v>21.974999999999998</v>
          </cell>
        </row>
      </sheetData>
      <sheetData sheetId="11">
        <row r="5">
          <cell r="B5">
            <v>26.375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25.518181818181816</v>
          </cell>
          <cell r="C5">
            <v>34</v>
          </cell>
          <cell r="D5">
            <v>18.7</v>
          </cell>
          <cell r="E5">
            <v>73</v>
          </cell>
          <cell r="F5">
            <v>100</v>
          </cell>
          <cell r="G5">
            <v>34</v>
          </cell>
          <cell r="H5">
            <v>7.2</v>
          </cell>
          <cell r="I5" t="str">
            <v>NO</v>
          </cell>
          <cell r="J5">
            <v>34.200000000000003</v>
          </cell>
          <cell r="K5">
            <v>0</v>
          </cell>
        </row>
        <row r="6">
          <cell r="B6">
            <v>23.942307692307693</v>
          </cell>
          <cell r="C6">
            <v>32.299999999999997</v>
          </cell>
          <cell r="D6">
            <v>20.7</v>
          </cell>
          <cell r="E6">
            <v>82.65384615384616</v>
          </cell>
          <cell r="F6">
            <v>100</v>
          </cell>
          <cell r="G6">
            <v>43</v>
          </cell>
          <cell r="H6">
            <v>22.68</v>
          </cell>
          <cell r="I6" t="str">
            <v>O</v>
          </cell>
          <cell r="J6">
            <v>45.72</v>
          </cell>
          <cell r="K6">
            <v>6.6</v>
          </cell>
        </row>
        <row r="7">
          <cell r="B7">
            <v>24.816666666666666</v>
          </cell>
          <cell r="C7">
            <v>33.5</v>
          </cell>
          <cell r="D7">
            <v>19.8</v>
          </cell>
          <cell r="E7">
            <v>81.708333333333329</v>
          </cell>
          <cell r="F7">
            <v>100</v>
          </cell>
          <cell r="G7">
            <v>40</v>
          </cell>
          <cell r="H7">
            <v>23.400000000000002</v>
          </cell>
          <cell r="I7" t="str">
            <v>NO</v>
          </cell>
          <cell r="J7">
            <v>42.84</v>
          </cell>
          <cell r="K7">
            <v>0</v>
          </cell>
        </row>
        <row r="8">
          <cell r="B8">
            <v>24.858333333333334</v>
          </cell>
          <cell r="C8">
            <v>34.1</v>
          </cell>
          <cell r="D8">
            <v>20.8</v>
          </cell>
          <cell r="E8">
            <v>85.375</v>
          </cell>
          <cell r="F8">
            <v>100</v>
          </cell>
          <cell r="G8">
            <v>43</v>
          </cell>
          <cell r="H8">
            <v>10.08</v>
          </cell>
          <cell r="I8" t="str">
            <v>L</v>
          </cell>
          <cell r="J8">
            <v>42.480000000000004</v>
          </cell>
          <cell r="K8">
            <v>9.6</v>
          </cell>
        </row>
        <row r="9">
          <cell r="B9">
            <v>26.037500000000005</v>
          </cell>
          <cell r="C9">
            <v>34.4</v>
          </cell>
          <cell r="D9">
            <v>19.899999999999999</v>
          </cell>
          <cell r="E9">
            <v>77.916666666666671</v>
          </cell>
          <cell r="F9">
            <v>100</v>
          </cell>
          <cell r="G9">
            <v>35</v>
          </cell>
          <cell r="H9">
            <v>10.08</v>
          </cell>
          <cell r="I9" t="str">
            <v>L</v>
          </cell>
          <cell r="J9">
            <v>25.56</v>
          </cell>
          <cell r="K9">
            <v>0</v>
          </cell>
        </row>
        <row r="10">
          <cell r="B10">
            <v>26.216666666666669</v>
          </cell>
          <cell r="C10">
            <v>33.9</v>
          </cell>
          <cell r="D10">
            <v>19.399999999999999</v>
          </cell>
          <cell r="E10">
            <v>69.625</v>
          </cell>
          <cell r="F10">
            <v>100</v>
          </cell>
          <cell r="G10">
            <v>34</v>
          </cell>
          <cell r="H10">
            <v>12.96</v>
          </cell>
          <cell r="I10" t="str">
            <v>L</v>
          </cell>
          <cell r="J10">
            <v>32.4</v>
          </cell>
          <cell r="K10">
            <v>0</v>
          </cell>
        </row>
        <row r="11">
          <cell r="B11">
            <v>26.787499999999994</v>
          </cell>
          <cell r="C11">
            <v>34.799999999999997</v>
          </cell>
          <cell r="D11">
            <v>20.5</v>
          </cell>
          <cell r="E11">
            <v>68.625</v>
          </cell>
          <cell r="F11">
            <v>99</v>
          </cell>
          <cell r="G11">
            <v>26</v>
          </cell>
          <cell r="H11">
            <v>12.96</v>
          </cell>
          <cell r="I11" t="str">
            <v>L</v>
          </cell>
          <cell r="J11">
            <v>34.56</v>
          </cell>
          <cell r="K11">
            <v>0.2</v>
          </cell>
        </row>
        <row r="12">
          <cell r="B12">
            <v>26.400000000000002</v>
          </cell>
          <cell r="C12">
            <v>34.6</v>
          </cell>
          <cell r="D12">
            <v>17.3</v>
          </cell>
          <cell r="E12">
            <v>57.166666666666664</v>
          </cell>
          <cell r="F12">
            <v>95</v>
          </cell>
          <cell r="G12">
            <v>26</v>
          </cell>
          <cell r="H12">
            <v>9.7200000000000006</v>
          </cell>
          <cell r="I12" t="str">
            <v>L</v>
          </cell>
          <cell r="J12">
            <v>26.64</v>
          </cell>
          <cell r="K12">
            <v>3</v>
          </cell>
        </row>
        <row r="13">
          <cell r="B13">
            <v>25.016666666666669</v>
          </cell>
          <cell r="C13">
            <v>34.5</v>
          </cell>
          <cell r="D13">
            <v>15.1</v>
          </cell>
          <cell r="E13">
            <v>58</v>
          </cell>
          <cell r="F13">
            <v>96</v>
          </cell>
          <cell r="G13">
            <v>18</v>
          </cell>
          <cell r="H13">
            <v>8.64</v>
          </cell>
          <cell r="I13" t="str">
            <v>O</v>
          </cell>
          <cell r="J13">
            <v>22.68</v>
          </cell>
          <cell r="K13">
            <v>0</v>
          </cell>
        </row>
        <row r="14">
          <cell r="B14">
            <v>24.416666666666671</v>
          </cell>
          <cell r="C14">
            <v>34</v>
          </cell>
          <cell r="D14">
            <v>17.5</v>
          </cell>
          <cell r="E14">
            <v>65.833333333333329</v>
          </cell>
          <cell r="F14">
            <v>95</v>
          </cell>
          <cell r="G14">
            <v>31</v>
          </cell>
          <cell r="H14">
            <v>19.079999999999998</v>
          </cell>
          <cell r="I14" t="str">
            <v>O</v>
          </cell>
          <cell r="J14">
            <v>32.76</v>
          </cell>
          <cell r="K14">
            <v>0</v>
          </cell>
        </row>
        <row r="15">
          <cell r="B15">
            <v>25.416666666666668</v>
          </cell>
          <cell r="C15">
            <v>34.200000000000003</v>
          </cell>
          <cell r="D15">
            <v>19.2</v>
          </cell>
          <cell r="E15">
            <v>69.375</v>
          </cell>
          <cell r="F15">
            <v>97</v>
          </cell>
          <cell r="G15">
            <v>34</v>
          </cell>
          <cell r="H15">
            <v>10.8</v>
          </cell>
          <cell r="I15" t="str">
            <v>O</v>
          </cell>
          <cell r="J15">
            <v>31.680000000000003</v>
          </cell>
          <cell r="K15">
            <v>0</v>
          </cell>
        </row>
        <row r="16">
          <cell r="B16">
            <v>25.708333333333332</v>
          </cell>
          <cell r="C16">
            <v>34.4</v>
          </cell>
          <cell r="D16">
            <v>18.100000000000001</v>
          </cell>
          <cell r="E16">
            <v>69.166666666666671</v>
          </cell>
          <cell r="F16">
            <v>100</v>
          </cell>
          <cell r="G16">
            <v>32</v>
          </cell>
          <cell r="H16">
            <v>10.44</v>
          </cell>
          <cell r="I16" t="str">
            <v>O</v>
          </cell>
          <cell r="J16">
            <v>30.96</v>
          </cell>
          <cell r="K16">
            <v>0</v>
          </cell>
        </row>
        <row r="17">
          <cell r="B17">
            <v>25.816666666666663</v>
          </cell>
          <cell r="C17">
            <v>33.799999999999997</v>
          </cell>
          <cell r="D17">
            <v>19.7</v>
          </cell>
          <cell r="E17">
            <v>72.166666666666671</v>
          </cell>
          <cell r="F17">
            <v>99</v>
          </cell>
          <cell r="G17">
            <v>34</v>
          </cell>
          <cell r="H17">
            <v>7.5600000000000005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24.595833333333335</v>
          </cell>
          <cell r="C18">
            <v>29.3</v>
          </cell>
          <cell r="D18">
            <v>20.9</v>
          </cell>
          <cell r="E18">
            <v>71.833333333333329</v>
          </cell>
          <cell r="F18">
            <v>93</v>
          </cell>
          <cell r="G18">
            <v>46</v>
          </cell>
          <cell r="H18">
            <v>25.2</v>
          </cell>
          <cell r="I18" t="str">
            <v>O</v>
          </cell>
          <cell r="J18">
            <v>48.6</v>
          </cell>
          <cell r="K18">
            <v>0</v>
          </cell>
        </row>
        <row r="19">
          <cell r="B19">
            <v>23.191666666666663</v>
          </cell>
          <cell r="C19">
            <v>28.8</v>
          </cell>
          <cell r="D19">
            <v>21.2</v>
          </cell>
          <cell r="E19">
            <v>86.916666666666671</v>
          </cell>
          <cell r="F19">
            <v>97</v>
          </cell>
          <cell r="G19">
            <v>55</v>
          </cell>
          <cell r="H19">
            <v>7.5600000000000005</v>
          </cell>
          <cell r="I19" t="str">
            <v>O</v>
          </cell>
          <cell r="J19">
            <v>26.64</v>
          </cell>
          <cell r="K19">
            <v>5.4</v>
          </cell>
        </row>
        <row r="20">
          <cell r="B20">
            <v>24.670833333333331</v>
          </cell>
          <cell r="C20">
            <v>30.7</v>
          </cell>
          <cell r="D20">
            <v>20.3</v>
          </cell>
          <cell r="E20">
            <v>76.208333333333329</v>
          </cell>
          <cell r="F20">
            <v>98</v>
          </cell>
          <cell r="G20">
            <v>45</v>
          </cell>
          <cell r="H20">
            <v>7.5600000000000005</v>
          </cell>
          <cell r="I20" t="str">
            <v>S</v>
          </cell>
          <cell r="J20">
            <v>29.880000000000003</v>
          </cell>
          <cell r="K20">
            <v>0.2</v>
          </cell>
        </row>
        <row r="21">
          <cell r="B21">
            <v>24.454166666666666</v>
          </cell>
          <cell r="C21">
            <v>30.8</v>
          </cell>
          <cell r="D21">
            <v>22.2</v>
          </cell>
          <cell r="E21">
            <v>86.958333333333329</v>
          </cell>
          <cell r="F21">
            <v>100</v>
          </cell>
          <cell r="G21">
            <v>54</v>
          </cell>
          <cell r="H21">
            <v>13.32</v>
          </cell>
          <cell r="I21" t="str">
            <v>L</v>
          </cell>
          <cell r="J21">
            <v>28.08</v>
          </cell>
          <cell r="K21">
            <v>9</v>
          </cell>
        </row>
        <row r="22">
          <cell r="B22">
            <v>25.204166666666666</v>
          </cell>
          <cell r="C22">
            <v>30.5</v>
          </cell>
          <cell r="D22">
            <v>22.1</v>
          </cell>
          <cell r="E22">
            <v>80.75</v>
          </cell>
          <cell r="F22">
            <v>100</v>
          </cell>
          <cell r="G22">
            <v>51</v>
          </cell>
          <cell r="H22">
            <v>14.76</v>
          </cell>
          <cell r="I22" t="str">
            <v>L</v>
          </cell>
          <cell r="J22">
            <v>32.76</v>
          </cell>
          <cell r="K22">
            <v>1.8</v>
          </cell>
        </row>
        <row r="23">
          <cell r="B23">
            <v>25.474999999999998</v>
          </cell>
          <cell r="C23">
            <v>32.700000000000003</v>
          </cell>
          <cell r="D23">
            <v>20.2</v>
          </cell>
          <cell r="E23">
            <v>75.333333333333329</v>
          </cell>
          <cell r="F23">
            <v>100</v>
          </cell>
          <cell r="G23">
            <v>43</v>
          </cell>
          <cell r="H23">
            <v>14.76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26.129166666666663</v>
          </cell>
          <cell r="C24">
            <v>33.700000000000003</v>
          </cell>
          <cell r="D24">
            <v>20.2</v>
          </cell>
          <cell r="E24">
            <v>72.541666666666671</v>
          </cell>
          <cell r="F24">
            <v>100</v>
          </cell>
          <cell r="G24">
            <v>32</v>
          </cell>
          <cell r="H24">
            <v>7.2</v>
          </cell>
          <cell r="I24" t="str">
            <v>O</v>
          </cell>
          <cell r="J24">
            <v>25.2</v>
          </cell>
          <cell r="K24">
            <v>0</v>
          </cell>
        </row>
        <row r="25">
          <cell r="B25">
            <v>25.579166666666666</v>
          </cell>
          <cell r="C25">
            <v>34.700000000000003</v>
          </cell>
          <cell r="D25">
            <v>19.600000000000001</v>
          </cell>
          <cell r="E25">
            <v>73.583333333333329</v>
          </cell>
          <cell r="F25">
            <v>100</v>
          </cell>
          <cell r="G25">
            <v>35</v>
          </cell>
          <cell r="H25">
            <v>18.36</v>
          </cell>
          <cell r="I25" t="str">
            <v>NO</v>
          </cell>
          <cell r="J25">
            <v>39.24</v>
          </cell>
          <cell r="K25">
            <v>0</v>
          </cell>
        </row>
        <row r="26">
          <cell r="B26">
            <v>23.745833333333334</v>
          </cell>
          <cell r="C26">
            <v>31.5</v>
          </cell>
          <cell r="D26">
            <v>19.8</v>
          </cell>
          <cell r="E26">
            <v>83.5</v>
          </cell>
          <cell r="F26">
            <v>100</v>
          </cell>
          <cell r="G26">
            <v>52</v>
          </cell>
          <cell r="H26">
            <v>26.64</v>
          </cell>
          <cell r="I26" t="str">
            <v>O</v>
          </cell>
          <cell r="J26">
            <v>47.16</v>
          </cell>
          <cell r="K26">
            <v>4.2</v>
          </cell>
        </row>
        <row r="27">
          <cell r="B27">
            <v>22.700000000000003</v>
          </cell>
          <cell r="C27">
            <v>29</v>
          </cell>
          <cell r="D27">
            <v>19.2</v>
          </cell>
          <cell r="E27">
            <v>84.25</v>
          </cell>
          <cell r="F27">
            <v>100</v>
          </cell>
          <cell r="G27">
            <v>48</v>
          </cell>
          <cell r="H27">
            <v>6.12</v>
          </cell>
          <cell r="I27" t="str">
            <v>O</v>
          </cell>
          <cell r="J27">
            <v>17.28</v>
          </cell>
          <cell r="K27">
            <v>0.8</v>
          </cell>
        </row>
        <row r="28">
          <cell r="B28">
            <v>23.2</v>
          </cell>
          <cell r="C28">
            <v>30.6</v>
          </cell>
          <cell r="D28">
            <v>17.5</v>
          </cell>
          <cell r="E28">
            <v>66.625</v>
          </cell>
          <cell r="F28">
            <v>92</v>
          </cell>
          <cell r="G28">
            <v>36</v>
          </cell>
          <cell r="H28">
            <v>9.3600000000000012</v>
          </cell>
          <cell r="I28" t="str">
            <v>O</v>
          </cell>
          <cell r="J28">
            <v>21.6</v>
          </cell>
          <cell r="K28">
            <v>0</v>
          </cell>
        </row>
        <row r="29">
          <cell r="B29">
            <v>23.733333333333331</v>
          </cell>
          <cell r="C29">
            <v>33.4</v>
          </cell>
          <cell r="D29">
            <v>15.6</v>
          </cell>
          <cell r="E29">
            <v>60.958333333333336</v>
          </cell>
          <cell r="F29">
            <v>89</v>
          </cell>
          <cell r="G29">
            <v>36</v>
          </cell>
          <cell r="H29">
            <v>9</v>
          </cell>
          <cell r="I29" t="str">
            <v>O</v>
          </cell>
          <cell r="J29">
            <v>22.68</v>
          </cell>
          <cell r="K29">
            <v>0</v>
          </cell>
        </row>
        <row r="30">
          <cell r="B30">
            <v>24.983333333333331</v>
          </cell>
          <cell r="C30">
            <v>34.799999999999997</v>
          </cell>
          <cell r="D30">
            <v>19.399999999999999</v>
          </cell>
          <cell r="E30">
            <v>79.333333333333329</v>
          </cell>
          <cell r="F30">
            <v>100</v>
          </cell>
          <cell r="G30">
            <v>39</v>
          </cell>
          <cell r="H30">
            <v>16.920000000000002</v>
          </cell>
          <cell r="I30" t="str">
            <v>O</v>
          </cell>
          <cell r="J30">
            <v>55.440000000000005</v>
          </cell>
          <cell r="K30">
            <v>0.60000000000000009</v>
          </cell>
        </row>
        <row r="31">
          <cell r="B31">
            <v>21.595833333333331</v>
          </cell>
          <cell r="C31">
            <v>23</v>
          </cell>
          <cell r="D31">
            <v>20</v>
          </cell>
          <cell r="E31">
            <v>92.583333333333329</v>
          </cell>
          <cell r="F31">
            <v>100</v>
          </cell>
          <cell r="G31">
            <v>71</v>
          </cell>
          <cell r="H31">
            <v>12.24</v>
          </cell>
          <cell r="I31" t="str">
            <v>S</v>
          </cell>
          <cell r="J31">
            <v>32.76</v>
          </cell>
          <cell r="K31">
            <v>25.8</v>
          </cell>
        </row>
        <row r="32">
          <cell r="B32">
            <v>17.250000000000004</v>
          </cell>
          <cell r="C32">
            <v>23</v>
          </cell>
          <cell r="D32">
            <v>11</v>
          </cell>
          <cell r="E32">
            <v>62.208333333333336</v>
          </cell>
          <cell r="F32">
            <v>92</v>
          </cell>
          <cell r="G32">
            <v>27</v>
          </cell>
          <cell r="H32">
            <v>13.68</v>
          </cell>
          <cell r="I32" t="str">
            <v>S</v>
          </cell>
          <cell r="J32">
            <v>34.56</v>
          </cell>
          <cell r="K32">
            <v>1.9999999999999998</v>
          </cell>
        </row>
        <row r="33">
          <cell r="B33">
            <v>16.204166666666666</v>
          </cell>
          <cell r="C33">
            <v>27.7</v>
          </cell>
          <cell r="D33">
            <v>6.8</v>
          </cell>
          <cell r="E33">
            <v>70.375</v>
          </cell>
          <cell r="F33">
            <v>100</v>
          </cell>
          <cell r="G33">
            <v>28</v>
          </cell>
          <cell r="H33">
            <v>4.6800000000000006</v>
          </cell>
          <cell r="I33" t="str">
            <v>NO</v>
          </cell>
          <cell r="J33">
            <v>16.920000000000002</v>
          </cell>
          <cell r="K33">
            <v>0.2</v>
          </cell>
        </row>
        <row r="34">
          <cell r="B34">
            <v>20.983333333333334</v>
          </cell>
          <cell r="C34">
            <v>30.3</v>
          </cell>
          <cell r="D34">
            <v>14.1</v>
          </cell>
          <cell r="E34">
            <v>63.291666666666664</v>
          </cell>
          <cell r="F34">
            <v>93</v>
          </cell>
          <cell r="G34">
            <v>22</v>
          </cell>
          <cell r="H34">
            <v>7.2</v>
          </cell>
          <cell r="I34" t="str">
            <v>O</v>
          </cell>
          <cell r="J34">
            <v>20.16</v>
          </cell>
          <cell r="K34">
            <v>0.2</v>
          </cell>
        </row>
        <row r="35">
          <cell r="B35">
            <v>21.095833333333331</v>
          </cell>
          <cell r="C35">
            <v>31.5</v>
          </cell>
          <cell r="D35">
            <v>12.4</v>
          </cell>
          <cell r="E35">
            <v>61.958333333333336</v>
          </cell>
          <cell r="F35">
            <v>94</v>
          </cell>
          <cell r="G35">
            <v>23</v>
          </cell>
          <cell r="H35">
            <v>10.08</v>
          </cell>
          <cell r="I35" t="str">
            <v>O</v>
          </cell>
          <cell r="J35">
            <v>21.6</v>
          </cell>
          <cell r="K35">
            <v>0</v>
          </cell>
        </row>
      </sheetData>
      <sheetData sheetId="3">
        <row r="5">
          <cell r="B5">
            <v>23.358333333333299</v>
          </cell>
        </row>
      </sheetData>
      <sheetData sheetId="4"/>
      <sheetData sheetId="5"/>
      <sheetData sheetId="6"/>
      <sheetData sheetId="7"/>
      <sheetData sheetId="8">
        <row r="5">
          <cell r="B5">
            <v>21.670833333333334</v>
          </cell>
        </row>
      </sheetData>
      <sheetData sheetId="9">
        <row r="5">
          <cell r="B5">
            <v>27.166666666666668</v>
          </cell>
        </row>
      </sheetData>
      <sheetData sheetId="10">
        <row r="5">
          <cell r="B5">
            <v>22.8</v>
          </cell>
        </row>
      </sheetData>
      <sheetData sheetId="11">
        <row r="5">
          <cell r="B5">
            <v>26.237499999999994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25.191666666666666</v>
          </cell>
          <cell r="C5">
            <v>33.200000000000003</v>
          </cell>
          <cell r="D5">
            <v>21.8</v>
          </cell>
          <cell r="E5">
            <v>82.625</v>
          </cell>
          <cell r="F5">
            <v>96</v>
          </cell>
          <cell r="G5">
            <v>50</v>
          </cell>
          <cell r="H5">
            <v>15.840000000000002</v>
          </cell>
          <cell r="I5" t="str">
            <v>SO</v>
          </cell>
          <cell r="J5">
            <v>36.36</v>
          </cell>
          <cell r="K5">
            <v>7.2</v>
          </cell>
        </row>
        <row r="6">
          <cell r="B6">
            <v>26.545833333333331</v>
          </cell>
          <cell r="C6">
            <v>33.4</v>
          </cell>
          <cell r="D6">
            <v>23</v>
          </cell>
          <cell r="E6">
            <v>78.916666666666671</v>
          </cell>
          <cell r="F6">
            <v>96</v>
          </cell>
          <cell r="G6">
            <v>48</v>
          </cell>
          <cell r="H6">
            <v>8.64</v>
          </cell>
          <cell r="I6" t="str">
            <v>O</v>
          </cell>
          <cell r="J6">
            <v>20.88</v>
          </cell>
          <cell r="K6">
            <v>0</v>
          </cell>
        </row>
        <row r="7">
          <cell r="B7">
            <v>27.145833333333343</v>
          </cell>
          <cell r="C7">
            <v>34.5</v>
          </cell>
          <cell r="D7">
            <v>22.7</v>
          </cell>
          <cell r="E7">
            <v>76.416666666666671</v>
          </cell>
          <cell r="F7">
            <v>96</v>
          </cell>
          <cell r="G7">
            <v>41</v>
          </cell>
          <cell r="H7">
            <v>10.08</v>
          </cell>
          <cell r="I7" t="str">
            <v>S</v>
          </cell>
          <cell r="J7">
            <v>35.28</v>
          </cell>
          <cell r="K7">
            <v>0</v>
          </cell>
        </row>
        <row r="8">
          <cell r="B8">
            <v>26.887499999999999</v>
          </cell>
          <cell r="C8">
            <v>35</v>
          </cell>
          <cell r="D8">
            <v>22</v>
          </cell>
          <cell r="E8">
            <v>74.291666666666671</v>
          </cell>
          <cell r="F8">
            <v>93</v>
          </cell>
          <cell r="G8">
            <v>44</v>
          </cell>
          <cell r="H8">
            <v>12.24</v>
          </cell>
          <cell r="I8" t="str">
            <v>SO</v>
          </cell>
          <cell r="J8">
            <v>45.72</v>
          </cell>
          <cell r="K8">
            <v>2.4</v>
          </cell>
        </row>
        <row r="9">
          <cell r="B9">
            <v>27.566666666666663</v>
          </cell>
          <cell r="C9">
            <v>34.799999999999997</v>
          </cell>
          <cell r="D9">
            <v>22.5</v>
          </cell>
          <cell r="E9">
            <v>74.125</v>
          </cell>
          <cell r="F9">
            <v>95</v>
          </cell>
          <cell r="G9">
            <v>43</v>
          </cell>
          <cell r="H9">
            <v>8.64</v>
          </cell>
          <cell r="I9" t="str">
            <v>L</v>
          </cell>
          <cell r="J9">
            <v>23.759999999999998</v>
          </cell>
          <cell r="K9">
            <v>0</v>
          </cell>
        </row>
        <row r="10">
          <cell r="B10">
            <v>28.254166666666674</v>
          </cell>
          <cell r="C10">
            <v>34.5</v>
          </cell>
          <cell r="D10">
            <v>22.9</v>
          </cell>
          <cell r="E10">
            <v>67.333333333333329</v>
          </cell>
          <cell r="F10">
            <v>91</v>
          </cell>
          <cell r="G10">
            <v>40</v>
          </cell>
          <cell r="H10">
            <v>12.6</v>
          </cell>
          <cell r="I10" t="str">
            <v>SO</v>
          </cell>
          <cell r="J10">
            <v>42.12</v>
          </cell>
          <cell r="K10">
            <v>0</v>
          </cell>
        </row>
        <row r="11">
          <cell r="B11">
            <v>27.391666666666669</v>
          </cell>
          <cell r="C11">
            <v>35.6</v>
          </cell>
          <cell r="D11">
            <v>20.8</v>
          </cell>
          <cell r="E11">
            <v>69.291666666666671</v>
          </cell>
          <cell r="F11">
            <v>94</v>
          </cell>
          <cell r="G11">
            <v>37</v>
          </cell>
          <cell r="H11">
            <v>11.16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28.45</v>
          </cell>
          <cell r="C12">
            <v>36.4</v>
          </cell>
          <cell r="D12">
            <v>23.3</v>
          </cell>
          <cell r="E12">
            <v>64.5</v>
          </cell>
          <cell r="F12">
            <v>92</v>
          </cell>
          <cell r="G12">
            <v>34</v>
          </cell>
          <cell r="H12">
            <v>12.6</v>
          </cell>
          <cell r="I12" t="str">
            <v>S</v>
          </cell>
          <cell r="J12">
            <v>24.12</v>
          </cell>
          <cell r="K12">
            <v>0</v>
          </cell>
        </row>
        <row r="13">
          <cell r="B13">
            <v>28.216666666666669</v>
          </cell>
          <cell r="C13">
            <v>36.5</v>
          </cell>
          <cell r="D13">
            <v>20.5</v>
          </cell>
          <cell r="E13">
            <v>61.708333333333336</v>
          </cell>
          <cell r="F13">
            <v>95</v>
          </cell>
          <cell r="G13">
            <v>23</v>
          </cell>
          <cell r="H13">
            <v>9</v>
          </cell>
          <cell r="I13" t="str">
            <v>SE</v>
          </cell>
          <cell r="J13">
            <v>20.52</v>
          </cell>
          <cell r="K13">
            <v>0</v>
          </cell>
        </row>
        <row r="14">
          <cell r="B14">
            <v>26.895833333333332</v>
          </cell>
          <cell r="C14">
            <v>35.200000000000003</v>
          </cell>
          <cell r="D14">
            <v>19.399999999999999</v>
          </cell>
          <cell r="E14">
            <v>67.791666666666671</v>
          </cell>
          <cell r="F14">
            <v>95</v>
          </cell>
          <cell r="G14">
            <v>35</v>
          </cell>
          <cell r="H14">
            <v>9</v>
          </cell>
          <cell r="I14" t="str">
            <v>N</v>
          </cell>
          <cell r="J14">
            <v>39.6</v>
          </cell>
          <cell r="K14">
            <v>0</v>
          </cell>
        </row>
        <row r="15">
          <cell r="B15">
            <v>26.987499999999997</v>
          </cell>
          <cell r="C15">
            <v>34.799999999999997</v>
          </cell>
          <cell r="D15">
            <v>21.4</v>
          </cell>
          <cell r="E15">
            <v>71.25</v>
          </cell>
          <cell r="F15">
            <v>95</v>
          </cell>
          <cell r="G15">
            <v>43</v>
          </cell>
          <cell r="H15">
            <v>13.32</v>
          </cell>
          <cell r="I15" t="str">
            <v>N</v>
          </cell>
          <cell r="J15">
            <v>38.880000000000003</v>
          </cell>
          <cell r="K15">
            <v>0</v>
          </cell>
        </row>
        <row r="16">
          <cell r="B16">
            <v>27.220833333333331</v>
          </cell>
          <cell r="C16">
            <v>35.299999999999997</v>
          </cell>
          <cell r="D16">
            <v>20.2</v>
          </cell>
          <cell r="E16">
            <v>68.958333333333329</v>
          </cell>
          <cell r="F16">
            <v>94</v>
          </cell>
          <cell r="G16">
            <v>43</v>
          </cell>
          <cell r="H16">
            <v>11.16</v>
          </cell>
          <cell r="I16" t="str">
            <v>N</v>
          </cell>
          <cell r="J16">
            <v>25.92</v>
          </cell>
          <cell r="K16">
            <v>0</v>
          </cell>
        </row>
        <row r="17">
          <cell r="B17">
            <v>28.466666666666669</v>
          </cell>
          <cell r="C17">
            <v>36.5</v>
          </cell>
          <cell r="D17">
            <v>22.2</v>
          </cell>
          <cell r="E17">
            <v>69.458333333333329</v>
          </cell>
          <cell r="F17">
            <v>95</v>
          </cell>
          <cell r="G17">
            <v>36</v>
          </cell>
          <cell r="H17">
            <v>12.6</v>
          </cell>
          <cell r="I17" t="str">
            <v>N</v>
          </cell>
          <cell r="J17">
            <v>43.92</v>
          </cell>
          <cell r="K17">
            <v>0</v>
          </cell>
        </row>
        <row r="18">
          <cell r="B18">
            <v>24.091666666666669</v>
          </cell>
          <cell r="C18">
            <v>27.9</v>
          </cell>
          <cell r="D18">
            <v>21.5</v>
          </cell>
          <cell r="E18">
            <v>85.875</v>
          </cell>
          <cell r="F18">
            <v>96</v>
          </cell>
          <cell r="G18">
            <v>68</v>
          </cell>
          <cell r="H18">
            <v>9</v>
          </cell>
          <cell r="I18" t="str">
            <v>SO</v>
          </cell>
          <cell r="J18">
            <v>30.6</v>
          </cell>
          <cell r="K18">
            <v>51.800000000000004</v>
          </cell>
        </row>
        <row r="19">
          <cell r="B19">
            <v>24.379166666666666</v>
          </cell>
          <cell r="C19">
            <v>30.8</v>
          </cell>
          <cell r="D19">
            <v>21.8</v>
          </cell>
          <cell r="E19">
            <v>83.166666666666671</v>
          </cell>
          <cell r="F19">
            <v>96</v>
          </cell>
          <cell r="G19">
            <v>51</v>
          </cell>
          <cell r="H19">
            <v>8.64</v>
          </cell>
          <cell r="I19" t="str">
            <v>SO</v>
          </cell>
          <cell r="J19">
            <v>23.040000000000003</v>
          </cell>
          <cell r="K19">
            <v>0.4</v>
          </cell>
        </row>
        <row r="20">
          <cell r="B20">
            <v>25.945833333333336</v>
          </cell>
          <cell r="C20">
            <v>32.299999999999997</v>
          </cell>
          <cell r="D20">
            <v>21.2</v>
          </cell>
          <cell r="E20">
            <v>74.666666666666671</v>
          </cell>
          <cell r="F20">
            <v>95</v>
          </cell>
          <cell r="G20">
            <v>48</v>
          </cell>
          <cell r="H20">
            <v>8.64</v>
          </cell>
          <cell r="I20" t="str">
            <v>SO</v>
          </cell>
          <cell r="J20">
            <v>19.079999999999998</v>
          </cell>
          <cell r="K20">
            <v>0</v>
          </cell>
        </row>
        <row r="21">
          <cell r="B21">
            <v>26.958333333333332</v>
          </cell>
          <cell r="C21">
            <v>33.4</v>
          </cell>
          <cell r="D21">
            <v>21.9</v>
          </cell>
          <cell r="E21">
            <v>74.208333333333329</v>
          </cell>
          <cell r="F21">
            <v>92</v>
          </cell>
          <cell r="G21">
            <v>50</v>
          </cell>
          <cell r="H21">
            <v>7.5600000000000005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26.858333333333334</v>
          </cell>
          <cell r="C22">
            <v>33.4</v>
          </cell>
          <cell r="D22">
            <v>23.4</v>
          </cell>
          <cell r="E22">
            <v>76.208333333333329</v>
          </cell>
          <cell r="F22">
            <v>92</v>
          </cell>
          <cell r="G22">
            <v>46</v>
          </cell>
          <cell r="H22">
            <v>10.08</v>
          </cell>
          <cell r="I22" t="str">
            <v>S</v>
          </cell>
          <cell r="J22">
            <v>25.2</v>
          </cell>
          <cell r="K22">
            <v>1.4</v>
          </cell>
        </row>
        <row r="23">
          <cell r="B23">
            <v>26.625</v>
          </cell>
          <cell r="C23">
            <v>33.1</v>
          </cell>
          <cell r="D23">
            <v>23</v>
          </cell>
          <cell r="E23">
            <v>79.125</v>
          </cell>
          <cell r="F23">
            <v>96</v>
          </cell>
          <cell r="G23">
            <v>47</v>
          </cell>
          <cell r="H23">
            <v>10.44</v>
          </cell>
          <cell r="I23" t="str">
            <v>O</v>
          </cell>
          <cell r="J23">
            <v>23.400000000000002</v>
          </cell>
          <cell r="K23">
            <v>0</v>
          </cell>
        </row>
        <row r="24">
          <cell r="B24">
            <v>26.583333333333332</v>
          </cell>
          <cell r="C24">
            <v>33.6</v>
          </cell>
          <cell r="D24">
            <v>22.2</v>
          </cell>
          <cell r="E24">
            <v>74.75</v>
          </cell>
          <cell r="F24">
            <v>94</v>
          </cell>
          <cell r="G24">
            <v>47</v>
          </cell>
          <cell r="H24">
            <v>8.64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26.487499999999994</v>
          </cell>
          <cell r="C25">
            <v>33.200000000000003</v>
          </cell>
          <cell r="D25">
            <v>22.6</v>
          </cell>
          <cell r="E25">
            <v>81.916666666666671</v>
          </cell>
          <cell r="F25">
            <v>96</v>
          </cell>
          <cell r="G25">
            <v>50</v>
          </cell>
          <cell r="H25">
            <v>9.7200000000000006</v>
          </cell>
          <cell r="I25" t="str">
            <v>N</v>
          </cell>
          <cell r="J25">
            <v>48.6</v>
          </cell>
          <cell r="K25">
            <v>15.2</v>
          </cell>
        </row>
        <row r="26">
          <cell r="B26">
            <v>25.054166666666664</v>
          </cell>
          <cell r="C26">
            <v>32.299999999999997</v>
          </cell>
          <cell r="D26">
            <v>21.5</v>
          </cell>
          <cell r="E26">
            <v>85.416666666666671</v>
          </cell>
          <cell r="F26">
            <v>96</v>
          </cell>
          <cell r="G26">
            <v>53</v>
          </cell>
          <cell r="H26">
            <v>19.440000000000001</v>
          </cell>
          <cell r="I26" t="str">
            <v>O</v>
          </cell>
          <cell r="J26">
            <v>41.04</v>
          </cell>
          <cell r="K26">
            <v>1.8</v>
          </cell>
        </row>
        <row r="27">
          <cell r="B27">
            <v>24.033333333333331</v>
          </cell>
          <cell r="C27">
            <v>29</v>
          </cell>
          <cell r="D27">
            <v>21.2</v>
          </cell>
          <cell r="E27">
            <v>82.25</v>
          </cell>
          <cell r="F27">
            <v>96</v>
          </cell>
          <cell r="G27">
            <v>56</v>
          </cell>
          <cell r="H27">
            <v>7.5600000000000005</v>
          </cell>
          <cell r="I27" t="str">
            <v>S</v>
          </cell>
          <cell r="J27">
            <v>20.88</v>
          </cell>
          <cell r="K27">
            <v>4.4000000000000004</v>
          </cell>
        </row>
        <row r="28">
          <cell r="B28">
            <v>25.075000000000003</v>
          </cell>
          <cell r="C28">
            <v>31</v>
          </cell>
          <cell r="D28">
            <v>20.100000000000001</v>
          </cell>
          <cell r="E28">
            <v>71.416666666666671</v>
          </cell>
          <cell r="F28">
            <v>95</v>
          </cell>
          <cell r="G28">
            <v>42</v>
          </cell>
          <cell r="H28">
            <v>7.5600000000000005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25.583333333333332</v>
          </cell>
          <cell r="C29">
            <v>33.6</v>
          </cell>
          <cell r="D29">
            <v>19.600000000000001</v>
          </cell>
          <cell r="E29">
            <v>68.25</v>
          </cell>
          <cell r="F29">
            <v>94</v>
          </cell>
          <cell r="G29">
            <v>41</v>
          </cell>
          <cell r="H29">
            <v>6.48</v>
          </cell>
          <cell r="I29" t="str">
            <v>SO</v>
          </cell>
          <cell r="J29">
            <v>20.16</v>
          </cell>
          <cell r="K29">
            <v>0</v>
          </cell>
        </row>
        <row r="30">
          <cell r="B30">
            <v>26.462499999999995</v>
          </cell>
          <cell r="C30">
            <v>33.6</v>
          </cell>
          <cell r="D30">
            <v>22</v>
          </cell>
          <cell r="E30">
            <v>78.75</v>
          </cell>
          <cell r="F30">
            <v>95</v>
          </cell>
          <cell r="G30">
            <v>52</v>
          </cell>
          <cell r="H30">
            <v>15.840000000000002</v>
          </cell>
          <cell r="I30" t="str">
            <v>S</v>
          </cell>
          <cell r="J30">
            <v>41.4</v>
          </cell>
          <cell r="K30">
            <v>6.6000000000000005</v>
          </cell>
        </row>
        <row r="31">
          <cell r="B31">
            <v>23.229166666666668</v>
          </cell>
          <cell r="C31">
            <v>25.6</v>
          </cell>
          <cell r="D31">
            <v>21</v>
          </cell>
          <cell r="E31">
            <v>89.541666666666671</v>
          </cell>
          <cell r="F31">
            <v>97</v>
          </cell>
          <cell r="G31">
            <v>72</v>
          </cell>
          <cell r="H31">
            <v>15.840000000000002</v>
          </cell>
          <cell r="I31" t="str">
            <v>S</v>
          </cell>
          <cell r="J31">
            <v>36.36</v>
          </cell>
          <cell r="K31">
            <v>107.80000000000003</v>
          </cell>
        </row>
        <row r="32">
          <cell r="B32">
            <v>19.729166666666664</v>
          </cell>
          <cell r="C32">
            <v>24.3</v>
          </cell>
          <cell r="D32">
            <v>14.4</v>
          </cell>
          <cell r="E32">
            <v>61.875</v>
          </cell>
          <cell r="F32">
            <v>85</v>
          </cell>
          <cell r="G32">
            <v>33</v>
          </cell>
          <cell r="H32">
            <v>17.28</v>
          </cell>
          <cell r="I32" t="str">
            <v>S</v>
          </cell>
          <cell r="J32">
            <v>35.28</v>
          </cell>
          <cell r="K32">
            <v>0</v>
          </cell>
        </row>
        <row r="33">
          <cell r="B33">
            <v>19.525000000000002</v>
          </cell>
          <cell r="C33">
            <v>28.4</v>
          </cell>
          <cell r="D33">
            <v>13.7</v>
          </cell>
          <cell r="E33">
            <v>71.166666666666671</v>
          </cell>
          <cell r="F33">
            <v>94</v>
          </cell>
          <cell r="G33">
            <v>37</v>
          </cell>
          <cell r="H33">
            <v>7.5600000000000005</v>
          </cell>
          <cell r="I33" t="str">
            <v>S</v>
          </cell>
          <cell r="J33">
            <v>18.36</v>
          </cell>
          <cell r="K33">
            <v>0</v>
          </cell>
        </row>
        <row r="34">
          <cell r="B34">
            <v>23.224999999999998</v>
          </cell>
          <cell r="C34">
            <v>30.6</v>
          </cell>
          <cell r="D34">
            <v>18.899999999999999</v>
          </cell>
          <cell r="E34">
            <v>69.125</v>
          </cell>
          <cell r="F34">
            <v>91</v>
          </cell>
          <cell r="G34">
            <v>35</v>
          </cell>
          <cell r="H34">
            <v>7.5600000000000005</v>
          </cell>
          <cell r="I34" t="str">
            <v>S</v>
          </cell>
          <cell r="J34">
            <v>16.2</v>
          </cell>
          <cell r="K34">
            <v>0</v>
          </cell>
        </row>
        <row r="35">
          <cell r="B35">
            <v>23.80416666666666</v>
          </cell>
          <cell r="C35">
            <v>32.299999999999997</v>
          </cell>
          <cell r="D35">
            <v>17.3</v>
          </cell>
          <cell r="E35">
            <v>68.583333333333329</v>
          </cell>
          <cell r="F35">
            <v>94</v>
          </cell>
          <cell r="G35">
            <v>36</v>
          </cell>
          <cell r="H35">
            <v>6.12</v>
          </cell>
          <cell r="I35" t="str">
            <v>SO</v>
          </cell>
          <cell r="J35">
            <v>16.920000000000002</v>
          </cell>
          <cell r="K35">
            <v>0</v>
          </cell>
        </row>
      </sheetData>
      <sheetData sheetId="3">
        <row r="5">
          <cell r="B5">
            <v>25.287499999999998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26.425000000000001</v>
          </cell>
        </row>
      </sheetData>
      <sheetData sheetId="9">
        <row r="5">
          <cell r="B5">
            <v>28.525000000000002</v>
          </cell>
        </row>
      </sheetData>
      <sheetData sheetId="10">
        <row r="5">
          <cell r="B5">
            <v>27.499999999999996</v>
          </cell>
        </row>
      </sheetData>
      <sheetData sheetId="11">
        <row r="5">
          <cell r="B5">
            <v>27.520833333333329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27.066666666666659</v>
          </cell>
          <cell r="C5">
            <v>34</v>
          </cell>
          <cell r="D5">
            <v>21.4</v>
          </cell>
          <cell r="E5">
            <v>76.5</v>
          </cell>
          <cell r="F5">
            <v>97</v>
          </cell>
          <cell r="G5">
            <v>38</v>
          </cell>
          <cell r="H5">
            <v>14.76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26.583333333333332</v>
          </cell>
          <cell r="C6">
            <v>33</v>
          </cell>
          <cell r="D6">
            <v>23</v>
          </cell>
          <cell r="E6">
            <v>78.958333333333329</v>
          </cell>
          <cell r="F6">
            <v>96</v>
          </cell>
          <cell r="G6">
            <v>49</v>
          </cell>
          <cell r="H6">
            <v>2.52</v>
          </cell>
          <cell r="I6" t="str">
            <v>N</v>
          </cell>
          <cell r="J6">
            <v>26.64</v>
          </cell>
          <cell r="K6">
            <v>0.4</v>
          </cell>
        </row>
        <row r="7">
          <cell r="B7">
            <v>26.983333333333334</v>
          </cell>
          <cell r="C7">
            <v>35</v>
          </cell>
          <cell r="D7">
            <v>21.6</v>
          </cell>
          <cell r="E7">
            <v>78.041666666666671</v>
          </cell>
          <cell r="F7">
            <v>97</v>
          </cell>
          <cell r="G7">
            <v>44</v>
          </cell>
          <cell r="H7">
            <v>12.24</v>
          </cell>
          <cell r="I7" t="str">
            <v>O</v>
          </cell>
          <cell r="J7">
            <v>30.240000000000002</v>
          </cell>
          <cell r="K7">
            <v>0</v>
          </cell>
        </row>
        <row r="8">
          <cell r="B8">
            <v>27.870833333333334</v>
          </cell>
          <cell r="C8">
            <v>36.1</v>
          </cell>
          <cell r="D8">
            <v>22</v>
          </cell>
          <cell r="E8">
            <v>73.708333333333329</v>
          </cell>
          <cell r="F8">
            <v>97</v>
          </cell>
          <cell r="G8">
            <v>37</v>
          </cell>
          <cell r="H8">
            <v>19.440000000000001</v>
          </cell>
          <cell r="I8" t="str">
            <v>SE</v>
          </cell>
          <cell r="J8">
            <v>44.28</v>
          </cell>
          <cell r="K8">
            <v>14.6</v>
          </cell>
        </row>
        <row r="9">
          <cell r="B9">
            <v>27.099999999999994</v>
          </cell>
          <cell r="C9">
            <v>35.5</v>
          </cell>
          <cell r="D9">
            <v>20.8</v>
          </cell>
          <cell r="E9">
            <v>74.708333333333329</v>
          </cell>
          <cell r="F9">
            <v>97</v>
          </cell>
          <cell r="G9">
            <v>37</v>
          </cell>
          <cell r="H9">
            <v>14.04</v>
          </cell>
          <cell r="I9" t="str">
            <v>NE</v>
          </cell>
          <cell r="J9">
            <v>33.480000000000004</v>
          </cell>
          <cell r="K9">
            <v>6</v>
          </cell>
        </row>
        <row r="10">
          <cell r="B10">
            <v>27.395833333333332</v>
          </cell>
          <cell r="C10">
            <v>33.6</v>
          </cell>
          <cell r="D10">
            <v>23.3</v>
          </cell>
          <cell r="E10">
            <v>76</v>
          </cell>
          <cell r="F10">
            <v>95</v>
          </cell>
          <cell r="G10">
            <v>40</v>
          </cell>
          <cell r="H10">
            <v>21.6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26.591666666666665</v>
          </cell>
          <cell r="C11">
            <v>34.5</v>
          </cell>
          <cell r="D11">
            <v>21.4</v>
          </cell>
          <cell r="E11">
            <v>75.625</v>
          </cell>
          <cell r="F11">
            <v>97</v>
          </cell>
          <cell r="G11">
            <v>39</v>
          </cell>
          <cell r="H11">
            <v>3.9600000000000004</v>
          </cell>
          <cell r="I11" t="str">
            <v>L</v>
          </cell>
          <cell r="J11">
            <v>19.079999999999998</v>
          </cell>
          <cell r="K11">
            <v>0</v>
          </cell>
        </row>
        <row r="12">
          <cell r="B12">
            <v>27.391666666666676</v>
          </cell>
          <cell r="C12">
            <v>35</v>
          </cell>
          <cell r="D12">
            <v>22</v>
          </cell>
          <cell r="E12">
            <v>74.916666666666671</v>
          </cell>
          <cell r="F12">
            <v>96</v>
          </cell>
          <cell r="G12">
            <v>42</v>
          </cell>
          <cell r="H12">
            <v>17.64</v>
          </cell>
          <cell r="I12" t="str">
            <v>O</v>
          </cell>
          <cell r="J12">
            <v>36</v>
          </cell>
          <cell r="K12">
            <v>0</v>
          </cell>
        </row>
        <row r="13">
          <cell r="B13">
            <v>26.554166666666664</v>
          </cell>
          <cell r="C13">
            <v>34.799999999999997</v>
          </cell>
          <cell r="D13">
            <v>22.7</v>
          </cell>
          <cell r="E13">
            <v>78.833333333333329</v>
          </cell>
          <cell r="F13">
            <v>96</v>
          </cell>
          <cell r="G13">
            <v>41</v>
          </cell>
          <cell r="H13">
            <v>18.720000000000002</v>
          </cell>
          <cell r="I13" t="str">
            <v>NE</v>
          </cell>
          <cell r="J13">
            <v>42.12</v>
          </cell>
          <cell r="K13">
            <v>0</v>
          </cell>
        </row>
        <row r="14">
          <cell r="B14">
            <v>26.866666666666664</v>
          </cell>
          <cell r="C14">
            <v>35.1</v>
          </cell>
          <cell r="D14">
            <v>20.399999999999999</v>
          </cell>
          <cell r="E14">
            <v>73.416666666666671</v>
          </cell>
          <cell r="F14">
            <v>96</v>
          </cell>
          <cell r="G14">
            <v>35</v>
          </cell>
          <cell r="H14">
            <v>14.4</v>
          </cell>
          <cell r="I14" t="str">
            <v>NO</v>
          </cell>
          <cell r="J14">
            <v>29.16</v>
          </cell>
          <cell r="K14">
            <v>0</v>
          </cell>
        </row>
        <row r="15">
          <cell r="B15">
            <v>27.512499999999999</v>
          </cell>
          <cell r="C15">
            <v>34.4</v>
          </cell>
          <cell r="D15">
            <v>22.3</v>
          </cell>
          <cell r="E15">
            <v>76.083333333333329</v>
          </cell>
          <cell r="F15">
            <v>96</v>
          </cell>
          <cell r="G15">
            <v>44</v>
          </cell>
          <cell r="H15">
            <v>17.28</v>
          </cell>
          <cell r="I15" t="str">
            <v>NO</v>
          </cell>
          <cell r="J15">
            <v>34.92</v>
          </cell>
          <cell r="K15">
            <v>0</v>
          </cell>
        </row>
        <row r="16">
          <cell r="B16">
            <v>28.041666666666668</v>
          </cell>
          <cell r="C16">
            <v>35.9</v>
          </cell>
          <cell r="D16">
            <v>21.8</v>
          </cell>
          <cell r="E16">
            <v>73.041666666666671</v>
          </cell>
          <cell r="F16">
            <v>97</v>
          </cell>
          <cell r="G16">
            <v>38</v>
          </cell>
          <cell r="H16">
            <v>13.32</v>
          </cell>
          <cell r="I16" t="str">
            <v>N</v>
          </cell>
          <cell r="J16">
            <v>30.240000000000002</v>
          </cell>
          <cell r="K16">
            <v>0</v>
          </cell>
        </row>
        <row r="17">
          <cell r="B17">
            <v>27.662500000000005</v>
          </cell>
          <cell r="C17">
            <v>36.299999999999997</v>
          </cell>
          <cell r="D17">
            <v>22</v>
          </cell>
          <cell r="E17">
            <v>74.791666666666671</v>
          </cell>
          <cell r="F17">
            <v>96</v>
          </cell>
          <cell r="G17">
            <v>42</v>
          </cell>
          <cell r="H17">
            <v>17.28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26.963636363636361</v>
          </cell>
          <cell r="C18">
            <v>34</v>
          </cell>
          <cell r="D18">
            <v>22.8</v>
          </cell>
          <cell r="E18">
            <v>75.818181818181813</v>
          </cell>
          <cell r="F18">
            <v>94</v>
          </cell>
          <cell r="G18">
            <v>46</v>
          </cell>
          <cell r="H18">
            <v>13.68</v>
          </cell>
          <cell r="I18" t="str">
            <v>N</v>
          </cell>
          <cell r="J18">
            <v>34.92</v>
          </cell>
          <cell r="K18">
            <v>1.5999999999999999</v>
          </cell>
        </row>
        <row r="19">
          <cell r="B19">
            <v>24.616666666666671</v>
          </cell>
          <cell r="C19">
            <v>30</v>
          </cell>
          <cell r="D19">
            <v>22</v>
          </cell>
          <cell r="E19">
            <v>82.958333333333329</v>
          </cell>
          <cell r="F19">
            <v>96</v>
          </cell>
          <cell r="G19">
            <v>55</v>
          </cell>
          <cell r="H19">
            <v>13.32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25.20454545454546</v>
          </cell>
          <cell r="C20">
            <v>31.5</v>
          </cell>
          <cell r="D20">
            <v>21.1</v>
          </cell>
          <cell r="E20">
            <v>80.454545454545453</v>
          </cell>
          <cell r="F20">
            <v>97</v>
          </cell>
          <cell r="G20">
            <v>54</v>
          </cell>
          <cell r="H20">
            <v>10.08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27.485714285714284</v>
          </cell>
          <cell r="C21">
            <v>33.9</v>
          </cell>
          <cell r="D21">
            <v>23.3</v>
          </cell>
          <cell r="E21">
            <v>77.523809523809518</v>
          </cell>
          <cell r="F21">
            <v>96</v>
          </cell>
          <cell r="G21">
            <v>47</v>
          </cell>
          <cell r="H21">
            <v>12.96</v>
          </cell>
          <cell r="I21" t="str">
            <v>O</v>
          </cell>
          <cell r="J21">
            <v>27</v>
          </cell>
          <cell r="K21">
            <v>0</v>
          </cell>
        </row>
        <row r="22">
          <cell r="B22">
            <v>27.295000000000005</v>
          </cell>
          <cell r="C22">
            <v>33.200000000000003</v>
          </cell>
          <cell r="D22">
            <v>23</v>
          </cell>
          <cell r="E22">
            <v>81</v>
          </cell>
          <cell r="F22">
            <v>96</v>
          </cell>
          <cell r="G22">
            <v>53</v>
          </cell>
          <cell r="H22">
            <v>14.76</v>
          </cell>
          <cell r="I22" t="str">
            <v>L</v>
          </cell>
          <cell r="J22">
            <v>37.080000000000005</v>
          </cell>
          <cell r="K22">
            <v>2.4000000000000004</v>
          </cell>
        </row>
        <row r="23">
          <cell r="B23">
            <v>26.533333333333331</v>
          </cell>
          <cell r="C23">
            <v>34.1</v>
          </cell>
          <cell r="D23">
            <v>22</v>
          </cell>
          <cell r="E23">
            <v>80.583333333333329</v>
          </cell>
          <cell r="F23">
            <v>97</v>
          </cell>
          <cell r="G23">
            <v>48</v>
          </cell>
          <cell r="H23">
            <v>13.32</v>
          </cell>
          <cell r="I23" t="str">
            <v>NE</v>
          </cell>
          <cell r="J23">
            <v>28.8</v>
          </cell>
          <cell r="K23">
            <v>0.4</v>
          </cell>
        </row>
        <row r="24">
          <cell r="B24">
            <v>27.308333333333337</v>
          </cell>
          <cell r="C24">
            <v>33.200000000000003</v>
          </cell>
          <cell r="D24">
            <v>23.5</v>
          </cell>
          <cell r="E24">
            <v>80.541666666666671</v>
          </cell>
          <cell r="F24">
            <v>96</v>
          </cell>
          <cell r="G24">
            <v>53</v>
          </cell>
          <cell r="H24">
            <v>11.520000000000001</v>
          </cell>
          <cell r="I24" t="str">
            <v>NE</v>
          </cell>
          <cell r="J24">
            <v>23.040000000000003</v>
          </cell>
          <cell r="K24">
            <v>3.4</v>
          </cell>
        </row>
        <row r="25">
          <cell r="B25">
            <v>27.866666666666671</v>
          </cell>
          <cell r="C25">
            <v>34.5</v>
          </cell>
          <cell r="D25">
            <v>22.3</v>
          </cell>
          <cell r="E25">
            <v>77.416666666666671</v>
          </cell>
          <cell r="F25">
            <v>97</v>
          </cell>
          <cell r="G25">
            <v>45</v>
          </cell>
          <cell r="H25">
            <v>14.4</v>
          </cell>
          <cell r="I25" t="str">
            <v>NO</v>
          </cell>
          <cell r="J25">
            <v>30.6</v>
          </cell>
          <cell r="K25">
            <v>0.2</v>
          </cell>
        </row>
        <row r="26">
          <cell r="B26">
            <v>27.912500000000005</v>
          </cell>
          <cell r="C26">
            <v>34.9</v>
          </cell>
          <cell r="D26">
            <v>22.9</v>
          </cell>
          <cell r="E26">
            <v>76.541666666666671</v>
          </cell>
          <cell r="F26">
            <v>96</v>
          </cell>
          <cell r="G26">
            <v>47</v>
          </cell>
          <cell r="H26">
            <v>25.2</v>
          </cell>
          <cell r="I26" t="str">
            <v>NO</v>
          </cell>
          <cell r="J26">
            <v>41.76</v>
          </cell>
          <cell r="K26">
            <v>5</v>
          </cell>
        </row>
        <row r="27">
          <cell r="B27">
            <v>24.158333333333335</v>
          </cell>
          <cell r="C27">
            <v>28.9</v>
          </cell>
          <cell r="D27">
            <v>21.8</v>
          </cell>
          <cell r="E27">
            <v>87.416666666666671</v>
          </cell>
          <cell r="F27">
            <v>97</v>
          </cell>
          <cell r="G27">
            <v>64</v>
          </cell>
          <cell r="H27">
            <v>14.04</v>
          </cell>
          <cell r="I27" t="str">
            <v>O</v>
          </cell>
          <cell r="J27">
            <v>52.92</v>
          </cell>
          <cell r="K27">
            <v>53.800000000000004</v>
          </cell>
        </row>
        <row r="28">
          <cell r="B28">
            <v>25.870833333333334</v>
          </cell>
          <cell r="C28">
            <v>32</v>
          </cell>
          <cell r="D28">
            <v>21.8</v>
          </cell>
          <cell r="E28">
            <v>80.458333333333329</v>
          </cell>
          <cell r="F28">
            <v>96</v>
          </cell>
          <cell r="G28">
            <v>52</v>
          </cell>
          <cell r="H28">
            <v>12.6</v>
          </cell>
          <cell r="I28" t="str">
            <v>SO</v>
          </cell>
          <cell r="J28">
            <v>28.08</v>
          </cell>
          <cell r="K28">
            <v>1</v>
          </cell>
        </row>
        <row r="29">
          <cell r="B29">
            <v>26.723999999999997</v>
          </cell>
          <cell r="C29">
            <v>34</v>
          </cell>
          <cell r="D29">
            <v>21.6</v>
          </cell>
          <cell r="E29">
            <v>79.040000000000006</v>
          </cell>
          <cell r="F29">
            <v>97</v>
          </cell>
          <cell r="G29">
            <v>46</v>
          </cell>
          <cell r="H29">
            <v>8.64</v>
          </cell>
          <cell r="I29" t="str">
            <v>N</v>
          </cell>
          <cell r="J29">
            <v>20.52</v>
          </cell>
          <cell r="K29">
            <v>0</v>
          </cell>
        </row>
        <row r="30">
          <cell r="B30">
            <v>27.799999999999994</v>
          </cell>
          <cell r="C30">
            <v>33.200000000000003</v>
          </cell>
          <cell r="D30">
            <v>23.6</v>
          </cell>
          <cell r="E30">
            <v>78.478260869565219</v>
          </cell>
          <cell r="F30">
            <v>96</v>
          </cell>
          <cell r="G30">
            <v>47</v>
          </cell>
          <cell r="H30">
            <v>23.400000000000002</v>
          </cell>
          <cell r="I30" t="str">
            <v>NO</v>
          </cell>
          <cell r="J30">
            <v>40.32</v>
          </cell>
          <cell r="K30">
            <v>0</v>
          </cell>
        </row>
        <row r="31">
          <cell r="B31">
            <v>24.879166666666663</v>
          </cell>
          <cell r="C31">
            <v>27.3</v>
          </cell>
          <cell r="D31">
            <v>22</v>
          </cell>
          <cell r="E31">
            <v>87.458333333333329</v>
          </cell>
          <cell r="F31">
            <v>96</v>
          </cell>
          <cell r="G31">
            <v>77</v>
          </cell>
          <cell r="H31">
            <v>19.079999999999998</v>
          </cell>
          <cell r="I31" t="str">
            <v>N</v>
          </cell>
          <cell r="J31">
            <v>41.76</v>
          </cell>
          <cell r="K31">
            <v>10.400000000000002</v>
          </cell>
        </row>
        <row r="32">
          <cell r="B32">
            <v>21.05</v>
          </cell>
          <cell r="C32">
            <v>25</v>
          </cell>
          <cell r="D32">
            <v>17.7</v>
          </cell>
          <cell r="E32">
            <v>70.208333333333329</v>
          </cell>
          <cell r="F32">
            <v>96</v>
          </cell>
          <cell r="G32">
            <v>34</v>
          </cell>
          <cell r="H32">
            <v>24.48</v>
          </cell>
          <cell r="I32" t="str">
            <v>S</v>
          </cell>
          <cell r="J32">
            <v>39.6</v>
          </cell>
          <cell r="K32">
            <v>0.60000000000000009</v>
          </cell>
        </row>
        <row r="33">
          <cell r="B33">
            <v>21.183333333333334</v>
          </cell>
          <cell r="C33">
            <v>30.6</v>
          </cell>
          <cell r="D33">
            <v>15</v>
          </cell>
          <cell r="E33">
            <v>74.083333333333329</v>
          </cell>
          <cell r="F33">
            <v>97</v>
          </cell>
          <cell r="G33">
            <v>41</v>
          </cell>
          <cell r="H33">
            <v>9</v>
          </cell>
          <cell r="I33" t="str">
            <v>SO</v>
          </cell>
          <cell r="J33">
            <v>19.440000000000001</v>
          </cell>
          <cell r="K33">
            <v>0</v>
          </cell>
        </row>
        <row r="34">
          <cell r="B34">
            <v>24.387499999999999</v>
          </cell>
          <cell r="C34">
            <v>32.799999999999997</v>
          </cell>
          <cell r="D34">
            <v>17.899999999999999</v>
          </cell>
          <cell r="E34">
            <v>72.541666666666671</v>
          </cell>
          <cell r="F34">
            <v>96</v>
          </cell>
          <cell r="G34">
            <v>41</v>
          </cell>
          <cell r="H34">
            <v>13.68</v>
          </cell>
          <cell r="I34" t="str">
            <v>S</v>
          </cell>
          <cell r="J34">
            <v>23.400000000000002</v>
          </cell>
          <cell r="K34">
            <v>0</v>
          </cell>
        </row>
        <row r="35">
          <cell r="B35">
            <v>25.279166666666669</v>
          </cell>
          <cell r="C35">
            <v>34.6</v>
          </cell>
          <cell r="D35">
            <v>18.2</v>
          </cell>
          <cell r="E35">
            <v>72.375</v>
          </cell>
          <cell r="F35">
            <v>97</v>
          </cell>
          <cell r="G35">
            <v>33</v>
          </cell>
          <cell r="H35">
            <v>7.2</v>
          </cell>
          <cell r="I35" t="str">
            <v>SO</v>
          </cell>
          <cell r="J35">
            <v>19.8</v>
          </cell>
          <cell r="K35">
            <v>0</v>
          </cell>
        </row>
      </sheetData>
      <sheetData sheetId="3">
        <row r="5">
          <cell r="B5">
            <v>26.400000000000002</v>
          </cell>
        </row>
      </sheetData>
      <sheetData sheetId="4"/>
      <sheetData sheetId="5"/>
      <sheetData sheetId="6"/>
      <sheetData sheetId="7"/>
      <sheetData sheetId="8">
        <row r="5">
          <cell r="B5">
            <v>26.299999999999997</v>
          </cell>
        </row>
      </sheetData>
      <sheetData sheetId="9">
        <row r="5">
          <cell r="B5">
            <v>29.650000000000006</v>
          </cell>
        </row>
      </sheetData>
      <sheetData sheetId="10">
        <row r="5">
          <cell r="B5">
            <v>29.754166666666666</v>
          </cell>
        </row>
      </sheetData>
      <sheetData sheetId="11">
        <row r="5">
          <cell r="B5">
            <v>27.520833333333329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24.586666666666666</v>
          </cell>
          <cell r="C5">
            <v>30.7</v>
          </cell>
          <cell r="D5">
            <v>21.7</v>
          </cell>
          <cell r="E5">
            <v>75.066666666666663</v>
          </cell>
          <cell r="F5">
            <v>90</v>
          </cell>
          <cell r="G5">
            <v>46</v>
          </cell>
          <cell r="H5">
            <v>16.32</v>
          </cell>
          <cell r="I5" t="str">
            <v>SO</v>
          </cell>
          <cell r="J5">
            <v>28.160000000000004</v>
          </cell>
          <cell r="K5">
            <v>0</v>
          </cell>
        </row>
        <row r="6">
          <cell r="B6">
            <v>24.34</v>
          </cell>
          <cell r="C6">
            <v>31</v>
          </cell>
          <cell r="D6">
            <v>21.4</v>
          </cell>
          <cell r="E6">
            <v>80.266666666666666</v>
          </cell>
          <cell r="F6">
            <v>91</v>
          </cell>
          <cell r="G6">
            <v>50</v>
          </cell>
          <cell r="H6">
            <v>8</v>
          </cell>
          <cell r="I6" t="str">
            <v>O</v>
          </cell>
          <cell r="J6">
            <v>54.08</v>
          </cell>
          <cell r="K6">
            <v>1.2</v>
          </cell>
        </row>
        <row r="7">
          <cell r="B7">
            <v>24.576923076923077</v>
          </cell>
          <cell r="C7">
            <v>30.5</v>
          </cell>
          <cell r="D7">
            <v>22.2</v>
          </cell>
          <cell r="E7">
            <v>82.769230769230774</v>
          </cell>
          <cell r="F7">
            <v>94</v>
          </cell>
          <cell r="G7">
            <v>52</v>
          </cell>
          <cell r="H7">
            <v>8.32</v>
          </cell>
          <cell r="I7" t="str">
            <v>SE</v>
          </cell>
          <cell r="J7">
            <v>15.36</v>
          </cell>
          <cell r="K7">
            <v>0</v>
          </cell>
        </row>
        <row r="8">
          <cell r="B8">
            <v>25.307142857142857</v>
          </cell>
          <cell r="C8">
            <v>32.200000000000003</v>
          </cell>
          <cell r="D8">
            <v>21.7</v>
          </cell>
          <cell r="E8">
            <v>75.785714285714292</v>
          </cell>
          <cell r="F8">
            <v>93</v>
          </cell>
          <cell r="G8">
            <v>40</v>
          </cell>
          <cell r="H8">
            <v>10.56</v>
          </cell>
          <cell r="I8" t="str">
            <v>SE</v>
          </cell>
          <cell r="J8">
            <v>24.64</v>
          </cell>
          <cell r="K8">
            <v>0</v>
          </cell>
        </row>
        <row r="9">
          <cell r="B9">
            <v>24.984615384615388</v>
          </cell>
          <cell r="C9">
            <v>29.6</v>
          </cell>
          <cell r="D9">
            <v>22.7</v>
          </cell>
          <cell r="E9">
            <v>78.538461538461533</v>
          </cell>
          <cell r="F9">
            <v>91</v>
          </cell>
          <cell r="G9">
            <v>50</v>
          </cell>
          <cell r="H9">
            <v>6.7200000000000006</v>
          </cell>
          <cell r="I9" t="str">
            <v>SE</v>
          </cell>
          <cell r="J9">
            <v>12.48</v>
          </cell>
          <cell r="K9">
            <v>0</v>
          </cell>
        </row>
        <row r="10">
          <cell r="B10">
            <v>25.128571428571426</v>
          </cell>
          <cell r="C10">
            <v>30.5</v>
          </cell>
          <cell r="D10">
            <v>22</v>
          </cell>
          <cell r="E10">
            <v>73.142857142857139</v>
          </cell>
          <cell r="F10">
            <v>89</v>
          </cell>
          <cell r="G10">
            <v>45</v>
          </cell>
          <cell r="H10">
            <v>10.88</v>
          </cell>
          <cell r="I10" t="str">
            <v>S</v>
          </cell>
          <cell r="J10">
            <v>13.12</v>
          </cell>
          <cell r="K10">
            <v>0</v>
          </cell>
        </row>
        <row r="11">
          <cell r="B11">
            <v>24.878571428571426</v>
          </cell>
          <cell r="C11">
            <v>32.9</v>
          </cell>
          <cell r="D11">
            <v>22.3</v>
          </cell>
          <cell r="E11">
            <v>70.642857142857139</v>
          </cell>
          <cell r="F11">
            <v>85</v>
          </cell>
          <cell r="G11">
            <v>34</v>
          </cell>
          <cell r="H11">
            <v>12.16</v>
          </cell>
          <cell r="I11" t="str">
            <v>SO</v>
          </cell>
          <cell r="J11">
            <v>17.600000000000001</v>
          </cell>
          <cell r="K11">
            <v>0</v>
          </cell>
        </row>
        <row r="12">
          <cell r="B12">
            <v>26.573333333333331</v>
          </cell>
          <cell r="C12">
            <v>32.1</v>
          </cell>
          <cell r="D12">
            <v>23.8</v>
          </cell>
          <cell r="E12">
            <v>60.2</v>
          </cell>
          <cell r="F12">
            <v>74</v>
          </cell>
          <cell r="G12">
            <v>31</v>
          </cell>
          <cell r="H12">
            <v>13.76</v>
          </cell>
          <cell r="I12" t="str">
            <v>SE</v>
          </cell>
          <cell r="J12">
            <v>23.36</v>
          </cell>
          <cell r="K12">
            <v>0</v>
          </cell>
        </row>
        <row r="13">
          <cell r="B13">
            <v>23.485714285714284</v>
          </cell>
          <cell r="C13">
            <v>32</v>
          </cell>
          <cell r="D13">
            <v>20.100000000000001</v>
          </cell>
          <cell r="E13">
            <v>72.857142857142861</v>
          </cell>
          <cell r="F13">
            <v>91</v>
          </cell>
          <cell r="G13">
            <v>35</v>
          </cell>
          <cell r="H13">
            <v>11.200000000000001</v>
          </cell>
          <cell r="I13" t="str">
            <v>O</v>
          </cell>
          <cell r="J13">
            <v>33.92</v>
          </cell>
          <cell r="K13">
            <v>0</v>
          </cell>
        </row>
        <row r="14">
          <cell r="B14">
            <v>23.676470588235297</v>
          </cell>
          <cell r="C14">
            <v>33.4</v>
          </cell>
          <cell r="D14">
            <v>21.3</v>
          </cell>
          <cell r="E14">
            <v>71.17647058823529</v>
          </cell>
          <cell r="F14">
            <v>84</v>
          </cell>
          <cell r="G14">
            <v>36</v>
          </cell>
          <cell r="H14">
            <v>21.44</v>
          </cell>
          <cell r="I14" t="str">
            <v>NE</v>
          </cell>
          <cell r="J14">
            <v>47.360000000000007</v>
          </cell>
          <cell r="K14">
            <v>1.8</v>
          </cell>
        </row>
        <row r="15">
          <cell r="B15">
            <v>22.787500000000001</v>
          </cell>
          <cell r="C15">
            <v>31.7</v>
          </cell>
          <cell r="D15">
            <v>20.2</v>
          </cell>
          <cell r="E15">
            <v>83.25</v>
          </cell>
          <cell r="F15">
            <v>94</v>
          </cell>
          <cell r="G15">
            <v>44</v>
          </cell>
          <cell r="H15">
            <v>11.200000000000001</v>
          </cell>
          <cell r="I15" t="str">
            <v>L</v>
          </cell>
          <cell r="J15">
            <v>32.32</v>
          </cell>
          <cell r="K15">
            <v>0</v>
          </cell>
        </row>
        <row r="16">
          <cell r="B16">
            <v>24.078571428571429</v>
          </cell>
          <cell r="C16">
            <v>30.4</v>
          </cell>
          <cell r="D16">
            <v>21</v>
          </cell>
          <cell r="E16">
            <v>78.071428571428569</v>
          </cell>
          <cell r="F16">
            <v>92</v>
          </cell>
          <cell r="G16">
            <v>50</v>
          </cell>
          <cell r="H16">
            <v>16</v>
          </cell>
          <cell r="I16" t="str">
            <v>O</v>
          </cell>
          <cell r="J16">
            <v>33.28</v>
          </cell>
          <cell r="K16">
            <v>0</v>
          </cell>
        </row>
        <row r="17">
          <cell r="B17">
            <v>23.550000000000008</v>
          </cell>
          <cell r="C17">
            <v>30.4</v>
          </cell>
          <cell r="D17">
            <v>22.1</v>
          </cell>
          <cell r="E17">
            <v>85.428571428571431</v>
          </cell>
          <cell r="F17">
            <v>92</v>
          </cell>
          <cell r="G17">
            <v>51</v>
          </cell>
          <cell r="H17">
            <v>13.76</v>
          </cell>
          <cell r="I17" t="str">
            <v>N</v>
          </cell>
          <cell r="J17">
            <v>27.84</v>
          </cell>
          <cell r="K17">
            <v>2.4000000000000004</v>
          </cell>
        </row>
        <row r="18">
          <cell r="B18">
            <v>24.5</v>
          </cell>
          <cell r="C18">
            <v>31.1</v>
          </cell>
          <cell r="D18">
            <v>20.2</v>
          </cell>
          <cell r="E18">
            <v>68.533333333333331</v>
          </cell>
          <cell r="F18">
            <v>87</v>
          </cell>
          <cell r="G18">
            <v>51</v>
          </cell>
          <cell r="H18">
            <v>27.200000000000003</v>
          </cell>
          <cell r="I18" t="str">
            <v>O</v>
          </cell>
          <cell r="J18">
            <v>51.52000000000001</v>
          </cell>
          <cell r="K18">
            <v>1.2</v>
          </cell>
        </row>
        <row r="19">
          <cell r="B19">
            <v>23.146666666666665</v>
          </cell>
          <cell r="C19">
            <v>27.6</v>
          </cell>
          <cell r="D19">
            <v>22.1</v>
          </cell>
          <cell r="E19">
            <v>89.6</v>
          </cell>
          <cell r="F19">
            <v>94</v>
          </cell>
          <cell r="G19">
            <v>63</v>
          </cell>
          <cell r="H19">
            <v>11.200000000000001</v>
          </cell>
          <cell r="I19" t="str">
            <v>NO</v>
          </cell>
          <cell r="J19">
            <v>37.44</v>
          </cell>
          <cell r="K19">
            <v>8.6</v>
          </cell>
        </row>
        <row r="20">
          <cell r="B20">
            <v>22.98</v>
          </cell>
          <cell r="C20">
            <v>27.7</v>
          </cell>
          <cell r="D20">
            <v>22.1</v>
          </cell>
          <cell r="E20">
            <v>90.6</v>
          </cell>
          <cell r="F20">
            <v>94</v>
          </cell>
          <cell r="G20">
            <v>72</v>
          </cell>
          <cell r="H20">
            <v>10.88</v>
          </cell>
          <cell r="I20" t="str">
            <v>SO</v>
          </cell>
          <cell r="J20">
            <v>29.439999999999998</v>
          </cell>
          <cell r="K20">
            <v>3.4000000000000004</v>
          </cell>
        </row>
        <row r="21">
          <cell r="B21">
            <v>22.007692307692306</v>
          </cell>
          <cell r="C21">
            <v>23.2</v>
          </cell>
          <cell r="D21">
            <v>21.2</v>
          </cell>
          <cell r="E21">
            <v>91.538461538461533</v>
          </cell>
          <cell r="F21">
            <v>95</v>
          </cell>
          <cell r="G21">
            <v>86</v>
          </cell>
          <cell r="H21">
            <v>7.0400000000000009</v>
          </cell>
          <cell r="I21" t="str">
            <v>NE</v>
          </cell>
          <cell r="J21">
            <v>20.8</v>
          </cell>
          <cell r="K21">
            <v>0.2</v>
          </cell>
        </row>
        <row r="22">
          <cell r="B22">
            <v>22.641666666666669</v>
          </cell>
          <cell r="C22">
            <v>26.6</v>
          </cell>
          <cell r="D22">
            <v>20.6</v>
          </cell>
          <cell r="E22">
            <v>89.5</v>
          </cell>
          <cell r="F22">
            <v>96</v>
          </cell>
          <cell r="G22">
            <v>72</v>
          </cell>
          <cell r="H22">
            <v>32.32</v>
          </cell>
          <cell r="I22" t="str">
            <v>L</v>
          </cell>
          <cell r="J22">
            <v>57.6</v>
          </cell>
          <cell r="K22">
            <v>25.8</v>
          </cell>
        </row>
        <row r="23">
          <cell r="B23">
            <v>23.661538461538463</v>
          </cell>
          <cell r="C23">
            <v>27.2</v>
          </cell>
          <cell r="D23">
            <v>21.3</v>
          </cell>
          <cell r="E23">
            <v>85.07692307692308</v>
          </cell>
          <cell r="F23">
            <v>93</v>
          </cell>
          <cell r="G23">
            <v>66</v>
          </cell>
          <cell r="H23">
            <v>8.64</v>
          </cell>
          <cell r="I23" t="str">
            <v>N</v>
          </cell>
          <cell r="J23">
            <v>19.200000000000003</v>
          </cell>
          <cell r="K23">
            <v>0</v>
          </cell>
        </row>
        <row r="24">
          <cell r="B24">
            <v>23.699999999999996</v>
          </cell>
          <cell r="C24">
            <v>26.5</v>
          </cell>
          <cell r="D24">
            <v>21.6</v>
          </cell>
          <cell r="E24">
            <v>83.15384615384616</v>
          </cell>
          <cell r="F24">
            <v>91</v>
          </cell>
          <cell r="G24">
            <v>68</v>
          </cell>
          <cell r="H24">
            <v>8.64</v>
          </cell>
          <cell r="I24" t="str">
            <v>L</v>
          </cell>
          <cell r="J24">
            <v>13.440000000000001</v>
          </cell>
          <cell r="K24">
            <v>0</v>
          </cell>
        </row>
        <row r="25">
          <cell r="B25">
            <v>22.96153846153846</v>
          </cell>
          <cell r="C25">
            <v>28.4</v>
          </cell>
          <cell r="D25">
            <v>20.2</v>
          </cell>
          <cell r="E25">
            <v>82.92307692307692</v>
          </cell>
          <cell r="F25">
            <v>94</v>
          </cell>
          <cell r="G25">
            <v>57</v>
          </cell>
          <cell r="H25">
            <v>6.7200000000000006</v>
          </cell>
          <cell r="I25" t="str">
            <v>S</v>
          </cell>
          <cell r="J25">
            <v>9.6000000000000014</v>
          </cell>
          <cell r="K25">
            <v>0</v>
          </cell>
        </row>
        <row r="26">
          <cell r="B26">
            <v>24.007692307692306</v>
          </cell>
          <cell r="C26">
            <v>30.7</v>
          </cell>
          <cell r="D26">
            <v>21.9</v>
          </cell>
          <cell r="E26">
            <v>80.15384615384616</v>
          </cell>
          <cell r="F26">
            <v>90</v>
          </cell>
          <cell r="G26">
            <v>50</v>
          </cell>
          <cell r="H26">
            <v>7.0400000000000009</v>
          </cell>
          <cell r="I26" t="str">
            <v>O</v>
          </cell>
          <cell r="J26">
            <v>13.76</v>
          </cell>
          <cell r="K26">
            <v>0</v>
          </cell>
        </row>
        <row r="27">
          <cell r="B27">
            <v>22.341176470588234</v>
          </cell>
          <cell r="C27">
            <v>29</v>
          </cell>
          <cell r="D27">
            <v>21</v>
          </cell>
          <cell r="E27">
            <v>89.529411764705884</v>
          </cell>
          <cell r="F27">
            <v>95</v>
          </cell>
          <cell r="G27">
            <v>59</v>
          </cell>
          <cell r="H27">
            <v>15.040000000000001</v>
          </cell>
          <cell r="I27" t="str">
            <v>N</v>
          </cell>
          <cell r="J27">
            <v>33.28</v>
          </cell>
          <cell r="K27">
            <v>25</v>
          </cell>
        </row>
        <row r="28">
          <cell r="B28">
            <v>22.938461538461539</v>
          </cell>
          <cell r="C28">
            <v>26.6</v>
          </cell>
          <cell r="D28">
            <v>21.3</v>
          </cell>
          <cell r="E28">
            <v>89.84615384615384</v>
          </cell>
          <cell r="F28">
            <v>94</v>
          </cell>
          <cell r="G28">
            <v>69</v>
          </cell>
          <cell r="H28">
            <v>3.84</v>
          </cell>
          <cell r="I28" t="str">
            <v>N</v>
          </cell>
          <cell r="J28">
            <v>9.2799999999999994</v>
          </cell>
          <cell r="K28">
            <v>0</v>
          </cell>
        </row>
        <row r="29">
          <cell r="B29">
            <v>23.333333333333332</v>
          </cell>
          <cell r="C29">
            <v>26.2</v>
          </cell>
          <cell r="D29">
            <v>21.2</v>
          </cell>
          <cell r="E29">
            <v>87.5</v>
          </cell>
          <cell r="F29">
            <v>94</v>
          </cell>
          <cell r="G29">
            <v>69</v>
          </cell>
          <cell r="H29">
            <v>3.2</v>
          </cell>
          <cell r="I29" t="str">
            <v>NE</v>
          </cell>
          <cell r="J29">
            <v>6.7200000000000006</v>
          </cell>
          <cell r="K29">
            <v>0</v>
          </cell>
        </row>
        <row r="30">
          <cell r="B30">
            <v>24.376923076923081</v>
          </cell>
          <cell r="C30">
            <v>29.3</v>
          </cell>
          <cell r="D30">
            <v>22.2</v>
          </cell>
          <cell r="E30">
            <v>83</v>
          </cell>
          <cell r="F30">
            <v>93</v>
          </cell>
          <cell r="G30">
            <v>58</v>
          </cell>
          <cell r="H30">
            <v>8.9599999999999991</v>
          </cell>
          <cell r="I30" t="str">
            <v>L</v>
          </cell>
          <cell r="J30">
            <v>15.36</v>
          </cell>
          <cell r="K30">
            <v>0</v>
          </cell>
        </row>
        <row r="31">
          <cell r="B31">
            <v>23.418181818181822</v>
          </cell>
          <cell r="C31">
            <v>29.1</v>
          </cell>
          <cell r="D31">
            <v>21.3</v>
          </cell>
          <cell r="E31">
            <v>85.045454545454547</v>
          </cell>
          <cell r="F31">
            <v>93</v>
          </cell>
          <cell r="G31">
            <v>57</v>
          </cell>
          <cell r="H31">
            <v>21.12</v>
          </cell>
          <cell r="I31" t="str">
            <v>L</v>
          </cell>
          <cell r="J31">
            <v>52.48</v>
          </cell>
          <cell r="K31">
            <v>5.8</v>
          </cell>
        </row>
        <row r="32">
          <cell r="B32">
            <v>21.387499999999999</v>
          </cell>
          <cell r="C32">
            <v>24.9</v>
          </cell>
          <cell r="D32">
            <v>18.8</v>
          </cell>
          <cell r="E32">
            <v>85.6875</v>
          </cell>
          <cell r="F32">
            <v>94</v>
          </cell>
          <cell r="G32">
            <v>59</v>
          </cell>
          <cell r="H32">
            <v>17.28</v>
          </cell>
          <cell r="I32" t="str">
            <v>SO</v>
          </cell>
          <cell r="J32">
            <v>28.480000000000004</v>
          </cell>
          <cell r="K32">
            <v>0</v>
          </cell>
        </row>
        <row r="33">
          <cell r="B33">
            <v>18.861538461538462</v>
          </cell>
          <cell r="C33">
            <v>25.8</v>
          </cell>
          <cell r="D33">
            <v>16.3</v>
          </cell>
          <cell r="E33">
            <v>82.07692307692308</v>
          </cell>
          <cell r="F33">
            <v>90</v>
          </cell>
          <cell r="G33">
            <v>66</v>
          </cell>
          <cell r="H33">
            <v>10.88</v>
          </cell>
          <cell r="I33" t="str">
            <v>S</v>
          </cell>
          <cell r="J33">
            <v>14.4</v>
          </cell>
          <cell r="K33">
            <v>0</v>
          </cell>
        </row>
        <row r="34">
          <cell r="B34">
            <v>22.053846153846152</v>
          </cell>
          <cell r="C34">
            <v>25.5</v>
          </cell>
          <cell r="D34">
            <v>20.2</v>
          </cell>
          <cell r="E34">
            <v>82.15384615384616</v>
          </cell>
          <cell r="F34">
            <v>92</v>
          </cell>
          <cell r="G34">
            <v>69</v>
          </cell>
          <cell r="H34">
            <v>8.9599999999999991</v>
          </cell>
          <cell r="I34" t="str">
            <v>SO</v>
          </cell>
          <cell r="J34">
            <v>13.440000000000001</v>
          </cell>
          <cell r="K34">
            <v>0</v>
          </cell>
        </row>
        <row r="35">
          <cell r="B35">
            <v>22.123076923076919</v>
          </cell>
          <cell r="C35">
            <v>27.4</v>
          </cell>
          <cell r="D35">
            <v>19.3</v>
          </cell>
          <cell r="E35">
            <v>81.230769230769226</v>
          </cell>
          <cell r="F35">
            <v>91</v>
          </cell>
          <cell r="G35">
            <v>60</v>
          </cell>
          <cell r="H35">
            <v>7.68</v>
          </cell>
          <cell r="I35" t="str">
            <v>SO</v>
          </cell>
          <cell r="J35">
            <v>12.16</v>
          </cell>
          <cell r="K35">
            <v>0</v>
          </cell>
        </row>
      </sheetData>
      <sheetData sheetId="3">
        <row r="5">
          <cell r="B5">
            <v>22.26923076923077</v>
          </cell>
        </row>
      </sheetData>
      <sheetData sheetId="4"/>
      <sheetData sheetId="5"/>
      <sheetData sheetId="6"/>
      <sheetData sheetId="7"/>
      <sheetData sheetId="8">
        <row r="5">
          <cell r="B5">
            <v>22.395000000000003</v>
          </cell>
        </row>
      </sheetData>
      <sheetData sheetId="9">
        <row r="5">
          <cell r="B5">
            <v>24.928571428571423</v>
          </cell>
        </row>
      </sheetData>
      <sheetData sheetId="10">
        <row r="5">
          <cell r="B5">
            <v>28.742857142857144</v>
          </cell>
        </row>
      </sheetData>
      <sheetData sheetId="11">
        <row r="5">
          <cell r="B5">
            <v>25.8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24.154166666666669</v>
          </cell>
          <cell r="C5">
            <v>30.4</v>
          </cell>
          <cell r="D5">
            <v>21</v>
          </cell>
          <cell r="E5">
            <v>77.041666666666671</v>
          </cell>
          <cell r="F5">
            <v>95</v>
          </cell>
          <cell r="G5">
            <v>47</v>
          </cell>
          <cell r="H5">
            <v>15.08</v>
          </cell>
          <cell r="I5" t="str">
            <v>N</v>
          </cell>
          <cell r="J5">
            <v>33.28</v>
          </cell>
          <cell r="K5">
            <v>0</v>
          </cell>
        </row>
        <row r="6">
          <cell r="B6">
            <v>23.0625</v>
          </cell>
          <cell r="C6">
            <v>28.9</v>
          </cell>
          <cell r="D6">
            <v>19.399999999999999</v>
          </cell>
          <cell r="E6">
            <v>82.666666666666671</v>
          </cell>
          <cell r="F6">
            <v>98</v>
          </cell>
          <cell r="G6">
            <v>60</v>
          </cell>
          <cell r="H6">
            <v>9.3600000000000012</v>
          </cell>
          <cell r="I6" t="str">
            <v>L</v>
          </cell>
          <cell r="J6">
            <v>25.92</v>
          </cell>
          <cell r="K6">
            <v>0</v>
          </cell>
        </row>
        <row r="7">
          <cell r="B7">
            <v>24.741666666666671</v>
          </cell>
          <cell r="C7">
            <v>31.2</v>
          </cell>
          <cell r="D7">
            <v>19.7</v>
          </cell>
          <cell r="E7">
            <v>75.458333333333329</v>
          </cell>
          <cell r="F7">
            <v>95</v>
          </cell>
          <cell r="G7">
            <v>48</v>
          </cell>
          <cell r="H7">
            <v>12.6</v>
          </cell>
          <cell r="I7" t="str">
            <v>NE</v>
          </cell>
          <cell r="J7">
            <v>27</v>
          </cell>
          <cell r="K7">
            <v>1</v>
          </cell>
        </row>
        <row r="8">
          <cell r="B8">
            <v>25.25</v>
          </cell>
          <cell r="C8">
            <v>32.200000000000003</v>
          </cell>
          <cell r="D8">
            <v>20.9</v>
          </cell>
          <cell r="E8">
            <v>72</v>
          </cell>
          <cell r="F8">
            <v>91</v>
          </cell>
          <cell r="G8">
            <v>45</v>
          </cell>
          <cell r="H8">
            <v>12.6</v>
          </cell>
          <cell r="I8" t="str">
            <v>NE</v>
          </cell>
          <cell r="J8">
            <v>26.28</v>
          </cell>
          <cell r="K8">
            <v>17.8</v>
          </cell>
        </row>
        <row r="9">
          <cell r="B9">
            <v>26.129166666666663</v>
          </cell>
          <cell r="C9">
            <v>32.6</v>
          </cell>
          <cell r="D9">
            <v>20.7</v>
          </cell>
          <cell r="E9">
            <v>66.041666666666671</v>
          </cell>
          <cell r="F9">
            <v>88</v>
          </cell>
          <cell r="G9">
            <v>36</v>
          </cell>
          <cell r="H9">
            <v>16.920000000000002</v>
          </cell>
          <cell r="I9" t="str">
            <v>NE</v>
          </cell>
          <cell r="J9">
            <v>36.36</v>
          </cell>
          <cell r="K9">
            <v>0</v>
          </cell>
        </row>
        <row r="10">
          <cell r="B10">
            <v>26.745833333333334</v>
          </cell>
          <cell r="C10">
            <v>33.799999999999997</v>
          </cell>
          <cell r="D10">
            <v>21</v>
          </cell>
          <cell r="E10">
            <v>62.625</v>
          </cell>
          <cell r="F10">
            <v>89</v>
          </cell>
          <cell r="G10">
            <v>36</v>
          </cell>
          <cell r="H10">
            <v>14.76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26.729166666666668</v>
          </cell>
          <cell r="C11">
            <v>33.6</v>
          </cell>
          <cell r="D11">
            <v>21.6</v>
          </cell>
          <cell r="E11">
            <v>58.208333333333336</v>
          </cell>
          <cell r="F11">
            <v>79</v>
          </cell>
          <cell r="G11">
            <v>28</v>
          </cell>
          <cell r="H11">
            <v>16.920000000000002</v>
          </cell>
          <cell r="I11" t="str">
            <v>NE</v>
          </cell>
          <cell r="J11">
            <v>35.64</v>
          </cell>
          <cell r="K11">
            <v>0</v>
          </cell>
        </row>
        <row r="12">
          <cell r="B12">
            <v>26.887500000000003</v>
          </cell>
          <cell r="C12">
            <v>33.200000000000003</v>
          </cell>
          <cell r="D12">
            <v>21.5</v>
          </cell>
          <cell r="E12">
            <v>41.083333333333336</v>
          </cell>
          <cell r="F12">
            <v>59</v>
          </cell>
          <cell r="G12">
            <v>23</v>
          </cell>
          <cell r="H12">
            <v>14.04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27.224999999999998</v>
          </cell>
          <cell r="C13">
            <v>33.700000000000003</v>
          </cell>
          <cell r="D13">
            <v>20.8</v>
          </cell>
          <cell r="E13">
            <v>38.375</v>
          </cell>
          <cell r="F13">
            <v>62</v>
          </cell>
          <cell r="G13">
            <v>23</v>
          </cell>
          <cell r="H13">
            <v>11.16</v>
          </cell>
          <cell r="I13" t="str">
            <v>NE</v>
          </cell>
          <cell r="J13">
            <v>25.2</v>
          </cell>
          <cell r="K13">
            <v>0</v>
          </cell>
        </row>
        <row r="14">
          <cell r="B14">
            <v>26.162500000000005</v>
          </cell>
          <cell r="C14">
            <v>34.5</v>
          </cell>
          <cell r="D14">
            <v>20.100000000000001</v>
          </cell>
          <cell r="E14">
            <v>44.666666666666664</v>
          </cell>
          <cell r="F14">
            <v>63</v>
          </cell>
          <cell r="G14">
            <v>28</v>
          </cell>
          <cell r="H14">
            <v>12.24</v>
          </cell>
          <cell r="I14" t="str">
            <v>NE</v>
          </cell>
          <cell r="J14">
            <v>35.28</v>
          </cell>
          <cell r="K14">
            <v>0</v>
          </cell>
        </row>
        <row r="15">
          <cell r="B15">
            <v>23.849999999999991</v>
          </cell>
          <cell r="C15">
            <v>31.1</v>
          </cell>
          <cell r="D15">
            <v>18.600000000000001</v>
          </cell>
          <cell r="E15">
            <v>69.25</v>
          </cell>
          <cell r="F15">
            <v>91</v>
          </cell>
          <cell r="G15">
            <v>46</v>
          </cell>
          <cell r="H15">
            <v>18.36</v>
          </cell>
          <cell r="I15" t="str">
            <v>NE</v>
          </cell>
          <cell r="J15">
            <v>35.28</v>
          </cell>
          <cell r="K15">
            <v>11</v>
          </cell>
        </row>
        <row r="16">
          <cell r="B16">
            <v>25.033333333333331</v>
          </cell>
          <cell r="C16">
            <v>32</v>
          </cell>
          <cell r="D16">
            <v>18.8</v>
          </cell>
          <cell r="E16">
            <v>66.416666666666671</v>
          </cell>
          <cell r="F16">
            <v>94</v>
          </cell>
          <cell r="G16">
            <v>37</v>
          </cell>
          <cell r="H16">
            <v>9.3600000000000012</v>
          </cell>
          <cell r="I16" t="str">
            <v>NE</v>
          </cell>
          <cell r="J16">
            <v>22.68</v>
          </cell>
          <cell r="K16">
            <v>0</v>
          </cell>
        </row>
        <row r="17">
          <cell r="B17">
            <v>25.691666666666666</v>
          </cell>
          <cell r="C17">
            <v>32.9</v>
          </cell>
          <cell r="D17">
            <v>19.8</v>
          </cell>
          <cell r="E17">
            <v>67.75</v>
          </cell>
          <cell r="F17">
            <v>91</v>
          </cell>
          <cell r="G17">
            <v>40</v>
          </cell>
          <cell r="H17">
            <v>13.32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22.14782608695652</v>
          </cell>
          <cell r="C18">
            <v>26.8</v>
          </cell>
          <cell r="D18">
            <v>20</v>
          </cell>
          <cell r="E18">
            <v>81.826086956521735</v>
          </cell>
          <cell r="F18">
            <v>95</v>
          </cell>
          <cell r="G18">
            <v>59</v>
          </cell>
          <cell r="H18">
            <v>16.2</v>
          </cell>
          <cell r="I18" t="str">
            <v>NO</v>
          </cell>
          <cell r="J18">
            <v>39.24</v>
          </cell>
          <cell r="K18">
            <v>2</v>
          </cell>
        </row>
        <row r="19">
          <cell r="B19">
            <v>23.041666666666671</v>
          </cell>
          <cell r="C19">
            <v>27.1</v>
          </cell>
          <cell r="D19">
            <v>19.399999999999999</v>
          </cell>
          <cell r="E19">
            <v>80.583333333333329</v>
          </cell>
          <cell r="F19">
            <v>98</v>
          </cell>
          <cell r="G19">
            <v>63</v>
          </cell>
          <cell r="H19">
            <v>17.28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22.962499999999995</v>
          </cell>
          <cell r="C20">
            <v>28.8</v>
          </cell>
          <cell r="D20">
            <v>17.600000000000001</v>
          </cell>
          <cell r="E20">
            <v>73.666666666666671</v>
          </cell>
          <cell r="F20">
            <v>91</v>
          </cell>
          <cell r="G20">
            <v>53</v>
          </cell>
          <cell r="H20">
            <v>10.44</v>
          </cell>
          <cell r="I20" t="str">
            <v>S</v>
          </cell>
          <cell r="J20">
            <v>18.720000000000002</v>
          </cell>
          <cell r="K20">
            <v>0</v>
          </cell>
        </row>
        <row r="21">
          <cell r="B21">
            <v>23.458333333333339</v>
          </cell>
          <cell r="C21">
            <v>29.9</v>
          </cell>
          <cell r="D21">
            <v>20.399999999999999</v>
          </cell>
          <cell r="E21">
            <v>82.833333333333329</v>
          </cell>
          <cell r="F21">
            <v>97</v>
          </cell>
          <cell r="G21">
            <v>51</v>
          </cell>
          <cell r="H21">
            <v>14.76</v>
          </cell>
          <cell r="I21" t="str">
            <v>L</v>
          </cell>
          <cell r="J21">
            <v>30.240000000000002</v>
          </cell>
          <cell r="K21">
            <v>0</v>
          </cell>
        </row>
        <row r="22">
          <cell r="B22">
            <v>24.175000000000001</v>
          </cell>
          <cell r="C22">
            <v>30.4</v>
          </cell>
          <cell r="D22">
            <v>19.7</v>
          </cell>
          <cell r="E22">
            <v>74.541666666666671</v>
          </cell>
          <cell r="F22">
            <v>94</v>
          </cell>
          <cell r="G22">
            <v>48</v>
          </cell>
          <cell r="H22">
            <v>19.079999999999998</v>
          </cell>
          <cell r="I22" t="str">
            <v>NE</v>
          </cell>
          <cell r="J22">
            <v>38.519999999999996</v>
          </cell>
          <cell r="K22">
            <v>0</v>
          </cell>
        </row>
        <row r="23">
          <cell r="B23">
            <v>24.766666666666669</v>
          </cell>
          <cell r="C23">
            <v>31.5</v>
          </cell>
          <cell r="D23">
            <v>19.5</v>
          </cell>
          <cell r="E23">
            <v>68.083333333333329</v>
          </cell>
          <cell r="F23">
            <v>91</v>
          </cell>
          <cell r="G23">
            <v>41</v>
          </cell>
          <cell r="H23">
            <v>23.759999999999998</v>
          </cell>
          <cell r="I23" t="str">
            <v>NE</v>
          </cell>
          <cell r="J23">
            <v>44.28</v>
          </cell>
          <cell r="K23">
            <v>0</v>
          </cell>
        </row>
        <row r="24">
          <cell r="B24">
            <v>25.241666666666664</v>
          </cell>
          <cell r="C24">
            <v>31.8</v>
          </cell>
          <cell r="D24">
            <v>19.8</v>
          </cell>
          <cell r="E24">
            <v>66.708333333333329</v>
          </cell>
          <cell r="F24">
            <v>89</v>
          </cell>
          <cell r="G24">
            <v>33</v>
          </cell>
          <cell r="H24">
            <v>13.68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24.237500000000001</v>
          </cell>
          <cell r="C25">
            <v>32.299999999999997</v>
          </cell>
          <cell r="D25">
            <v>19.8</v>
          </cell>
          <cell r="E25">
            <v>69.833333333333329</v>
          </cell>
          <cell r="F25">
            <v>86</v>
          </cell>
          <cell r="G25">
            <v>40</v>
          </cell>
          <cell r="H25">
            <v>16.920000000000002</v>
          </cell>
          <cell r="I25" t="str">
            <v>NE</v>
          </cell>
          <cell r="J25">
            <v>31.680000000000003</v>
          </cell>
          <cell r="K25">
            <v>1.2</v>
          </cell>
        </row>
        <row r="26">
          <cell r="B26">
            <v>22.14</v>
          </cell>
          <cell r="C26">
            <v>25.1</v>
          </cell>
          <cell r="D26">
            <v>19.8</v>
          </cell>
          <cell r="E26">
            <v>81.533333333333331</v>
          </cell>
          <cell r="F26">
            <v>89</v>
          </cell>
          <cell r="G26">
            <v>63</v>
          </cell>
          <cell r="H26">
            <v>9.7200000000000006</v>
          </cell>
          <cell r="I26" t="str">
            <v>NE</v>
          </cell>
          <cell r="J26">
            <v>21.96</v>
          </cell>
          <cell r="K26">
            <v>0</v>
          </cell>
        </row>
        <row r="27">
          <cell r="B27">
            <v>23.281818181818178</v>
          </cell>
          <cell r="C27">
            <v>26.3</v>
          </cell>
          <cell r="D27">
            <v>19.100000000000001</v>
          </cell>
          <cell r="E27">
            <v>72.63636363636364</v>
          </cell>
          <cell r="F27">
            <v>95</v>
          </cell>
          <cell r="G27">
            <v>58</v>
          </cell>
          <cell r="H27">
            <v>13.68</v>
          </cell>
          <cell r="I27" t="str">
            <v>SO</v>
          </cell>
          <cell r="J27">
            <v>28.8</v>
          </cell>
          <cell r="K27">
            <v>0</v>
          </cell>
        </row>
        <row r="28">
          <cell r="B28">
            <v>21.295833333333331</v>
          </cell>
          <cell r="C28">
            <v>27.4</v>
          </cell>
          <cell r="D28">
            <v>15.9</v>
          </cell>
          <cell r="E28">
            <v>59.958333333333336</v>
          </cell>
          <cell r="F28">
            <v>84</v>
          </cell>
          <cell r="G28">
            <v>22</v>
          </cell>
          <cell r="H28">
            <v>9.7200000000000006</v>
          </cell>
          <cell r="I28" t="str">
            <v>S</v>
          </cell>
          <cell r="J28">
            <v>21.96</v>
          </cell>
          <cell r="K28">
            <v>0</v>
          </cell>
        </row>
        <row r="29">
          <cell r="B29">
            <v>23.525000000000002</v>
          </cell>
          <cell r="C29">
            <v>30.7</v>
          </cell>
          <cell r="D29">
            <v>17.5</v>
          </cell>
          <cell r="E29">
            <v>47.833333333333336</v>
          </cell>
          <cell r="F29">
            <v>69</v>
          </cell>
          <cell r="G29">
            <v>26</v>
          </cell>
          <cell r="H29">
            <v>10.44</v>
          </cell>
          <cell r="I29" t="str">
            <v>SE</v>
          </cell>
          <cell r="J29">
            <v>20.52</v>
          </cell>
          <cell r="K29">
            <v>0</v>
          </cell>
        </row>
        <row r="30">
          <cell r="B30">
            <v>24.299999999999997</v>
          </cell>
          <cell r="C30">
            <v>30.8</v>
          </cell>
          <cell r="D30">
            <v>19</v>
          </cell>
          <cell r="E30">
            <v>66.333333333333329</v>
          </cell>
          <cell r="F30">
            <v>97</v>
          </cell>
          <cell r="G30">
            <v>47</v>
          </cell>
          <cell r="H30">
            <v>28.8</v>
          </cell>
          <cell r="I30" t="str">
            <v>NE</v>
          </cell>
          <cell r="J30">
            <v>55.800000000000004</v>
          </cell>
          <cell r="K30">
            <v>25</v>
          </cell>
        </row>
        <row r="31">
          <cell r="B31">
            <v>18.879166666666666</v>
          </cell>
          <cell r="C31">
            <v>22.3</v>
          </cell>
          <cell r="D31">
            <v>17.100000000000001</v>
          </cell>
          <cell r="E31">
            <v>93.666666666666671</v>
          </cell>
          <cell r="F31">
            <v>99</v>
          </cell>
          <cell r="G31">
            <v>69</v>
          </cell>
          <cell r="H31">
            <v>14.76</v>
          </cell>
          <cell r="I31" t="str">
            <v>S</v>
          </cell>
          <cell r="J31">
            <v>34.56</v>
          </cell>
          <cell r="K31">
            <v>38.599999999999994</v>
          </cell>
        </row>
        <row r="32">
          <cell r="B32">
            <v>16.31111111111111</v>
          </cell>
          <cell r="C32">
            <v>21.3</v>
          </cell>
          <cell r="D32">
            <v>8.9</v>
          </cell>
          <cell r="E32">
            <v>58.055555555555557</v>
          </cell>
          <cell r="F32">
            <v>90</v>
          </cell>
          <cell r="G32">
            <v>33</v>
          </cell>
          <cell r="H32">
            <v>18</v>
          </cell>
          <cell r="I32" t="str">
            <v>S</v>
          </cell>
          <cell r="J32">
            <v>37.440000000000005</v>
          </cell>
          <cell r="K32">
            <v>0</v>
          </cell>
        </row>
        <row r="33">
          <cell r="B33">
            <v>17.162500000000001</v>
          </cell>
          <cell r="C33">
            <v>27</v>
          </cell>
          <cell r="D33">
            <v>8.1999999999999993</v>
          </cell>
          <cell r="E33">
            <v>52.666666666666664</v>
          </cell>
          <cell r="F33">
            <v>83</v>
          </cell>
          <cell r="G33">
            <v>14</v>
          </cell>
          <cell r="H33">
            <v>11.879999999999999</v>
          </cell>
          <cell r="I33" t="str">
            <v>NE</v>
          </cell>
          <cell r="J33">
            <v>21.6</v>
          </cell>
          <cell r="K33">
            <v>0</v>
          </cell>
        </row>
        <row r="34">
          <cell r="B34">
            <v>21.025000000000002</v>
          </cell>
          <cell r="C34">
            <v>27.8</v>
          </cell>
          <cell r="D34">
            <v>14.1</v>
          </cell>
          <cell r="E34">
            <v>48.083333333333336</v>
          </cell>
          <cell r="F34">
            <v>75</v>
          </cell>
          <cell r="G34">
            <v>17</v>
          </cell>
          <cell r="H34">
            <v>7.5600000000000005</v>
          </cell>
          <cell r="I34" t="str">
            <v>L</v>
          </cell>
          <cell r="J34">
            <v>16.559999999999999</v>
          </cell>
          <cell r="K34">
            <v>0</v>
          </cell>
        </row>
        <row r="35">
          <cell r="B35">
            <v>22.862499999999997</v>
          </cell>
          <cell r="C35">
            <v>30.7</v>
          </cell>
          <cell r="D35">
            <v>14.8</v>
          </cell>
          <cell r="E35">
            <v>46.833333333333336</v>
          </cell>
          <cell r="F35">
            <v>71</v>
          </cell>
          <cell r="G35">
            <v>20</v>
          </cell>
          <cell r="H35">
            <v>11.879999999999999</v>
          </cell>
          <cell r="I35" t="str">
            <v>NE</v>
          </cell>
          <cell r="J35">
            <v>25.2</v>
          </cell>
          <cell r="K35">
            <v>0</v>
          </cell>
        </row>
      </sheetData>
      <sheetData sheetId="3">
        <row r="5">
          <cell r="B5">
            <v>23.308333333333334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22.829166666666669</v>
          </cell>
        </row>
      </sheetData>
      <sheetData sheetId="9">
        <row r="5">
          <cell r="B5">
            <v>26.991666666666664</v>
          </cell>
        </row>
      </sheetData>
      <sheetData sheetId="10">
        <row r="5">
          <cell r="B5">
            <v>20.891666666666662</v>
          </cell>
        </row>
      </sheetData>
      <sheetData sheetId="11">
        <row r="5">
          <cell r="B5">
            <v>25.170833333333334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25.424999999999997</v>
          </cell>
          <cell r="C5">
            <v>34.1</v>
          </cell>
          <cell r="D5">
            <v>20.5</v>
          </cell>
          <cell r="E5">
            <v>73.125</v>
          </cell>
          <cell r="F5">
            <v>94</v>
          </cell>
          <cell r="G5">
            <v>38</v>
          </cell>
          <cell r="H5">
            <v>34.56</v>
          </cell>
          <cell r="I5" t="str">
            <v>O</v>
          </cell>
          <cell r="J5">
            <v>66.960000000000008</v>
          </cell>
          <cell r="K5">
            <v>0</v>
          </cell>
        </row>
        <row r="6">
          <cell r="B6">
            <v>23.849999999999998</v>
          </cell>
          <cell r="C6">
            <v>32.1</v>
          </cell>
          <cell r="D6">
            <v>18.600000000000001</v>
          </cell>
          <cell r="E6">
            <v>79.791666666666671</v>
          </cell>
          <cell r="F6">
            <v>96</v>
          </cell>
          <cell r="G6">
            <v>48</v>
          </cell>
          <cell r="H6">
            <v>9.3600000000000012</v>
          </cell>
          <cell r="I6" t="str">
            <v>S</v>
          </cell>
          <cell r="J6">
            <v>23.040000000000003</v>
          </cell>
          <cell r="K6">
            <v>1</v>
          </cell>
        </row>
        <row r="7">
          <cell r="B7">
            <v>24.991666666666664</v>
          </cell>
          <cell r="C7">
            <v>33.700000000000003</v>
          </cell>
          <cell r="D7">
            <v>18.899999999999999</v>
          </cell>
          <cell r="E7">
            <v>76.041666666666671</v>
          </cell>
          <cell r="F7">
            <v>96</v>
          </cell>
          <cell r="G7">
            <v>41</v>
          </cell>
          <cell r="H7">
            <v>15.120000000000001</v>
          </cell>
          <cell r="I7" t="str">
            <v>SO</v>
          </cell>
          <cell r="J7">
            <v>43.2</v>
          </cell>
          <cell r="K7">
            <v>0.8</v>
          </cell>
        </row>
        <row r="8">
          <cell r="B8">
            <v>26.537499999999994</v>
          </cell>
          <cell r="C8">
            <v>34.9</v>
          </cell>
          <cell r="D8">
            <v>20.2</v>
          </cell>
          <cell r="E8">
            <v>73.875</v>
          </cell>
          <cell r="F8">
            <v>96</v>
          </cell>
          <cell r="G8">
            <v>40</v>
          </cell>
          <cell r="H8">
            <v>15.48</v>
          </cell>
          <cell r="I8" t="str">
            <v>L</v>
          </cell>
          <cell r="J8">
            <v>39.6</v>
          </cell>
          <cell r="K8">
            <v>0.2</v>
          </cell>
        </row>
        <row r="9">
          <cell r="B9">
            <v>26.849999999999994</v>
          </cell>
          <cell r="C9">
            <v>34.9</v>
          </cell>
          <cell r="D9">
            <v>20.2</v>
          </cell>
          <cell r="E9">
            <v>68.875</v>
          </cell>
          <cell r="F9">
            <v>96</v>
          </cell>
          <cell r="G9">
            <v>33</v>
          </cell>
          <cell r="H9">
            <v>23.400000000000002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27.433333333333337</v>
          </cell>
          <cell r="C10">
            <v>35.1</v>
          </cell>
          <cell r="D10">
            <v>20.2</v>
          </cell>
          <cell r="E10">
            <v>62</v>
          </cell>
          <cell r="F10">
            <v>92</v>
          </cell>
          <cell r="G10">
            <v>32</v>
          </cell>
          <cell r="H10">
            <v>19.440000000000001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26.9375</v>
          </cell>
          <cell r="C11">
            <v>35.299999999999997</v>
          </cell>
          <cell r="D11">
            <v>19.2</v>
          </cell>
          <cell r="E11">
            <v>59.416666666666664</v>
          </cell>
          <cell r="F11">
            <v>92</v>
          </cell>
          <cell r="G11">
            <v>25</v>
          </cell>
          <cell r="H11">
            <v>21.96</v>
          </cell>
          <cell r="I11" t="str">
            <v>L</v>
          </cell>
          <cell r="J11">
            <v>39.6</v>
          </cell>
          <cell r="K11">
            <v>0</v>
          </cell>
        </row>
        <row r="12">
          <cell r="B12">
            <v>25.537499999999998</v>
          </cell>
          <cell r="C12">
            <v>34.700000000000003</v>
          </cell>
          <cell r="D12">
            <v>15.8</v>
          </cell>
          <cell r="E12">
            <v>51.666666666666664</v>
          </cell>
          <cell r="F12">
            <v>90</v>
          </cell>
          <cell r="G12">
            <v>19</v>
          </cell>
          <cell r="H12">
            <v>11.16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25.883333333333336</v>
          </cell>
          <cell r="C13">
            <v>35.5</v>
          </cell>
          <cell r="D13">
            <v>16.899999999999999</v>
          </cell>
          <cell r="E13">
            <v>52.791666666666664</v>
          </cell>
          <cell r="F13">
            <v>90</v>
          </cell>
          <cell r="G13">
            <v>22</v>
          </cell>
          <cell r="H13">
            <v>13.32</v>
          </cell>
          <cell r="I13" t="str">
            <v>SO</v>
          </cell>
          <cell r="J13">
            <v>30.6</v>
          </cell>
          <cell r="K13">
            <v>0</v>
          </cell>
        </row>
        <row r="14">
          <cell r="B14">
            <v>25.508333333333329</v>
          </cell>
          <cell r="C14">
            <v>35.1</v>
          </cell>
          <cell r="D14">
            <v>15.9</v>
          </cell>
          <cell r="E14">
            <v>54.916666666666664</v>
          </cell>
          <cell r="F14">
            <v>90</v>
          </cell>
          <cell r="G14">
            <v>26</v>
          </cell>
          <cell r="H14">
            <v>12.6</v>
          </cell>
          <cell r="I14" t="str">
            <v>L</v>
          </cell>
          <cell r="J14">
            <v>33.119999999999997</v>
          </cell>
          <cell r="K14">
            <v>0</v>
          </cell>
        </row>
        <row r="15">
          <cell r="B15">
            <v>23.458333333333339</v>
          </cell>
          <cell r="C15">
            <v>33.6</v>
          </cell>
          <cell r="D15">
            <v>19.7</v>
          </cell>
          <cell r="E15">
            <v>75.416666666666671</v>
          </cell>
          <cell r="F15">
            <v>94</v>
          </cell>
          <cell r="G15">
            <v>37</v>
          </cell>
          <cell r="H15">
            <v>20.16</v>
          </cell>
          <cell r="I15" t="str">
            <v>L</v>
          </cell>
          <cell r="J15">
            <v>68.400000000000006</v>
          </cell>
          <cell r="K15">
            <v>37.6</v>
          </cell>
        </row>
        <row r="16">
          <cell r="B16">
            <v>23.729166666666661</v>
          </cell>
          <cell r="C16">
            <v>34.299999999999997</v>
          </cell>
          <cell r="D16">
            <v>18.3</v>
          </cell>
          <cell r="E16">
            <v>77.208333333333329</v>
          </cell>
          <cell r="F16">
            <v>95</v>
          </cell>
          <cell r="G16">
            <v>33</v>
          </cell>
          <cell r="H16">
            <v>18.36</v>
          </cell>
          <cell r="I16" t="str">
            <v>L</v>
          </cell>
          <cell r="J16">
            <v>52.56</v>
          </cell>
          <cell r="K16">
            <v>14.200000000000001</v>
          </cell>
        </row>
        <row r="17">
          <cell r="B17">
            <v>25.679166666666664</v>
          </cell>
          <cell r="C17">
            <v>35.700000000000003</v>
          </cell>
          <cell r="D17">
            <v>19.600000000000001</v>
          </cell>
          <cell r="E17">
            <v>71.5</v>
          </cell>
          <cell r="F17">
            <v>93</v>
          </cell>
          <cell r="G17">
            <v>32</v>
          </cell>
          <cell r="H17">
            <v>16.2</v>
          </cell>
          <cell r="I17" t="str">
            <v>NE</v>
          </cell>
          <cell r="J17">
            <v>31.680000000000003</v>
          </cell>
          <cell r="K17">
            <v>2.6</v>
          </cell>
        </row>
        <row r="18">
          <cell r="B18">
            <v>23.479166666666668</v>
          </cell>
          <cell r="C18">
            <v>27.2</v>
          </cell>
          <cell r="D18">
            <v>21.5</v>
          </cell>
          <cell r="E18">
            <v>79.208333333333329</v>
          </cell>
          <cell r="F18">
            <v>90</v>
          </cell>
          <cell r="G18">
            <v>56</v>
          </cell>
          <cell r="H18">
            <v>16.559999999999999</v>
          </cell>
          <cell r="I18" t="str">
            <v>O</v>
          </cell>
          <cell r="J18">
            <v>40.680000000000007</v>
          </cell>
          <cell r="K18">
            <v>0.6</v>
          </cell>
        </row>
        <row r="19">
          <cell r="B19">
            <v>23.066666666666666</v>
          </cell>
          <cell r="C19">
            <v>30.3</v>
          </cell>
          <cell r="D19">
            <v>19.899999999999999</v>
          </cell>
          <cell r="E19">
            <v>82.625</v>
          </cell>
          <cell r="F19">
            <v>95</v>
          </cell>
          <cell r="G19">
            <v>50</v>
          </cell>
          <cell r="H19">
            <v>13.68</v>
          </cell>
          <cell r="I19" t="str">
            <v>SO</v>
          </cell>
          <cell r="J19">
            <v>28.08</v>
          </cell>
          <cell r="K19">
            <v>4.8</v>
          </cell>
        </row>
        <row r="20">
          <cell r="B20">
            <v>23.483333333333334</v>
          </cell>
          <cell r="C20">
            <v>31.8</v>
          </cell>
          <cell r="D20">
            <v>17.100000000000001</v>
          </cell>
          <cell r="E20">
            <v>73.125</v>
          </cell>
          <cell r="F20">
            <v>90</v>
          </cell>
          <cell r="G20">
            <v>42</v>
          </cell>
          <cell r="H20">
            <v>12.96</v>
          </cell>
          <cell r="I20" t="str">
            <v>SO</v>
          </cell>
          <cell r="J20">
            <v>33.840000000000003</v>
          </cell>
          <cell r="K20">
            <v>0</v>
          </cell>
        </row>
        <row r="21">
          <cell r="B21">
            <v>24.487500000000001</v>
          </cell>
          <cell r="C21">
            <v>30.7</v>
          </cell>
          <cell r="D21">
            <v>21.1</v>
          </cell>
          <cell r="E21">
            <v>79.208333333333329</v>
          </cell>
          <cell r="F21">
            <v>95</v>
          </cell>
          <cell r="G21">
            <v>52</v>
          </cell>
          <cell r="H21">
            <v>22.32</v>
          </cell>
          <cell r="I21" t="str">
            <v>L</v>
          </cell>
          <cell r="J21">
            <v>37.440000000000005</v>
          </cell>
          <cell r="K21">
            <v>0.2</v>
          </cell>
        </row>
        <row r="22">
          <cell r="B22">
            <v>24.820833333333329</v>
          </cell>
          <cell r="C22">
            <v>32.4</v>
          </cell>
          <cell r="D22">
            <v>19.600000000000001</v>
          </cell>
          <cell r="E22">
            <v>69.958333333333329</v>
          </cell>
          <cell r="F22">
            <v>94</v>
          </cell>
          <cell r="G22">
            <v>41</v>
          </cell>
          <cell r="H22">
            <v>25.56</v>
          </cell>
          <cell r="I22" t="str">
            <v>L</v>
          </cell>
          <cell r="J22">
            <v>43.2</v>
          </cell>
          <cell r="K22">
            <v>0</v>
          </cell>
        </row>
        <row r="23">
          <cell r="B23">
            <v>25.225000000000009</v>
          </cell>
          <cell r="C23">
            <v>32.5</v>
          </cell>
          <cell r="D23">
            <v>19.5</v>
          </cell>
          <cell r="E23">
            <v>64.708333333333329</v>
          </cell>
          <cell r="F23">
            <v>91</v>
          </cell>
          <cell r="G23">
            <v>38</v>
          </cell>
          <cell r="H23">
            <v>27.36</v>
          </cell>
          <cell r="I23" t="str">
            <v>L</v>
          </cell>
          <cell r="J23">
            <v>41.04</v>
          </cell>
          <cell r="K23">
            <v>0</v>
          </cell>
        </row>
        <row r="24">
          <cell r="B24">
            <v>25.345833333333331</v>
          </cell>
          <cell r="C24">
            <v>33.4</v>
          </cell>
          <cell r="D24">
            <v>18.5</v>
          </cell>
          <cell r="E24">
            <v>66.458333333333329</v>
          </cell>
          <cell r="F24">
            <v>93</v>
          </cell>
          <cell r="G24">
            <v>34</v>
          </cell>
          <cell r="H24">
            <v>13.32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24.630434782608695</v>
          </cell>
          <cell r="C25">
            <v>33.9</v>
          </cell>
          <cell r="D25">
            <v>18.5</v>
          </cell>
          <cell r="E25">
            <v>71.869565217391298</v>
          </cell>
          <cell r="F25">
            <v>94</v>
          </cell>
          <cell r="G25">
            <v>35</v>
          </cell>
          <cell r="H25">
            <v>15.120000000000001</v>
          </cell>
          <cell r="I25" t="str">
            <v>N</v>
          </cell>
          <cell r="J25">
            <v>48.96</v>
          </cell>
          <cell r="K25">
            <v>53.2</v>
          </cell>
        </row>
        <row r="26">
          <cell r="B26">
            <v>20.65</v>
          </cell>
          <cell r="C26">
            <v>23.4</v>
          </cell>
          <cell r="D26">
            <v>19.100000000000001</v>
          </cell>
          <cell r="E26">
            <v>93.166666666666671</v>
          </cell>
          <cell r="F26">
            <v>96</v>
          </cell>
          <cell r="G26">
            <v>82</v>
          </cell>
          <cell r="H26">
            <v>23.040000000000003</v>
          </cell>
          <cell r="I26" t="str">
            <v>NE</v>
          </cell>
          <cell r="J26">
            <v>47.88</v>
          </cell>
          <cell r="K26">
            <v>41.2</v>
          </cell>
        </row>
        <row r="27">
          <cell r="B27">
            <v>22.320833333333329</v>
          </cell>
          <cell r="C27">
            <v>28.4</v>
          </cell>
          <cell r="D27">
            <v>18.8</v>
          </cell>
          <cell r="E27">
            <v>83.166666666666671</v>
          </cell>
          <cell r="F27">
            <v>96</v>
          </cell>
          <cell r="G27">
            <v>54</v>
          </cell>
          <cell r="H27">
            <v>11.520000000000001</v>
          </cell>
          <cell r="I27" t="str">
            <v>SO</v>
          </cell>
          <cell r="J27">
            <v>27</v>
          </cell>
          <cell r="K27">
            <v>0.6</v>
          </cell>
        </row>
        <row r="28">
          <cell r="B28">
            <v>21.125000000000004</v>
          </cell>
          <cell r="C28">
            <v>29.5</v>
          </cell>
          <cell r="D28">
            <v>13.2</v>
          </cell>
          <cell r="E28">
            <v>65.166666666666671</v>
          </cell>
          <cell r="F28">
            <v>93</v>
          </cell>
          <cell r="G28">
            <v>24</v>
          </cell>
          <cell r="H28">
            <v>13.32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21.920833333333334</v>
          </cell>
          <cell r="C29">
            <v>32</v>
          </cell>
          <cell r="D29">
            <v>13.5</v>
          </cell>
          <cell r="E29">
            <v>62.791666666666664</v>
          </cell>
          <cell r="F29">
            <v>93</v>
          </cell>
          <cell r="G29">
            <v>27</v>
          </cell>
          <cell r="H29">
            <v>9.7200000000000006</v>
          </cell>
          <cell r="I29" t="str">
            <v>SO</v>
          </cell>
          <cell r="J29">
            <v>20.16</v>
          </cell>
          <cell r="K29">
            <v>0</v>
          </cell>
        </row>
        <row r="30">
          <cell r="B30">
            <v>23.883333333333329</v>
          </cell>
          <cell r="C30">
            <v>32.700000000000003</v>
          </cell>
          <cell r="D30">
            <v>17.3</v>
          </cell>
          <cell r="E30">
            <v>70.708333333333329</v>
          </cell>
          <cell r="F30">
            <v>94</v>
          </cell>
          <cell r="G30">
            <v>45</v>
          </cell>
          <cell r="H30">
            <v>21.6</v>
          </cell>
          <cell r="I30" t="str">
            <v>SO</v>
          </cell>
          <cell r="J30">
            <v>46.800000000000004</v>
          </cell>
          <cell r="K30">
            <v>6.6</v>
          </cell>
        </row>
        <row r="31">
          <cell r="B31">
            <v>20.258333333333336</v>
          </cell>
          <cell r="C31">
            <v>24.1</v>
          </cell>
          <cell r="D31">
            <v>17.899999999999999</v>
          </cell>
          <cell r="E31">
            <v>85.958333333333329</v>
          </cell>
          <cell r="F31">
            <v>96</v>
          </cell>
          <cell r="G31">
            <v>52</v>
          </cell>
          <cell r="H31">
            <v>21.240000000000002</v>
          </cell>
          <cell r="I31" t="str">
            <v>S</v>
          </cell>
          <cell r="J31">
            <v>42.84</v>
          </cell>
          <cell r="K31">
            <v>25.2</v>
          </cell>
        </row>
        <row r="32">
          <cell r="B32">
            <v>15.362499999999999</v>
          </cell>
          <cell r="C32">
            <v>23.1</v>
          </cell>
          <cell r="D32">
            <v>8.1999999999999993</v>
          </cell>
          <cell r="E32">
            <v>63.25</v>
          </cell>
          <cell r="F32">
            <v>89</v>
          </cell>
          <cell r="G32">
            <v>28</v>
          </cell>
          <cell r="H32">
            <v>17.28</v>
          </cell>
          <cell r="I32" t="str">
            <v>S</v>
          </cell>
          <cell r="J32">
            <v>44.64</v>
          </cell>
          <cell r="K32">
            <v>0</v>
          </cell>
        </row>
        <row r="33">
          <cell r="B33">
            <v>15.816666666666665</v>
          </cell>
          <cell r="C33">
            <v>27.1</v>
          </cell>
          <cell r="D33">
            <v>6</v>
          </cell>
          <cell r="E33">
            <v>65.25</v>
          </cell>
          <cell r="F33">
            <v>96</v>
          </cell>
          <cell r="G33">
            <v>21</v>
          </cell>
          <cell r="H33">
            <v>8.64</v>
          </cell>
          <cell r="I33" t="str">
            <v>SO</v>
          </cell>
          <cell r="J33">
            <v>19.8</v>
          </cell>
          <cell r="K33">
            <v>0.2</v>
          </cell>
        </row>
        <row r="34">
          <cell r="B34">
            <v>19.179166666666671</v>
          </cell>
          <cell r="C34">
            <v>29.4</v>
          </cell>
          <cell r="D34">
            <v>9.8000000000000007</v>
          </cell>
          <cell r="E34">
            <v>59.041666666666664</v>
          </cell>
          <cell r="F34">
            <v>92</v>
          </cell>
          <cell r="G34">
            <v>16</v>
          </cell>
          <cell r="H34">
            <v>10.08</v>
          </cell>
          <cell r="I34" t="str">
            <v>SO</v>
          </cell>
          <cell r="J34">
            <v>20.52</v>
          </cell>
          <cell r="K34">
            <v>0</v>
          </cell>
        </row>
        <row r="35">
          <cell r="B35">
            <v>20.866666666666671</v>
          </cell>
          <cell r="C35">
            <v>31.1</v>
          </cell>
          <cell r="D35">
            <v>11.7</v>
          </cell>
          <cell r="E35">
            <v>60.916666666666664</v>
          </cell>
          <cell r="F35">
            <v>91</v>
          </cell>
          <cell r="G35">
            <v>25</v>
          </cell>
          <cell r="H35">
            <v>11.879999999999999</v>
          </cell>
          <cell r="I35" t="str">
            <v>SO</v>
          </cell>
          <cell r="J35">
            <v>22.32</v>
          </cell>
          <cell r="K35">
            <v>0</v>
          </cell>
        </row>
      </sheetData>
      <sheetData sheetId="3">
        <row r="5">
          <cell r="B5">
            <v>23.112500000000001</v>
          </cell>
        </row>
      </sheetData>
      <sheetData sheetId="4"/>
      <sheetData sheetId="5"/>
      <sheetData sheetId="6"/>
      <sheetData sheetId="7"/>
      <sheetData sheetId="8">
        <row r="5">
          <cell r="B5">
            <v>20.983333333333338</v>
          </cell>
        </row>
      </sheetData>
      <sheetData sheetId="9">
        <row r="5">
          <cell r="B5">
            <v>27.216666666666672</v>
          </cell>
        </row>
      </sheetData>
      <sheetData sheetId="10">
        <row r="5">
          <cell r="B5">
            <v>21.508333333333336</v>
          </cell>
        </row>
      </sheetData>
      <sheetData sheetId="11">
        <row r="5">
          <cell r="B5">
            <v>25.512499999999999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</v>
          </cell>
        </row>
      </sheetData>
      <sheetData sheetId="1"/>
      <sheetData sheetId="2">
        <row r="5">
          <cell r="B5">
            <v>26.675000000000008</v>
          </cell>
          <cell r="C5">
            <v>33.799999999999997</v>
          </cell>
          <cell r="D5">
            <v>23.5</v>
          </cell>
          <cell r="E5">
            <v>76.541666666666671</v>
          </cell>
          <cell r="F5">
            <v>89</v>
          </cell>
          <cell r="G5">
            <v>48</v>
          </cell>
          <cell r="H5">
            <v>12.24</v>
          </cell>
          <cell r="I5" t="str">
            <v>SE</v>
          </cell>
          <cell r="J5">
            <v>30.96</v>
          </cell>
          <cell r="K5">
            <v>0.2</v>
          </cell>
        </row>
        <row r="6">
          <cell r="B6">
            <v>25.966666666666669</v>
          </cell>
          <cell r="C6">
            <v>31.9</v>
          </cell>
          <cell r="D6">
            <v>23</v>
          </cell>
          <cell r="E6">
            <v>83.375</v>
          </cell>
          <cell r="F6">
            <v>94</v>
          </cell>
          <cell r="G6">
            <v>57</v>
          </cell>
          <cell r="H6">
            <v>7.5600000000000005</v>
          </cell>
          <cell r="I6" t="str">
            <v>SE</v>
          </cell>
          <cell r="J6">
            <v>20.88</v>
          </cell>
          <cell r="K6">
            <v>2.2000000000000002</v>
          </cell>
        </row>
        <row r="7">
          <cell r="B7">
            <v>27.6875</v>
          </cell>
          <cell r="C7">
            <v>33.9</v>
          </cell>
          <cell r="D7">
            <v>22.8</v>
          </cell>
          <cell r="E7">
            <v>75.583333333333329</v>
          </cell>
          <cell r="F7">
            <v>95</v>
          </cell>
          <cell r="G7">
            <v>46</v>
          </cell>
          <cell r="H7">
            <v>6.84</v>
          </cell>
          <cell r="I7" t="str">
            <v>S</v>
          </cell>
          <cell r="J7">
            <v>17.28</v>
          </cell>
          <cell r="K7">
            <v>0</v>
          </cell>
        </row>
        <row r="8">
          <cell r="B8">
            <v>29.441666666666666</v>
          </cell>
          <cell r="C8">
            <v>35.299999999999997</v>
          </cell>
          <cell r="D8">
            <v>24.1</v>
          </cell>
          <cell r="E8">
            <v>69.875</v>
          </cell>
          <cell r="F8">
            <v>94</v>
          </cell>
          <cell r="G8">
            <v>38</v>
          </cell>
          <cell r="H8">
            <v>7.9200000000000008</v>
          </cell>
          <cell r="I8" t="str">
            <v>S</v>
          </cell>
          <cell r="J8">
            <v>18.720000000000002</v>
          </cell>
          <cell r="K8">
            <v>0</v>
          </cell>
        </row>
        <row r="9">
          <cell r="B9">
            <v>28.537500000000005</v>
          </cell>
          <cell r="C9">
            <v>35.200000000000003</v>
          </cell>
          <cell r="D9">
            <v>22.9</v>
          </cell>
          <cell r="E9">
            <v>66.833333333333329</v>
          </cell>
          <cell r="F9">
            <v>91</v>
          </cell>
          <cell r="G9">
            <v>41</v>
          </cell>
          <cell r="H9">
            <v>18.720000000000002</v>
          </cell>
          <cell r="I9" t="str">
            <v>S</v>
          </cell>
          <cell r="J9">
            <v>46.800000000000004</v>
          </cell>
          <cell r="K9">
            <v>0</v>
          </cell>
        </row>
        <row r="10">
          <cell r="B10">
            <v>28.137499999999999</v>
          </cell>
          <cell r="C10">
            <v>35.799999999999997</v>
          </cell>
          <cell r="D10">
            <v>23.9</v>
          </cell>
          <cell r="E10">
            <v>72.416666666666671</v>
          </cell>
          <cell r="F10">
            <v>91</v>
          </cell>
          <cell r="G10">
            <v>43</v>
          </cell>
          <cell r="H10">
            <v>11.879999999999999</v>
          </cell>
          <cell r="I10" t="str">
            <v>SE</v>
          </cell>
          <cell r="J10">
            <v>40.680000000000007</v>
          </cell>
          <cell r="K10">
            <v>0</v>
          </cell>
        </row>
        <row r="11">
          <cell r="B11">
            <v>27.25</v>
          </cell>
          <cell r="C11">
            <v>33.9</v>
          </cell>
          <cell r="D11">
            <v>22.2</v>
          </cell>
          <cell r="E11">
            <v>75.833333333333329</v>
          </cell>
          <cell r="F11">
            <v>93</v>
          </cell>
          <cell r="G11">
            <v>47</v>
          </cell>
          <cell r="H11">
            <v>7.5600000000000005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29.241666666666671</v>
          </cell>
          <cell r="C12">
            <v>36</v>
          </cell>
          <cell r="D12">
            <v>23.8</v>
          </cell>
          <cell r="E12">
            <v>64.75</v>
          </cell>
          <cell r="F12">
            <v>95</v>
          </cell>
          <cell r="G12">
            <v>23</v>
          </cell>
          <cell r="H12">
            <v>10.8</v>
          </cell>
          <cell r="I12" t="str">
            <v>SE</v>
          </cell>
          <cell r="J12">
            <v>21.96</v>
          </cell>
          <cell r="K12">
            <v>0.4</v>
          </cell>
        </row>
        <row r="13">
          <cell r="B13">
            <v>28.220833333333335</v>
          </cell>
          <cell r="C13">
            <v>36.6</v>
          </cell>
          <cell r="D13">
            <v>19.5</v>
          </cell>
          <cell r="E13">
            <v>55.958333333333336</v>
          </cell>
          <cell r="F13">
            <v>89</v>
          </cell>
          <cell r="G13">
            <v>21</v>
          </cell>
          <cell r="H13">
            <v>7.5600000000000005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28.691666666666674</v>
          </cell>
          <cell r="C14">
            <v>35.4</v>
          </cell>
          <cell r="D14">
            <v>23.1</v>
          </cell>
          <cell r="E14">
            <v>60.5</v>
          </cell>
          <cell r="F14">
            <v>79</v>
          </cell>
          <cell r="G14">
            <v>35</v>
          </cell>
          <cell r="H14">
            <v>11.16</v>
          </cell>
          <cell r="I14" t="str">
            <v>SE</v>
          </cell>
          <cell r="J14">
            <v>24.840000000000003</v>
          </cell>
          <cell r="K14">
            <v>0</v>
          </cell>
        </row>
        <row r="15">
          <cell r="B15">
            <v>29.25</v>
          </cell>
          <cell r="C15">
            <v>36</v>
          </cell>
          <cell r="D15">
            <v>24.2</v>
          </cell>
          <cell r="E15">
            <v>64.25</v>
          </cell>
          <cell r="F15">
            <v>84</v>
          </cell>
          <cell r="G15">
            <v>33</v>
          </cell>
          <cell r="H15">
            <v>10.44</v>
          </cell>
          <cell r="I15" t="str">
            <v>S</v>
          </cell>
          <cell r="J15">
            <v>23.400000000000002</v>
          </cell>
          <cell r="K15">
            <v>0</v>
          </cell>
        </row>
        <row r="16">
          <cell r="B16">
            <v>29.499999999999996</v>
          </cell>
          <cell r="C16">
            <v>35.5</v>
          </cell>
          <cell r="D16">
            <v>24.1</v>
          </cell>
          <cell r="E16">
            <v>59.541666666666664</v>
          </cell>
          <cell r="F16">
            <v>79</v>
          </cell>
          <cell r="G16">
            <v>35</v>
          </cell>
          <cell r="H16">
            <v>12.96</v>
          </cell>
          <cell r="I16" t="str">
            <v>SE</v>
          </cell>
          <cell r="J16">
            <v>36</v>
          </cell>
          <cell r="K16">
            <v>0</v>
          </cell>
        </row>
        <row r="17">
          <cell r="B17">
            <v>30.316666666666674</v>
          </cell>
          <cell r="C17">
            <v>37</v>
          </cell>
          <cell r="D17">
            <v>25.2</v>
          </cell>
          <cell r="E17">
            <v>59.958333333333336</v>
          </cell>
          <cell r="F17">
            <v>81</v>
          </cell>
          <cell r="G17">
            <v>34</v>
          </cell>
          <cell r="H17">
            <v>11.879999999999999</v>
          </cell>
          <cell r="I17" t="str">
            <v>SE</v>
          </cell>
          <cell r="J17">
            <v>32.04</v>
          </cell>
          <cell r="K17">
            <v>0</v>
          </cell>
        </row>
        <row r="18">
          <cell r="B18">
            <v>24.358333333333345</v>
          </cell>
          <cell r="C18">
            <v>31.4</v>
          </cell>
          <cell r="D18">
            <v>21.7</v>
          </cell>
          <cell r="E18">
            <v>86.208333333333329</v>
          </cell>
          <cell r="F18">
            <v>96</v>
          </cell>
          <cell r="G18">
            <v>54</v>
          </cell>
          <cell r="H18">
            <v>18.36</v>
          </cell>
          <cell r="I18" t="str">
            <v>S</v>
          </cell>
          <cell r="J18">
            <v>44.28</v>
          </cell>
          <cell r="K18">
            <v>51.199999999999996</v>
          </cell>
        </row>
        <row r="19">
          <cell r="B19">
            <v>24.233333333333331</v>
          </cell>
          <cell r="C19">
            <v>29.1</v>
          </cell>
          <cell r="D19">
            <v>21.3</v>
          </cell>
          <cell r="E19">
            <v>84.333333333333329</v>
          </cell>
          <cell r="F19">
            <v>95</v>
          </cell>
          <cell r="G19">
            <v>60</v>
          </cell>
          <cell r="H19">
            <v>12.24</v>
          </cell>
          <cell r="I19" t="str">
            <v>S</v>
          </cell>
          <cell r="J19">
            <v>28.8</v>
          </cell>
          <cell r="K19">
            <v>0.2</v>
          </cell>
        </row>
        <row r="20">
          <cell r="B20">
            <v>25.154166666666665</v>
          </cell>
          <cell r="C20">
            <v>30.5</v>
          </cell>
          <cell r="D20">
            <v>20.100000000000001</v>
          </cell>
          <cell r="E20">
            <v>69.916666666666671</v>
          </cell>
          <cell r="F20">
            <v>92</v>
          </cell>
          <cell r="G20">
            <v>41</v>
          </cell>
          <cell r="H20">
            <v>12.24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26.129166666666674</v>
          </cell>
          <cell r="C21">
            <v>33.700000000000003</v>
          </cell>
          <cell r="D21">
            <v>20.9</v>
          </cell>
          <cell r="E21">
            <v>73.583333333333329</v>
          </cell>
          <cell r="F21">
            <v>93</v>
          </cell>
          <cell r="G21">
            <v>44</v>
          </cell>
          <cell r="H21">
            <v>13.68</v>
          </cell>
          <cell r="I21" t="str">
            <v>S</v>
          </cell>
          <cell r="J21">
            <v>35.64</v>
          </cell>
          <cell r="K21">
            <v>0</v>
          </cell>
        </row>
        <row r="22">
          <cell r="B22">
            <v>27.154166666666665</v>
          </cell>
          <cell r="C22">
            <v>33.299999999999997</v>
          </cell>
          <cell r="D22">
            <v>22.7</v>
          </cell>
          <cell r="E22">
            <v>76.625</v>
          </cell>
          <cell r="F22">
            <v>93</v>
          </cell>
          <cell r="G22">
            <v>46</v>
          </cell>
          <cell r="H22">
            <v>12.6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27.991666666666664</v>
          </cell>
          <cell r="C23">
            <v>32.799999999999997</v>
          </cell>
          <cell r="D23">
            <v>23.7</v>
          </cell>
          <cell r="E23">
            <v>74.166666666666671</v>
          </cell>
          <cell r="F23">
            <v>92</v>
          </cell>
          <cell r="G23">
            <v>52</v>
          </cell>
          <cell r="H23">
            <v>13.68</v>
          </cell>
          <cell r="I23" t="str">
            <v>SE</v>
          </cell>
          <cell r="J23">
            <v>30.96</v>
          </cell>
          <cell r="K23">
            <v>0</v>
          </cell>
        </row>
        <row r="24">
          <cell r="B24">
            <v>28.354166666666668</v>
          </cell>
          <cell r="C24">
            <v>34.200000000000003</v>
          </cell>
          <cell r="D24">
            <v>23.3</v>
          </cell>
          <cell r="E24">
            <v>72.458333333333329</v>
          </cell>
          <cell r="F24">
            <v>93</v>
          </cell>
          <cell r="G24">
            <v>49</v>
          </cell>
          <cell r="H24">
            <v>11.520000000000001</v>
          </cell>
          <cell r="I24" t="str">
            <v>S</v>
          </cell>
          <cell r="J24">
            <v>28.8</v>
          </cell>
          <cell r="K24">
            <v>0</v>
          </cell>
        </row>
        <row r="25">
          <cell r="B25">
            <v>28.762499999999992</v>
          </cell>
          <cell r="C25">
            <v>34.4</v>
          </cell>
          <cell r="D25">
            <v>23.5</v>
          </cell>
          <cell r="E25">
            <v>72.625</v>
          </cell>
          <cell r="F25">
            <v>94</v>
          </cell>
          <cell r="G25">
            <v>49</v>
          </cell>
          <cell r="H25">
            <v>12.6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25.920833333333334</v>
          </cell>
          <cell r="C26">
            <v>30.1</v>
          </cell>
          <cell r="D26">
            <v>22.3</v>
          </cell>
          <cell r="E26">
            <v>83.291666666666671</v>
          </cell>
          <cell r="F26">
            <v>92</v>
          </cell>
          <cell r="G26">
            <v>68</v>
          </cell>
          <cell r="H26">
            <v>17.28</v>
          </cell>
          <cell r="I26" t="str">
            <v>SE</v>
          </cell>
          <cell r="J26">
            <v>41.4</v>
          </cell>
          <cell r="K26">
            <v>3.6</v>
          </cell>
        </row>
        <row r="27">
          <cell r="B27">
            <v>23.904166666666665</v>
          </cell>
          <cell r="C27">
            <v>29.6</v>
          </cell>
          <cell r="D27">
            <v>21.2</v>
          </cell>
          <cell r="E27">
            <v>81.541666666666671</v>
          </cell>
          <cell r="F27">
            <v>94</v>
          </cell>
          <cell r="G27">
            <v>57</v>
          </cell>
          <cell r="H27">
            <v>10.44</v>
          </cell>
          <cell r="I27" t="str">
            <v>S</v>
          </cell>
          <cell r="J27">
            <v>21.96</v>
          </cell>
          <cell r="K27">
            <v>0</v>
          </cell>
        </row>
        <row r="28">
          <cell r="B28">
            <v>23.908333333333331</v>
          </cell>
          <cell r="C28">
            <v>30.6</v>
          </cell>
          <cell r="D28">
            <v>18.899999999999999</v>
          </cell>
          <cell r="E28">
            <v>66.583333333333329</v>
          </cell>
          <cell r="F28">
            <v>91</v>
          </cell>
          <cell r="G28">
            <v>27</v>
          </cell>
          <cell r="H28">
            <v>9</v>
          </cell>
          <cell r="I28" t="str">
            <v>S</v>
          </cell>
          <cell r="J28">
            <v>19.8</v>
          </cell>
          <cell r="K28">
            <v>0</v>
          </cell>
        </row>
        <row r="29">
          <cell r="B29">
            <v>24.541666666666668</v>
          </cell>
          <cell r="C29">
            <v>33</v>
          </cell>
          <cell r="D29">
            <v>16.899999999999999</v>
          </cell>
          <cell r="E29">
            <v>67.041666666666671</v>
          </cell>
          <cell r="F29">
            <v>91</v>
          </cell>
          <cell r="G29">
            <v>44</v>
          </cell>
          <cell r="H29">
            <v>11.520000000000001</v>
          </cell>
          <cell r="I29" t="str">
            <v>S</v>
          </cell>
          <cell r="J29">
            <v>23.400000000000002</v>
          </cell>
          <cell r="K29">
            <v>0</v>
          </cell>
        </row>
        <row r="30">
          <cell r="B30">
            <v>27.462499999999991</v>
          </cell>
          <cell r="C30">
            <v>33.1</v>
          </cell>
          <cell r="D30">
            <v>23</v>
          </cell>
          <cell r="E30">
            <v>74.916666666666671</v>
          </cell>
          <cell r="F30">
            <v>93</v>
          </cell>
          <cell r="G30">
            <v>54</v>
          </cell>
          <cell r="H30">
            <v>14.04</v>
          </cell>
          <cell r="I30" t="str">
            <v>SE</v>
          </cell>
          <cell r="J30">
            <v>40.680000000000007</v>
          </cell>
          <cell r="K30">
            <v>9.3999999999999986</v>
          </cell>
        </row>
        <row r="31">
          <cell r="B31">
            <v>22.758333333333336</v>
          </cell>
          <cell r="C31">
            <v>29.1</v>
          </cell>
          <cell r="D31">
            <v>20.7</v>
          </cell>
          <cell r="E31">
            <v>82.958333333333329</v>
          </cell>
          <cell r="F31">
            <v>95</v>
          </cell>
          <cell r="G31">
            <v>55</v>
          </cell>
          <cell r="H31">
            <v>25.56</v>
          </cell>
          <cell r="I31" t="str">
            <v>S</v>
          </cell>
          <cell r="J31">
            <v>46.440000000000005</v>
          </cell>
          <cell r="K31">
            <v>37.800000000000004</v>
          </cell>
        </row>
        <row r="32">
          <cell r="B32">
            <v>18.362499999999997</v>
          </cell>
          <cell r="C32">
            <v>23.5</v>
          </cell>
          <cell r="D32">
            <v>12.4</v>
          </cell>
          <cell r="E32">
            <v>63.833333333333336</v>
          </cell>
          <cell r="F32">
            <v>88</v>
          </cell>
          <cell r="G32">
            <v>30</v>
          </cell>
          <cell r="H32">
            <v>14.4</v>
          </cell>
          <cell r="I32" t="str">
            <v>S</v>
          </cell>
          <cell r="J32">
            <v>32.04</v>
          </cell>
          <cell r="K32">
            <v>0</v>
          </cell>
        </row>
        <row r="33">
          <cell r="B33">
            <v>19.208333333333332</v>
          </cell>
          <cell r="C33">
            <v>28.3</v>
          </cell>
          <cell r="D33">
            <v>12.1</v>
          </cell>
          <cell r="E33">
            <v>68.25</v>
          </cell>
          <cell r="F33">
            <v>94</v>
          </cell>
          <cell r="G33">
            <v>29</v>
          </cell>
          <cell r="H33">
            <v>6.12</v>
          </cell>
          <cell r="I33" t="str">
            <v>S</v>
          </cell>
          <cell r="J33">
            <v>15.48</v>
          </cell>
          <cell r="K33">
            <v>0</v>
          </cell>
        </row>
        <row r="34">
          <cell r="B34">
            <v>22.704166666666666</v>
          </cell>
          <cell r="C34">
            <v>30.6</v>
          </cell>
          <cell r="D34">
            <v>17.399999999999999</v>
          </cell>
          <cell r="E34">
            <v>66.5</v>
          </cell>
          <cell r="F34">
            <v>88</v>
          </cell>
          <cell r="G34">
            <v>28</v>
          </cell>
          <cell r="H34">
            <v>9.7200000000000006</v>
          </cell>
          <cell r="I34" t="str">
            <v>S</v>
          </cell>
          <cell r="J34">
            <v>19.440000000000001</v>
          </cell>
          <cell r="K34">
            <v>0</v>
          </cell>
        </row>
        <row r="35">
          <cell r="B35">
            <v>23.904166666666669</v>
          </cell>
          <cell r="C35">
            <v>32.799999999999997</v>
          </cell>
          <cell r="D35">
            <v>16.399999999999999</v>
          </cell>
          <cell r="E35">
            <v>63.25</v>
          </cell>
          <cell r="F35">
            <v>89</v>
          </cell>
          <cell r="G35">
            <v>31</v>
          </cell>
          <cell r="H35">
            <v>6.12</v>
          </cell>
          <cell r="I35" t="str">
            <v>SE</v>
          </cell>
          <cell r="J35">
            <v>12.6</v>
          </cell>
          <cell r="K35">
            <v>0</v>
          </cell>
        </row>
      </sheetData>
      <sheetData sheetId="3">
        <row r="5">
          <cell r="B5">
            <v>25.983333333333334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28.9</v>
          </cell>
        </row>
      </sheetData>
      <sheetData sheetId="9">
        <row r="5">
          <cell r="B5">
            <v>33.483333333333327</v>
          </cell>
        </row>
      </sheetData>
      <sheetData sheetId="10">
        <row r="5">
          <cell r="B5">
            <v>26.550000000000008</v>
          </cell>
        </row>
      </sheetData>
      <sheetData sheetId="11">
        <row r="5">
          <cell r="B5">
            <v>28.525000000000002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26.191666666666666</v>
          </cell>
          <cell r="C5">
            <v>34</v>
          </cell>
          <cell r="D5">
            <v>20.100000000000001</v>
          </cell>
          <cell r="E5">
            <v>75.458333333333329</v>
          </cell>
          <cell r="F5">
            <v>97</v>
          </cell>
          <cell r="G5">
            <v>38</v>
          </cell>
          <cell r="H5">
            <v>31.319999999999997</v>
          </cell>
          <cell r="I5" t="str">
            <v>N</v>
          </cell>
          <cell r="J5">
            <v>48.96</v>
          </cell>
          <cell r="K5">
            <v>0.2</v>
          </cell>
        </row>
        <row r="6">
          <cell r="B6">
            <v>25.233333333333331</v>
          </cell>
          <cell r="C6">
            <v>33.5</v>
          </cell>
          <cell r="D6">
            <v>21.1</v>
          </cell>
          <cell r="E6">
            <v>77.041666666666671</v>
          </cell>
          <cell r="F6">
            <v>96</v>
          </cell>
          <cell r="G6">
            <v>43</v>
          </cell>
          <cell r="H6">
            <v>24.840000000000003</v>
          </cell>
          <cell r="I6" t="str">
            <v>SO</v>
          </cell>
          <cell r="J6">
            <v>39.6</v>
          </cell>
          <cell r="K6">
            <v>0</v>
          </cell>
        </row>
        <row r="7">
          <cell r="B7">
            <v>26.36666666666666</v>
          </cell>
          <cell r="C7">
            <v>35.299999999999997</v>
          </cell>
          <cell r="D7">
            <v>20.8</v>
          </cell>
          <cell r="E7">
            <v>76.5</v>
          </cell>
          <cell r="F7">
            <v>97</v>
          </cell>
          <cell r="G7">
            <v>35</v>
          </cell>
          <cell r="H7">
            <v>16.2</v>
          </cell>
          <cell r="I7" t="str">
            <v>NO</v>
          </cell>
          <cell r="J7">
            <v>40.680000000000007</v>
          </cell>
          <cell r="K7">
            <v>0</v>
          </cell>
        </row>
        <row r="8">
          <cell r="B8">
            <v>26.483333333333331</v>
          </cell>
          <cell r="C8">
            <v>35.1</v>
          </cell>
          <cell r="D8">
            <v>21.3</v>
          </cell>
          <cell r="E8">
            <v>76.208333333333329</v>
          </cell>
          <cell r="F8">
            <v>96</v>
          </cell>
          <cell r="G8">
            <v>41</v>
          </cell>
          <cell r="H8">
            <v>8.2799999999999994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27.3</v>
          </cell>
          <cell r="C9">
            <v>35.299999999999997</v>
          </cell>
          <cell r="D9">
            <v>20.399999999999999</v>
          </cell>
          <cell r="E9">
            <v>69.125</v>
          </cell>
          <cell r="F9">
            <v>96</v>
          </cell>
          <cell r="G9">
            <v>32</v>
          </cell>
          <cell r="H9">
            <v>10.8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27.333333333333329</v>
          </cell>
          <cell r="C10">
            <v>35.200000000000003</v>
          </cell>
          <cell r="D10">
            <v>20.2</v>
          </cell>
          <cell r="E10">
            <v>66.541666666666671</v>
          </cell>
          <cell r="F10">
            <v>96</v>
          </cell>
          <cell r="G10">
            <v>31</v>
          </cell>
          <cell r="H10">
            <v>10.08</v>
          </cell>
          <cell r="I10" t="str">
            <v>NE</v>
          </cell>
          <cell r="J10">
            <v>32.04</v>
          </cell>
          <cell r="K10">
            <v>0</v>
          </cell>
        </row>
        <row r="11">
          <cell r="B11">
            <v>27.387499999999999</v>
          </cell>
          <cell r="C11">
            <v>35.700000000000003</v>
          </cell>
          <cell r="D11">
            <v>20.6</v>
          </cell>
          <cell r="E11">
            <v>63.666666666666664</v>
          </cell>
          <cell r="F11">
            <v>94</v>
          </cell>
          <cell r="G11">
            <v>29</v>
          </cell>
          <cell r="H11">
            <v>13.68</v>
          </cell>
          <cell r="I11" t="str">
            <v>L</v>
          </cell>
          <cell r="J11">
            <v>26.64</v>
          </cell>
          <cell r="K11">
            <v>0</v>
          </cell>
        </row>
        <row r="12">
          <cell r="B12">
            <v>26.645833333333339</v>
          </cell>
          <cell r="C12">
            <v>34.9</v>
          </cell>
          <cell r="D12">
            <v>18.100000000000001</v>
          </cell>
          <cell r="E12">
            <v>57.875</v>
          </cell>
          <cell r="F12">
            <v>95</v>
          </cell>
          <cell r="G12">
            <v>23</v>
          </cell>
          <cell r="H12">
            <v>12.96</v>
          </cell>
          <cell r="I12" t="str">
            <v>SE</v>
          </cell>
          <cell r="J12">
            <v>35.28</v>
          </cell>
          <cell r="K12">
            <v>0</v>
          </cell>
        </row>
        <row r="13">
          <cell r="B13">
            <v>25.383333333333336</v>
          </cell>
          <cell r="C13">
            <v>35.5</v>
          </cell>
          <cell r="D13">
            <v>15.6</v>
          </cell>
          <cell r="E13">
            <v>56.833333333333336</v>
          </cell>
          <cell r="F13">
            <v>93</v>
          </cell>
          <cell r="G13">
            <v>21</v>
          </cell>
          <cell r="H13">
            <v>11.879999999999999</v>
          </cell>
          <cell r="I13" t="str">
            <v>SE</v>
          </cell>
          <cell r="J13">
            <v>30.6</v>
          </cell>
          <cell r="K13">
            <v>0</v>
          </cell>
        </row>
        <row r="14">
          <cell r="B14">
            <v>26.008333333333336</v>
          </cell>
          <cell r="C14">
            <v>35.6</v>
          </cell>
          <cell r="D14">
            <v>17.7</v>
          </cell>
          <cell r="E14">
            <v>62.333333333333336</v>
          </cell>
          <cell r="F14">
            <v>94</v>
          </cell>
          <cell r="G14">
            <v>29</v>
          </cell>
          <cell r="H14">
            <v>14.4</v>
          </cell>
          <cell r="I14" t="str">
            <v>NE</v>
          </cell>
          <cell r="J14">
            <v>30.96</v>
          </cell>
          <cell r="K14">
            <v>0.6</v>
          </cell>
        </row>
        <row r="15">
          <cell r="B15">
            <v>26.370833333333341</v>
          </cell>
          <cell r="C15">
            <v>34.700000000000003</v>
          </cell>
          <cell r="D15">
            <v>21.7</v>
          </cell>
          <cell r="E15">
            <v>68.375</v>
          </cell>
          <cell r="F15">
            <v>91</v>
          </cell>
          <cell r="G15">
            <v>38</v>
          </cell>
          <cell r="H15">
            <v>18</v>
          </cell>
          <cell r="I15" t="str">
            <v>L</v>
          </cell>
          <cell r="J15">
            <v>43.56</v>
          </cell>
          <cell r="K15">
            <v>3</v>
          </cell>
        </row>
        <row r="16">
          <cell r="B16">
            <v>25.716666666666669</v>
          </cell>
          <cell r="C16">
            <v>35.799999999999997</v>
          </cell>
          <cell r="D16">
            <v>17.8</v>
          </cell>
          <cell r="E16">
            <v>69.583333333333329</v>
          </cell>
          <cell r="F16">
            <v>97</v>
          </cell>
          <cell r="G16">
            <v>30</v>
          </cell>
          <cell r="H16">
            <v>9.7200000000000006</v>
          </cell>
          <cell r="I16" t="str">
            <v>NO</v>
          </cell>
          <cell r="J16">
            <v>32.4</v>
          </cell>
          <cell r="K16">
            <v>0</v>
          </cell>
        </row>
        <row r="17">
          <cell r="B17">
            <v>27.379166666666666</v>
          </cell>
          <cell r="C17">
            <v>36.4</v>
          </cell>
          <cell r="D17">
            <v>20.7</v>
          </cell>
          <cell r="E17">
            <v>66.541666666666671</v>
          </cell>
          <cell r="F17">
            <v>94</v>
          </cell>
          <cell r="G17">
            <v>30</v>
          </cell>
          <cell r="H17">
            <v>11.16</v>
          </cell>
          <cell r="I17" t="str">
            <v>N</v>
          </cell>
          <cell r="J17">
            <v>41.04</v>
          </cell>
          <cell r="K17">
            <v>2.8</v>
          </cell>
        </row>
        <row r="18">
          <cell r="B18">
            <v>24.55</v>
          </cell>
          <cell r="C18">
            <v>30.5</v>
          </cell>
          <cell r="D18">
            <v>20.399999999999999</v>
          </cell>
          <cell r="E18">
            <v>75.041666666666671</v>
          </cell>
          <cell r="F18">
            <v>93</v>
          </cell>
          <cell r="G18">
            <v>48</v>
          </cell>
          <cell r="H18">
            <v>33.840000000000003</v>
          </cell>
          <cell r="I18" t="str">
            <v>NO</v>
          </cell>
          <cell r="J18">
            <v>54.36</v>
          </cell>
          <cell r="K18">
            <v>7.8</v>
          </cell>
        </row>
        <row r="19">
          <cell r="B19">
            <v>23.104166666666668</v>
          </cell>
          <cell r="C19">
            <v>27.1</v>
          </cell>
          <cell r="D19">
            <v>21.4</v>
          </cell>
          <cell r="E19">
            <v>88.458333333333329</v>
          </cell>
          <cell r="F19">
            <v>97</v>
          </cell>
          <cell r="G19">
            <v>67</v>
          </cell>
          <cell r="H19">
            <v>24.12</v>
          </cell>
          <cell r="I19" t="str">
            <v>NO</v>
          </cell>
          <cell r="J19">
            <v>42.84</v>
          </cell>
          <cell r="K19">
            <v>31.6</v>
          </cell>
        </row>
        <row r="20">
          <cell r="B20">
            <v>24.433333333333334</v>
          </cell>
          <cell r="C20">
            <v>31.8</v>
          </cell>
          <cell r="D20">
            <v>19.399999999999999</v>
          </cell>
          <cell r="E20">
            <v>81.708333333333329</v>
          </cell>
          <cell r="F20">
            <v>97</v>
          </cell>
          <cell r="G20">
            <v>47</v>
          </cell>
          <cell r="H20">
            <v>7.9200000000000008</v>
          </cell>
          <cell r="I20" t="str">
            <v>N</v>
          </cell>
          <cell r="J20">
            <v>27.36</v>
          </cell>
          <cell r="K20">
            <v>0.2</v>
          </cell>
        </row>
        <row r="21">
          <cell r="B21">
            <v>24.900000000000002</v>
          </cell>
          <cell r="C21">
            <v>31.1</v>
          </cell>
          <cell r="D21">
            <v>21.5</v>
          </cell>
          <cell r="E21">
            <v>82</v>
          </cell>
          <cell r="F21">
            <v>97</v>
          </cell>
          <cell r="G21">
            <v>55</v>
          </cell>
          <cell r="H21">
            <v>9.7200000000000006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B22">
            <v>25.983333333333334</v>
          </cell>
          <cell r="C22">
            <v>32.4</v>
          </cell>
          <cell r="D22">
            <v>21.7</v>
          </cell>
          <cell r="E22">
            <v>72.25</v>
          </cell>
          <cell r="F22">
            <v>94</v>
          </cell>
          <cell r="G22">
            <v>45</v>
          </cell>
          <cell r="H22">
            <v>10.08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26.483333333333331</v>
          </cell>
          <cell r="C23">
            <v>32.9</v>
          </cell>
          <cell r="D23">
            <v>21.6</v>
          </cell>
          <cell r="E23">
            <v>67.333333333333329</v>
          </cell>
          <cell r="F23">
            <v>90</v>
          </cell>
          <cell r="G23">
            <v>43</v>
          </cell>
          <cell r="H23">
            <v>10.8</v>
          </cell>
          <cell r="I23" t="str">
            <v>L</v>
          </cell>
          <cell r="J23">
            <v>31.319999999999997</v>
          </cell>
          <cell r="K23">
            <v>0</v>
          </cell>
        </row>
        <row r="24">
          <cell r="B24">
            <v>26.779166666666669</v>
          </cell>
          <cell r="C24">
            <v>34.299999999999997</v>
          </cell>
          <cell r="D24">
            <v>21.1</v>
          </cell>
          <cell r="E24">
            <v>67.625</v>
          </cell>
          <cell r="F24">
            <v>93</v>
          </cell>
          <cell r="G24">
            <v>36</v>
          </cell>
          <cell r="H24">
            <v>9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26.622727272727275</v>
          </cell>
          <cell r="C25">
            <v>34.5</v>
          </cell>
          <cell r="D25">
            <v>19.8</v>
          </cell>
          <cell r="E25">
            <v>66.5</v>
          </cell>
          <cell r="F25">
            <v>93</v>
          </cell>
          <cell r="G25">
            <v>34</v>
          </cell>
          <cell r="H25">
            <v>14.4</v>
          </cell>
          <cell r="I25" t="str">
            <v>NE</v>
          </cell>
          <cell r="J25">
            <v>32.04</v>
          </cell>
          <cell r="K25">
            <v>0</v>
          </cell>
        </row>
        <row r="26">
          <cell r="B26">
            <v>23.816666666666663</v>
          </cell>
          <cell r="C26">
            <v>31.7</v>
          </cell>
          <cell r="D26">
            <v>20.2</v>
          </cell>
          <cell r="E26">
            <v>84.041666666666671</v>
          </cell>
          <cell r="F26">
            <v>97</v>
          </cell>
          <cell r="G26">
            <v>57</v>
          </cell>
          <cell r="H26">
            <v>19.440000000000001</v>
          </cell>
          <cell r="I26" t="str">
            <v>N</v>
          </cell>
          <cell r="J26">
            <v>59.4</v>
          </cell>
          <cell r="K26">
            <v>51.4</v>
          </cell>
        </row>
        <row r="27">
          <cell r="B27">
            <v>22.883333333333336</v>
          </cell>
          <cell r="C27">
            <v>28.6</v>
          </cell>
          <cell r="D27">
            <v>20.100000000000001</v>
          </cell>
          <cell r="E27">
            <v>84.666666666666671</v>
          </cell>
          <cell r="F27">
            <v>97</v>
          </cell>
          <cell r="G27">
            <v>58</v>
          </cell>
          <cell r="H27">
            <v>9.3600000000000012</v>
          </cell>
          <cell r="I27" t="str">
            <v>O</v>
          </cell>
          <cell r="J27">
            <v>15.48</v>
          </cell>
          <cell r="K27">
            <v>0.8</v>
          </cell>
        </row>
        <row r="28">
          <cell r="B28">
            <v>23.616666666666664</v>
          </cell>
          <cell r="C28">
            <v>30.9</v>
          </cell>
          <cell r="D28">
            <v>17</v>
          </cell>
          <cell r="E28">
            <v>70.75</v>
          </cell>
          <cell r="F28">
            <v>95</v>
          </cell>
          <cell r="G28">
            <v>32</v>
          </cell>
          <cell r="H28">
            <v>11.520000000000001</v>
          </cell>
          <cell r="I28" t="str">
            <v>S</v>
          </cell>
          <cell r="J28">
            <v>21.96</v>
          </cell>
          <cell r="K28">
            <v>0</v>
          </cell>
        </row>
        <row r="29">
          <cell r="B29">
            <v>23.741666666666671</v>
          </cell>
          <cell r="C29">
            <v>32.700000000000003</v>
          </cell>
          <cell r="D29">
            <v>15.7</v>
          </cell>
          <cell r="E29">
            <v>70.583333333333329</v>
          </cell>
          <cell r="F29">
            <v>96</v>
          </cell>
          <cell r="G29">
            <v>41</v>
          </cell>
          <cell r="H29">
            <v>10.44</v>
          </cell>
          <cell r="I29" t="str">
            <v>NO</v>
          </cell>
          <cell r="J29">
            <v>22.32</v>
          </cell>
          <cell r="K29">
            <v>0</v>
          </cell>
        </row>
        <row r="30">
          <cell r="B30">
            <v>25.904166666666665</v>
          </cell>
          <cell r="C30">
            <v>34</v>
          </cell>
          <cell r="D30">
            <v>20.6</v>
          </cell>
          <cell r="E30">
            <v>74.125</v>
          </cell>
          <cell r="F30">
            <v>95</v>
          </cell>
          <cell r="G30">
            <v>43</v>
          </cell>
          <cell r="H30">
            <v>17.64</v>
          </cell>
          <cell r="I30" t="str">
            <v>NO</v>
          </cell>
          <cell r="J30">
            <v>60.480000000000004</v>
          </cell>
          <cell r="K30">
            <v>0.2</v>
          </cell>
        </row>
        <row r="31">
          <cell r="B31">
            <v>21.779166666666669</v>
          </cell>
          <cell r="C31">
            <v>23.5</v>
          </cell>
          <cell r="D31">
            <v>20.399999999999999</v>
          </cell>
          <cell r="E31">
            <v>89.75</v>
          </cell>
          <cell r="F31">
            <v>97</v>
          </cell>
          <cell r="G31">
            <v>69</v>
          </cell>
          <cell r="H31">
            <v>21.240000000000002</v>
          </cell>
          <cell r="I31" t="str">
            <v>S</v>
          </cell>
          <cell r="J31">
            <v>36.36</v>
          </cell>
          <cell r="K31">
            <v>35.800000000000004</v>
          </cell>
        </row>
        <row r="32">
          <cell r="B32">
            <v>17.654166666666672</v>
          </cell>
          <cell r="C32">
            <v>23.7</v>
          </cell>
          <cell r="D32">
            <v>11.1</v>
          </cell>
          <cell r="E32">
            <v>62</v>
          </cell>
          <cell r="F32">
            <v>94</v>
          </cell>
          <cell r="G32">
            <v>28</v>
          </cell>
          <cell r="H32">
            <v>20.52</v>
          </cell>
          <cell r="I32" t="str">
            <v>S</v>
          </cell>
          <cell r="J32">
            <v>38.880000000000003</v>
          </cell>
          <cell r="K32">
            <v>0</v>
          </cell>
        </row>
        <row r="33">
          <cell r="B33">
            <v>16.737500000000001</v>
          </cell>
          <cell r="C33">
            <v>28.2</v>
          </cell>
          <cell r="D33">
            <v>6.2</v>
          </cell>
          <cell r="E33">
            <v>69.583333333333329</v>
          </cell>
          <cell r="F33">
            <v>98</v>
          </cell>
          <cell r="G33">
            <v>27</v>
          </cell>
          <cell r="H33">
            <v>5.4</v>
          </cell>
          <cell r="I33" t="str">
            <v>NO</v>
          </cell>
          <cell r="J33">
            <v>14.76</v>
          </cell>
          <cell r="K33">
            <v>0.2</v>
          </cell>
        </row>
        <row r="34">
          <cell r="B34">
            <v>20.841666666666672</v>
          </cell>
          <cell r="C34">
            <v>30.5</v>
          </cell>
          <cell r="D34">
            <v>12.1</v>
          </cell>
          <cell r="E34">
            <v>65.291666666666671</v>
          </cell>
          <cell r="F34">
            <v>96</v>
          </cell>
          <cell r="G34">
            <v>24</v>
          </cell>
          <cell r="H34">
            <v>8.2799999999999994</v>
          </cell>
          <cell r="I34" t="str">
            <v>SE</v>
          </cell>
          <cell r="J34">
            <v>24.48</v>
          </cell>
          <cell r="K34">
            <v>0</v>
          </cell>
        </row>
        <row r="35">
          <cell r="B35">
            <v>21.320833333333333</v>
          </cell>
          <cell r="C35">
            <v>32</v>
          </cell>
          <cell r="D35">
            <v>12.2</v>
          </cell>
          <cell r="E35">
            <v>67.541666666666671</v>
          </cell>
          <cell r="F35">
            <v>96</v>
          </cell>
          <cell r="G35">
            <v>26</v>
          </cell>
          <cell r="H35">
            <v>7.5600000000000005</v>
          </cell>
          <cell r="I35" t="str">
            <v>NO</v>
          </cell>
          <cell r="J35">
            <v>19.440000000000001</v>
          </cell>
          <cell r="K35">
            <v>0</v>
          </cell>
        </row>
      </sheetData>
      <sheetData sheetId="3">
        <row r="5">
          <cell r="B5">
            <v>24.108333333333334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23.075000000000003</v>
          </cell>
        </row>
      </sheetData>
      <sheetData sheetId="9">
        <row r="5">
          <cell r="B5">
            <v>28.929166666666664</v>
          </cell>
        </row>
      </sheetData>
      <sheetData sheetId="10">
        <row r="5">
          <cell r="B5">
            <v>23.420833333333331</v>
          </cell>
        </row>
      </sheetData>
      <sheetData sheetId="11">
        <row r="5">
          <cell r="B5">
            <v>26.858333333333334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24.058333333333337</v>
          </cell>
          <cell r="C5">
            <v>31.2</v>
          </cell>
          <cell r="D5">
            <v>19.899999999999999</v>
          </cell>
          <cell r="E5">
            <v>79.25</v>
          </cell>
          <cell r="F5">
            <v>96</v>
          </cell>
          <cell r="G5">
            <v>46</v>
          </cell>
          <cell r="H5">
            <v>20.88</v>
          </cell>
          <cell r="I5" t="str">
            <v>NO</v>
          </cell>
          <cell r="J5">
            <v>39.6</v>
          </cell>
          <cell r="K5">
            <v>0</v>
          </cell>
        </row>
        <row r="6">
          <cell r="B6">
            <v>23.504166666666666</v>
          </cell>
          <cell r="C6">
            <v>30</v>
          </cell>
          <cell r="D6">
            <v>19.7</v>
          </cell>
          <cell r="E6">
            <v>82.458333333333329</v>
          </cell>
          <cell r="F6">
            <v>96</v>
          </cell>
          <cell r="G6">
            <v>51</v>
          </cell>
          <cell r="H6">
            <v>25.92</v>
          </cell>
          <cell r="I6" t="str">
            <v>SO</v>
          </cell>
          <cell r="J6">
            <v>42.12</v>
          </cell>
          <cell r="K6">
            <v>0</v>
          </cell>
        </row>
        <row r="7">
          <cell r="B7">
            <v>24.283333333333331</v>
          </cell>
          <cell r="C7">
            <v>31.1</v>
          </cell>
          <cell r="D7">
            <v>19.899999999999999</v>
          </cell>
          <cell r="E7">
            <v>77.083333333333329</v>
          </cell>
          <cell r="F7">
            <v>95</v>
          </cell>
          <cell r="G7">
            <v>48</v>
          </cell>
          <cell r="H7">
            <v>20.16</v>
          </cell>
          <cell r="I7" t="str">
            <v>L</v>
          </cell>
          <cell r="J7">
            <v>58.32</v>
          </cell>
          <cell r="K7">
            <v>0</v>
          </cell>
        </row>
        <row r="8">
          <cell r="B8">
            <v>23.612500000000001</v>
          </cell>
          <cell r="C8">
            <v>31.1</v>
          </cell>
          <cell r="D8">
            <v>20</v>
          </cell>
          <cell r="E8">
            <v>77.291666666666671</v>
          </cell>
          <cell r="F8">
            <v>91</v>
          </cell>
          <cell r="G8">
            <v>51</v>
          </cell>
          <cell r="H8">
            <v>31.680000000000003</v>
          </cell>
          <cell r="I8" t="str">
            <v>L</v>
          </cell>
          <cell r="J8">
            <v>59.04</v>
          </cell>
          <cell r="K8">
            <v>0.2</v>
          </cell>
        </row>
        <row r="9">
          <cell r="B9">
            <v>24.029166666666669</v>
          </cell>
          <cell r="C9">
            <v>32</v>
          </cell>
          <cell r="D9">
            <v>20</v>
          </cell>
          <cell r="E9">
            <v>76.125</v>
          </cell>
          <cell r="F9">
            <v>93</v>
          </cell>
          <cell r="G9">
            <v>40</v>
          </cell>
          <cell r="H9">
            <v>32.76</v>
          </cell>
          <cell r="I9" t="str">
            <v>L</v>
          </cell>
          <cell r="J9">
            <v>59.760000000000005</v>
          </cell>
          <cell r="K9">
            <v>0</v>
          </cell>
        </row>
        <row r="10">
          <cell r="B10">
            <v>23.63333333333334</v>
          </cell>
          <cell r="C10">
            <v>28.7</v>
          </cell>
          <cell r="D10">
            <v>20.100000000000001</v>
          </cell>
          <cell r="E10">
            <v>71.791666666666671</v>
          </cell>
          <cell r="F10">
            <v>89</v>
          </cell>
          <cell r="G10">
            <v>48</v>
          </cell>
          <cell r="H10">
            <v>18.36</v>
          </cell>
          <cell r="I10" t="str">
            <v>L</v>
          </cell>
          <cell r="J10">
            <v>38.159999999999997</v>
          </cell>
          <cell r="K10">
            <v>0</v>
          </cell>
        </row>
        <row r="11">
          <cell r="B11">
            <v>24.154166666666669</v>
          </cell>
          <cell r="C11">
            <v>31.9</v>
          </cell>
          <cell r="D11">
            <v>18.399999999999999</v>
          </cell>
          <cell r="E11">
            <v>73.375</v>
          </cell>
          <cell r="F11">
            <v>95</v>
          </cell>
          <cell r="G11">
            <v>35</v>
          </cell>
          <cell r="H11">
            <v>19.440000000000001</v>
          </cell>
          <cell r="I11" t="str">
            <v>L</v>
          </cell>
          <cell r="J11">
            <v>36.36</v>
          </cell>
          <cell r="K11">
            <v>0</v>
          </cell>
        </row>
        <row r="12">
          <cell r="B12">
            <v>24.075000000000003</v>
          </cell>
          <cell r="C12">
            <v>31.7</v>
          </cell>
          <cell r="D12">
            <v>19.5</v>
          </cell>
          <cell r="E12">
            <v>70.791666666666671</v>
          </cell>
          <cell r="F12">
            <v>90</v>
          </cell>
          <cell r="G12">
            <v>34</v>
          </cell>
          <cell r="H12">
            <v>24.48</v>
          </cell>
          <cell r="I12" t="str">
            <v>L</v>
          </cell>
          <cell r="J12">
            <v>72</v>
          </cell>
          <cell r="K12">
            <v>0</v>
          </cell>
        </row>
        <row r="13">
          <cell r="B13">
            <v>23.683333333333334</v>
          </cell>
          <cell r="C13">
            <v>31</v>
          </cell>
          <cell r="D13">
            <v>19.600000000000001</v>
          </cell>
          <cell r="E13">
            <v>73.5</v>
          </cell>
          <cell r="F13">
            <v>95</v>
          </cell>
          <cell r="G13">
            <v>36</v>
          </cell>
          <cell r="H13">
            <v>23.040000000000003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23.812499999999996</v>
          </cell>
          <cell r="C14">
            <v>32.700000000000003</v>
          </cell>
          <cell r="D14">
            <v>17.899999999999999</v>
          </cell>
          <cell r="E14">
            <v>68.166666666666671</v>
          </cell>
          <cell r="F14">
            <v>93</v>
          </cell>
          <cell r="G14">
            <v>32</v>
          </cell>
          <cell r="H14">
            <v>17.28</v>
          </cell>
          <cell r="I14" t="str">
            <v>L</v>
          </cell>
          <cell r="J14">
            <v>42.12</v>
          </cell>
          <cell r="K14">
            <v>0</v>
          </cell>
        </row>
        <row r="15">
          <cell r="B15">
            <v>23.441666666666666</v>
          </cell>
          <cell r="C15">
            <v>30.7</v>
          </cell>
          <cell r="D15">
            <v>18.2</v>
          </cell>
          <cell r="E15">
            <v>74.875</v>
          </cell>
          <cell r="F15">
            <v>96</v>
          </cell>
          <cell r="G15">
            <v>38</v>
          </cell>
          <cell r="H15">
            <v>18.36</v>
          </cell>
          <cell r="I15" t="str">
            <v>O</v>
          </cell>
          <cell r="J15">
            <v>56.519999999999996</v>
          </cell>
          <cell r="K15">
            <v>1</v>
          </cell>
        </row>
        <row r="16">
          <cell r="B16">
            <v>23.025000000000002</v>
          </cell>
          <cell r="C16">
            <v>31.7</v>
          </cell>
          <cell r="D16">
            <v>17.899999999999999</v>
          </cell>
          <cell r="E16">
            <v>77.083333333333329</v>
          </cell>
          <cell r="F16">
            <v>95</v>
          </cell>
          <cell r="G16">
            <v>42</v>
          </cell>
          <cell r="H16">
            <v>27</v>
          </cell>
          <cell r="I16" t="str">
            <v>L</v>
          </cell>
          <cell r="J16">
            <v>49.680000000000007</v>
          </cell>
          <cell r="K16">
            <v>16.8</v>
          </cell>
        </row>
        <row r="17">
          <cell r="B17">
            <v>22.67916666666666</v>
          </cell>
          <cell r="C17">
            <v>30.3</v>
          </cell>
          <cell r="D17">
            <v>17.100000000000001</v>
          </cell>
          <cell r="E17">
            <v>83.25</v>
          </cell>
          <cell r="F17">
            <v>95</v>
          </cell>
          <cell r="G17">
            <v>53</v>
          </cell>
          <cell r="H17">
            <v>18</v>
          </cell>
          <cell r="I17" t="str">
            <v>O</v>
          </cell>
          <cell r="J17">
            <v>64.8</v>
          </cell>
          <cell r="K17">
            <v>14.400000000000002</v>
          </cell>
        </row>
        <row r="18">
          <cell r="B18">
            <v>23.287499999999998</v>
          </cell>
          <cell r="C18">
            <v>28.6</v>
          </cell>
          <cell r="D18">
            <v>20.5</v>
          </cell>
          <cell r="E18">
            <v>84.583333333333329</v>
          </cell>
          <cell r="F18">
            <v>95</v>
          </cell>
          <cell r="G18">
            <v>63</v>
          </cell>
          <cell r="H18">
            <v>24.12</v>
          </cell>
          <cell r="I18" t="str">
            <v>SO</v>
          </cell>
          <cell r="J18">
            <v>51.12</v>
          </cell>
          <cell r="K18">
            <v>7</v>
          </cell>
        </row>
        <row r="19">
          <cell r="B19">
            <v>22.8125</v>
          </cell>
          <cell r="C19">
            <v>27.3</v>
          </cell>
          <cell r="D19">
            <v>19.600000000000001</v>
          </cell>
          <cell r="E19">
            <v>86.75</v>
          </cell>
          <cell r="F19">
            <v>97</v>
          </cell>
          <cell r="G19">
            <v>62</v>
          </cell>
          <cell r="H19">
            <v>24.12</v>
          </cell>
          <cell r="I19" t="str">
            <v>O</v>
          </cell>
          <cell r="J19">
            <v>34.92</v>
          </cell>
          <cell r="K19">
            <v>17.199999999999996</v>
          </cell>
        </row>
        <row r="20">
          <cell r="B20">
            <v>22.908333333333335</v>
          </cell>
          <cell r="C20">
            <v>28.5</v>
          </cell>
          <cell r="D20">
            <v>19.600000000000001</v>
          </cell>
          <cell r="E20">
            <v>84.083333333333329</v>
          </cell>
          <cell r="F20">
            <v>96</v>
          </cell>
          <cell r="G20">
            <v>59</v>
          </cell>
          <cell r="H20">
            <v>21.6</v>
          </cell>
          <cell r="I20" t="str">
            <v>O</v>
          </cell>
          <cell r="J20">
            <v>45.36</v>
          </cell>
          <cell r="K20">
            <v>4</v>
          </cell>
        </row>
        <row r="21">
          <cell r="B21">
            <v>23.483333333333331</v>
          </cell>
          <cell r="C21">
            <v>28.5</v>
          </cell>
          <cell r="D21">
            <v>19.899999999999999</v>
          </cell>
          <cell r="E21">
            <v>84.291666666666671</v>
          </cell>
          <cell r="F21">
            <v>97</v>
          </cell>
          <cell r="G21">
            <v>54</v>
          </cell>
          <cell r="H21">
            <v>13.68</v>
          </cell>
          <cell r="I21" t="str">
            <v>L</v>
          </cell>
          <cell r="J21">
            <v>30.240000000000002</v>
          </cell>
          <cell r="K21">
            <v>0.2</v>
          </cell>
        </row>
        <row r="22">
          <cell r="B22">
            <v>23.691666666666666</v>
          </cell>
          <cell r="C22">
            <v>29.3</v>
          </cell>
          <cell r="D22">
            <v>19.600000000000001</v>
          </cell>
          <cell r="E22">
            <v>82.041666666666671</v>
          </cell>
          <cell r="F22">
            <v>97</v>
          </cell>
          <cell r="G22">
            <v>51</v>
          </cell>
          <cell r="H22">
            <v>23.759999999999998</v>
          </cell>
          <cell r="I22" t="str">
            <v>L</v>
          </cell>
          <cell r="J22">
            <v>40.32</v>
          </cell>
          <cell r="K22">
            <v>0</v>
          </cell>
        </row>
        <row r="23">
          <cell r="B23">
            <v>23.237500000000001</v>
          </cell>
          <cell r="C23">
            <v>30.3</v>
          </cell>
          <cell r="D23">
            <v>19.7</v>
          </cell>
          <cell r="E23">
            <v>84.208333333333329</v>
          </cell>
          <cell r="F23">
            <v>97</v>
          </cell>
          <cell r="G23">
            <v>51</v>
          </cell>
          <cell r="H23">
            <v>16.920000000000002</v>
          </cell>
          <cell r="I23" t="str">
            <v>NE</v>
          </cell>
          <cell r="J23">
            <v>33.480000000000004</v>
          </cell>
          <cell r="K23">
            <v>0</v>
          </cell>
        </row>
        <row r="24">
          <cell r="B24">
            <v>24.287500000000005</v>
          </cell>
          <cell r="C24">
            <v>30.5</v>
          </cell>
          <cell r="D24">
            <v>19.899999999999999</v>
          </cell>
          <cell r="E24">
            <v>78.75</v>
          </cell>
          <cell r="F24">
            <v>96</v>
          </cell>
          <cell r="G24">
            <v>48</v>
          </cell>
          <cell r="H24">
            <v>17.64</v>
          </cell>
          <cell r="I24" t="str">
            <v>L</v>
          </cell>
          <cell r="J24">
            <v>30.6</v>
          </cell>
          <cell r="K24">
            <v>0</v>
          </cell>
        </row>
        <row r="25">
          <cell r="B25">
            <v>24.087499999999995</v>
          </cell>
          <cell r="C25">
            <v>32.299999999999997</v>
          </cell>
          <cell r="D25">
            <v>20.399999999999999</v>
          </cell>
          <cell r="E25">
            <v>78.541666666666671</v>
          </cell>
          <cell r="F25">
            <v>94</v>
          </cell>
          <cell r="G25">
            <v>44</v>
          </cell>
          <cell r="H25">
            <v>28.08</v>
          </cell>
          <cell r="I25" t="str">
            <v>N</v>
          </cell>
          <cell r="J25">
            <v>61.2</v>
          </cell>
          <cell r="K25">
            <v>7</v>
          </cell>
        </row>
        <row r="26">
          <cell r="B26">
            <v>24.612500000000001</v>
          </cell>
          <cell r="C26">
            <v>31.7</v>
          </cell>
          <cell r="D26">
            <v>20.3</v>
          </cell>
          <cell r="E26">
            <v>78.5</v>
          </cell>
          <cell r="F26">
            <v>95</v>
          </cell>
          <cell r="G26">
            <v>47</v>
          </cell>
          <cell r="H26">
            <v>26.64</v>
          </cell>
          <cell r="I26" t="str">
            <v>NO</v>
          </cell>
          <cell r="J26">
            <v>38.519999999999996</v>
          </cell>
          <cell r="K26">
            <v>0.2</v>
          </cell>
        </row>
        <row r="27">
          <cell r="B27">
            <v>21.599999999999998</v>
          </cell>
          <cell r="C27">
            <v>26.6</v>
          </cell>
          <cell r="D27">
            <v>18.8</v>
          </cell>
          <cell r="E27">
            <v>86.791666666666671</v>
          </cell>
          <cell r="F27">
            <v>96</v>
          </cell>
          <cell r="G27">
            <v>64</v>
          </cell>
          <cell r="H27">
            <v>17.28</v>
          </cell>
          <cell r="I27" t="str">
            <v>L</v>
          </cell>
          <cell r="J27">
            <v>37.440000000000005</v>
          </cell>
          <cell r="K27">
            <v>6.4</v>
          </cell>
        </row>
        <row r="28">
          <cell r="B28">
            <v>22.787499999999994</v>
          </cell>
          <cell r="C28">
            <v>29.2</v>
          </cell>
          <cell r="D28">
            <v>18.100000000000001</v>
          </cell>
          <cell r="E28">
            <v>82.916666666666671</v>
          </cell>
          <cell r="F28">
            <v>97</v>
          </cell>
          <cell r="G28">
            <v>55</v>
          </cell>
          <cell r="H28">
            <v>12.6</v>
          </cell>
          <cell r="I28" t="str">
            <v>O</v>
          </cell>
          <cell r="J28">
            <v>32.76</v>
          </cell>
          <cell r="K28">
            <v>0.2</v>
          </cell>
        </row>
        <row r="29">
          <cell r="B29">
            <v>23.987500000000001</v>
          </cell>
          <cell r="C29">
            <v>32.4</v>
          </cell>
          <cell r="D29">
            <v>18.899999999999999</v>
          </cell>
          <cell r="E29">
            <v>78.083333333333329</v>
          </cell>
          <cell r="F29">
            <v>97</v>
          </cell>
          <cell r="G29">
            <v>38</v>
          </cell>
          <cell r="H29">
            <v>15.840000000000002</v>
          </cell>
          <cell r="I29" t="str">
            <v>SE</v>
          </cell>
          <cell r="J29">
            <v>40.32</v>
          </cell>
          <cell r="K29">
            <v>0</v>
          </cell>
        </row>
        <row r="30">
          <cell r="B30">
            <v>22.741666666666664</v>
          </cell>
          <cell r="C30">
            <v>30.3</v>
          </cell>
          <cell r="D30">
            <v>19.899999999999999</v>
          </cell>
          <cell r="E30">
            <v>86.5</v>
          </cell>
          <cell r="F30">
            <v>95</v>
          </cell>
          <cell r="G30">
            <v>51</v>
          </cell>
          <cell r="H30">
            <v>37.440000000000005</v>
          </cell>
          <cell r="I30" t="str">
            <v>L</v>
          </cell>
          <cell r="J30">
            <v>64.44</v>
          </cell>
          <cell r="K30">
            <v>13.600000000000001</v>
          </cell>
        </row>
        <row r="31">
          <cell r="B31">
            <v>21.404166666666665</v>
          </cell>
          <cell r="C31">
            <v>23.5</v>
          </cell>
          <cell r="D31">
            <v>19.5</v>
          </cell>
          <cell r="E31">
            <v>89.541666666666671</v>
          </cell>
          <cell r="F31">
            <v>95</v>
          </cell>
          <cell r="G31">
            <v>79</v>
          </cell>
          <cell r="H31">
            <v>21.6</v>
          </cell>
          <cell r="I31" t="str">
            <v>S</v>
          </cell>
          <cell r="J31">
            <v>41.76</v>
          </cell>
          <cell r="K31">
            <v>1.2</v>
          </cell>
        </row>
        <row r="32">
          <cell r="B32">
            <v>18.900000000000002</v>
          </cell>
          <cell r="C32">
            <v>23.6</v>
          </cell>
          <cell r="D32">
            <v>13.8</v>
          </cell>
          <cell r="E32">
            <v>69.208333333333329</v>
          </cell>
          <cell r="F32">
            <v>94</v>
          </cell>
          <cell r="G32">
            <v>41</v>
          </cell>
          <cell r="H32">
            <v>18.36</v>
          </cell>
          <cell r="I32" t="str">
            <v>S</v>
          </cell>
          <cell r="J32">
            <v>43.2</v>
          </cell>
          <cell r="K32">
            <v>1</v>
          </cell>
        </row>
        <row r="33">
          <cell r="B33">
            <v>19.858333333333334</v>
          </cell>
          <cell r="C33">
            <v>29.6</v>
          </cell>
          <cell r="D33">
            <v>13.5</v>
          </cell>
          <cell r="E33">
            <v>59.458333333333336</v>
          </cell>
          <cell r="F33">
            <v>79</v>
          </cell>
          <cell r="G33">
            <v>40</v>
          </cell>
          <cell r="H33">
            <v>19.079999999999998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23.429166666666664</v>
          </cell>
          <cell r="C34">
            <v>30.9</v>
          </cell>
          <cell r="D34">
            <v>18.100000000000001</v>
          </cell>
          <cell r="E34">
            <v>64.291666666666671</v>
          </cell>
          <cell r="F34">
            <v>85</v>
          </cell>
          <cell r="G34">
            <v>37</v>
          </cell>
          <cell r="H34">
            <v>14.04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23.841666666666669</v>
          </cell>
          <cell r="C35">
            <v>31.2</v>
          </cell>
          <cell r="D35">
            <v>18.3</v>
          </cell>
          <cell r="E35">
            <v>65.166666666666671</v>
          </cell>
          <cell r="F35">
            <v>87</v>
          </cell>
          <cell r="G35">
            <v>37</v>
          </cell>
          <cell r="H35">
            <v>15.840000000000002</v>
          </cell>
          <cell r="I35" t="str">
            <v>SE</v>
          </cell>
          <cell r="J35">
            <v>25.56</v>
          </cell>
          <cell r="K35">
            <v>0</v>
          </cell>
        </row>
      </sheetData>
      <sheetData sheetId="3">
        <row r="5">
          <cell r="B5">
            <v>24.383333333333336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24.745833333333337</v>
          </cell>
        </row>
      </sheetData>
      <sheetData sheetId="9">
        <row r="5">
          <cell r="B5">
            <v>26.866666666666664</v>
          </cell>
        </row>
      </sheetData>
      <sheetData sheetId="10">
        <row r="5">
          <cell r="B5">
            <v>26.312499999999996</v>
          </cell>
        </row>
      </sheetData>
      <sheetData sheetId="11">
        <row r="5">
          <cell r="B5">
            <v>24.370833333333341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25.554166666666664</v>
          </cell>
          <cell r="C5">
            <v>31.5</v>
          </cell>
          <cell r="D5">
            <v>23.5</v>
          </cell>
          <cell r="E5">
            <v>80.25</v>
          </cell>
          <cell r="F5">
            <v>85</v>
          </cell>
          <cell r="G5">
            <v>71</v>
          </cell>
          <cell r="H5">
            <v>30.96</v>
          </cell>
          <cell r="I5" t="str">
            <v>NE</v>
          </cell>
          <cell r="J5">
            <v>71.64</v>
          </cell>
          <cell r="K5">
            <v>8.6</v>
          </cell>
        </row>
        <row r="6">
          <cell r="B6">
            <v>24.629166666666663</v>
          </cell>
          <cell r="C6">
            <v>29.3</v>
          </cell>
          <cell r="D6">
            <v>21</v>
          </cell>
          <cell r="E6">
            <v>80.458333333333329</v>
          </cell>
          <cell r="F6">
            <v>86</v>
          </cell>
          <cell r="G6">
            <v>73</v>
          </cell>
          <cell r="H6">
            <v>13.32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26.525000000000002</v>
          </cell>
          <cell r="C7">
            <v>32.299999999999997</v>
          </cell>
          <cell r="D7">
            <v>21.3</v>
          </cell>
          <cell r="E7">
            <v>75.125</v>
          </cell>
          <cell r="F7">
            <v>78</v>
          </cell>
          <cell r="G7">
            <v>71</v>
          </cell>
          <cell r="H7">
            <v>12.24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27.833333333333339</v>
          </cell>
          <cell r="C8">
            <v>32.200000000000003</v>
          </cell>
          <cell r="D8">
            <v>23.5</v>
          </cell>
          <cell r="E8">
            <v>72.875</v>
          </cell>
          <cell r="F8">
            <v>76</v>
          </cell>
          <cell r="G8">
            <v>70</v>
          </cell>
          <cell r="H8">
            <v>14.04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28.195833333333336</v>
          </cell>
          <cell r="C9">
            <v>31.8</v>
          </cell>
          <cell r="D9">
            <v>24.3</v>
          </cell>
          <cell r="E9">
            <v>72.625</v>
          </cell>
          <cell r="F9">
            <v>77</v>
          </cell>
          <cell r="G9">
            <v>64</v>
          </cell>
          <cell r="H9">
            <v>16.920000000000002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28.000000000000004</v>
          </cell>
          <cell r="C10">
            <v>31.9</v>
          </cell>
          <cell r="D10">
            <v>23.5</v>
          </cell>
          <cell r="E10">
            <v>68.833333333333329</v>
          </cell>
          <cell r="F10">
            <v>72</v>
          </cell>
          <cell r="G10">
            <v>64</v>
          </cell>
          <cell r="H10">
            <v>18.720000000000002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28.145833333333332</v>
          </cell>
          <cell r="C11">
            <v>32.200000000000003</v>
          </cell>
          <cell r="D11">
            <v>24.5</v>
          </cell>
          <cell r="E11">
            <v>66.541666666666671</v>
          </cell>
          <cell r="F11">
            <v>70</v>
          </cell>
          <cell r="G11">
            <v>61</v>
          </cell>
          <cell r="H11">
            <v>23.400000000000002</v>
          </cell>
          <cell r="I11" t="str">
            <v>L</v>
          </cell>
          <cell r="J11">
            <v>40.32</v>
          </cell>
          <cell r="K11">
            <v>0</v>
          </cell>
        </row>
        <row r="12">
          <cell r="B12">
            <v>27.374999999999996</v>
          </cell>
          <cell r="C12">
            <v>32.799999999999997</v>
          </cell>
          <cell r="D12">
            <v>21.4</v>
          </cell>
          <cell r="E12">
            <v>62</v>
          </cell>
          <cell r="F12">
            <v>67</v>
          </cell>
          <cell r="G12">
            <v>58</v>
          </cell>
          <cell r="H12">
            <v>15.840000000000002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27.900000000000002</v>
          </cell>
          <cell r="C13">
            <v>32.299999999999997</v>
          </cell>
          <cell r="D13">
            <v>23.7</v>
          </cell>
          <cell r="E13">
            <v>61.708333333333336</v>
          </cell>
          <cell r="F13">
            <v>67</v>
          </cell>
          <cell r="G13">
            <v>57</v>
          </cell>
          <cell r="H13">
            <v>11.879999999999999</v>
          </cell>
          <cell r="I13" t="str">
            <v>NE</v>
          </cell>
          <cell r="J13">
            <v>25.2</v>
          </cell>
          <cell r="K13">
            <v>0</v>
          </cell>
        </row>
        <row r="14">
          <cell r="B14">
            <v>27.554166666666671</v>
          </cell>
          <cell r="C14">
            <v>32.5</v>
          </cell>
          <cell r="D14">
            <v>22</v>
          </cell>
          <cell r="E14">
            <v>61</v>
          </cell>
          <cell r="F14">
            <v>66</v>
          </cell>
          <cell r="G14">
            <v>56</v>
          </cell>
          <cell r="H14">
            <v>13.68</v>
          </cell>
          <cell r="I14" t="str">
            <v>NE</v>
          </cell>
          <cell r="J14">
            <v>27.36</v>
          </cell>
          <cell r="K14">
            <v>0</v>
          </cell>
        </row>
        <row r="15">
          <cell r="B15">
            <v>27.141666666666666</v>
          </cell>
          <cell r="C15">
            <v>32.299999999999997</v>
          </cell>
          <cell r="D15">
            <v>23</v>
          </cell>
          <cell r="E15">
            <v>65.875</v>
          </cell>
          <cell r="F15">
            <v>70</v>
          </cell>
          <cell r="G15">
            <v>60</v>
          </cell>
          <cell r="H15">
            <v>16.920000000000002</v>
          </cell>
          <cell r="I15" t="str">
            <v>NE</v>
          </cell>
          <cell r="J15">
            <v>50.76</v>
          </cell>
          <cell r="K15">
            <v>4</v>
          </cell>
        </row>
        <row r="16">
          <cell r="B16">
            <v>26.412500000000005</v>
          </cell>
          <cell r="C16">
            <v>32.299999999999997</v>
          </cell>
          <cell r="D16">
            <v>21.5</v>
          </cell>
          <cell r="E16">
            <v>69.75</v>
          </cell>
          <cell r="F16">
            <v>74</v>
          </cell>
          <cell r="G16">
            <v>63</v>
          </cell>
          <cell r="H16">
            <v>14.76</v>
          </cell>
          <cell r="I16" t="str">
            <v>N</v>
          </cell>
          <cell r="J16">
            <v>34.200000000000003</v>
          </cell>
          <cell r="K16">
            <v>0</v>
          </cell>
        </row>
        <row r="17">
          <cell r="B17">
            <v>27.708333333333339</v>
          </cell>
          <cell r="C17">
            <v>32.5</v>
          </cell>
          <cell r="D17">
            <v>23.5</v>
          </cell>
          <cell r="E17">
            <v>69.291666666666671</v>
          </cell>
          <cell r="F17">
            <v>74</v>
          </cell>
          <cell r="G17">
            <v>63</v>
          </cell>
          <cell r="H17">
            <v>12.96</v>
          </cell>
          <cell r="I17" t="str">
            <v>N</v>
          </cell>
          <cell r="J17">
            <v>30.6</v>
          </cell>
          <cell r="K17">
            <v>0.8</v>
          </cell>
        </row>
        <row r="18">
          <cell r="B18">
            <v>26.091666666666669</v>
          </cell>
          <cell r="C18">
            <v>29</v>
          </cell>
          <cell r="D18">
            <v>23.3</v>
          </cell>
          <cell r="E18">
            <v>69.916666666666671</v>
          </cell>
          <cell r="F18">
            <v>73</v>
          </cell>
          <cell r="G18">
            <v>66</v>
          </cell>
          <cell r="H18">
            <v>20.52</v>
          </cell>
          <cell r="I18" t="str">
            <v>O</v>
          </cell>
          <cell r="J18">
            <v>38.159999999999997</v>
          </cell>
          <cell r="K18">
            <v>0</v>
          </cell>
        </row>
        <row r="19">
          <cell r="B19">
            <v>25.575000000000003</v>
          </cell>
          <cell r="C19">
            <v>29.6</v>
          </cell>
          <cell r="D19">
            <v>22.5</v>
          </cell>
          <cell r="E19">
            <v>73.625</v>
          </cell>
          <cell r="F19">
            <v>79</v>
          </cell>
          <cell r="G19">
            <v>67</v>
          </cell>
          <cell r="H19">
            <v>16.559999999999999</v>
          </cell>
          <cell r="I19" t="str">
            <v>S</v>
          </cell>
          <cell r="J19">
            <v>34.92</v>
          </cell>
          <cell r="K19">
            <v>0</v>
          </cell>
        </row>
        <row r="20">
          <cell r="B20">
            <v>25.229166666666668</v>
          </cell>
          <cell r="C20">
            <v>31.4</v>
          </cell>
          <cell r="D20">
            <v>20.100000000000001</v>
          </cell>
          <cell r="E20">
            <v>67.75</v>
          </cell>
          <cell r="F20">
            <v>71</v>
          </cell>
          <cell r="G20">
            <v>63</v>
          </cell>
          <cell r="H20">
            <v>15.48</v>
          </cell>
          <cell r="I20" t="str">
            <v>S</v>
          </cell>
          <cell r="J20">
            <v>29.16</v>
          </cell>
          <cell r="K20">
            <v>0</v>
          </cell>
        </row>
        <row r="21">
          <cell r="B21">
            <v>25.675000000000001</v>
          </cell>
          <cell r="C21">
            <v>30.4</v>
          </cell>
          <cell r="D21">
            <v>22</v>
          </cell>
          <cell r="E21">
            <v>71.75</v>
          </cell>
          <cell r="F21">
            <v>77</v>
          </cell>
          <cell r="G21">
            <v>65</v>
          </cell>
          <cell r="H21">
            <v>19.8</v>
          </cell>
          <cell r="I21" t="str">
            <v>L</v>
          </cell>
          <cell r="J21">
            <v>34.200000000000003</v>
          </cell>
          <cell r="K21">
            <v>0</v>
          </cell>
        </row>
        <row r="22">
          <cell r="B22">
            <v>26.341666666666658</v>
          </cell>
          <cell r="C22">
            <v>31.6</v>
          </cell>
          <cell r="D22">
            <v>22.1</v>
          </cell>
          <cell r="E22">
            <v>69.083333333333329</v>
          </cell>
          <cell r="F22">
            <v>75</v>
          </cell>
          <cell r="G22">
            <v>58</v>
          </cell>
          <cell r="H22">
            <v>24.48</v>
          </cell>
          <cell r="I22" t="str">
            <v>L</v>
          </cell>
          <cell r="J22">
            <v>40.32</v>
          </cell>
          <cell r="K22">
            <v>0</v>
          </cell>
        </row>
        <row r="23">
          <cell r="B23">
            <v>26.4375</v>
          </cell>
          <cell r="C23">
            <v>31.7</v>
          </cell>
          <cell r="D23">
            <v>21.8</v>
          </cell>
          <cell r="E23">
            <v>62.75</v>
          </cell>
          <cell r="F23">
            <v>67</v>
          </cell>
          <cell r="G23">
            <v>54</v>
          </cell>
          <cell r="H23">
            <v>23.759999999999998</v>
          </cell>
          <cell r="I23" t="str">
            <v>L</v>
          </cell>
          <cell r="J23">
            <v>41.04</v>
          </cell>
          <cell r="K23">
            <v>0</v>
          </cell>
        </row>
        <row r="24">
          <cell r="B24">
            <v>27.099999999999994</v>
          </cell>
          <cell r="C24">
            <v>32.5</v>
          </cell>
          <cell r="D24">
            <v>22</v>
          </cell>
          <cell r="E24">
            <v>64.208333333333329</v>
          </cell>
          <cell r="F24">
            <v>70</v>
          </cell>
          <cell r="G24">
            <v>59</v>
          </cell>
          <cell r="H24">
            <v>18</v>
          </cell>
          <cell r="I24" t="str">
            <v>NE</v>
          </cell>
          <cell r="J24">
            <v>31.680000000000003</v>
          </cell>
          <cell r="K24">
            <v>0</v>
          </cell>
        </row>
        <row r="25">
          <cell r="B25">
            <v>27.162499999999994</v>
          </cell>
          <cell r="C25">
            <v>33</v>
          </cell>
          <cell r="D25">
            <v>23.1</v>
          </cell>
          <cell r="E25">
            <v>63.25</v>
          </cell>
          <cell r="F25">
            <v>69</v>
          </cell>
          <cell r="G25">
            <v>57</v>
          </cell>
          <cell r="H25">
            <v>19.079999999999998</v>
          </cell>
          <cell r="I25" t="str">
            <v>N</v>
          </cell>
          <cell r="J25">
            <v>46.440000000000005</v>
          </cell>
          <cell r="K25">
            <v>0</v>
          </cell>
        </row>
        <row r="26">
          <cell r="B26">
            <v>23.450000000000003</v>
          </cell>
          <cell r="C26">
            <v>26.3</v>
          </cell>
          <cell r="D26">
            <v>22.1</v>
          </cell>
          <cell r="E26">
            <v>71.25</v>
          </cell>
          <cell r="F26">
            <v>78</v>
          </cell>
          <cell r="G26">
            <v>62</v>
          </cell>
          <cell r="H26">
            <v>16.559999999999999</v>
          </cell>
          <cell r="I26" t="str">
            <v>NO</v>
          </cell>
          <cell r="J26">
            <v>26.28</v>
          </cell>
          <cell r="K26">
            <v>42.800000000000004</v>
          </cell>
        </row>
        <row r="27">
          <cell r="B27">
            <v>23.8</v>
          </cell>
          <cell r="C27">
            <v>28.3</v>
          </cell>
          <cell r="D27">
            <v>21.8</v>
          </cell>
          <cell r="E27">
            <v>77.875</v>
          </cell>
          <cell r="F27">
            <v>81</v>
          </cell>
          <cell r="G27">
            <v>72</v>
          </cell>
          <cell r="H27">
            <v>12.6</v>
          </cell>
          <cell r="I27" t="str">
            <v>SO</v>
          </cell>
          <cell r="J27">
            <v>29.880000000000003</v>
          </cell>
          <cell r="K27">
            <v>0</v>
          </cell>
        </row>
        <row r="28">
          <cell r="B28">
            <v>22.087499999999995</v>
          </cell>
          <cell r="C28">
            <v>29</v>
          </cell>
          <cell r="D28">
            <v>16.100000000000001</v>
          </cell>
          <cell r="E28">
            <v>70.208333333333329</v>
          </cell>
          <cell r="F28">
            <v>76</v>
          </cell>
          <cell r="G28">
            <v>60</v>
          </cell>
          <cell r="H28">
            <v>14.4</v>
          </cell>
          <cell r="I28" t="str">
            <v>S</v>
          </cell>
          <cell r="J28">
            <v>21.96</v>
          </cell>
          <cell r="K28">
            <v>0</v>
          </cell>
        </row>
        <row r="29">
          <cell r="B29">
            <v>23.516666666666676</v>
          </cell>
          <cell r="C29">
            <v>31.3</v>
          </cell>
          <cell r="D29">
            <v>17.5</v>
          </cell>
          <cell r="E29">
            <v>63.5</v>
          </cell>
          <cell r="F29">
            <v>70</v>
          </cell>
          <cell r="G29">
            <v>55</v>
          </cell>
          <cell r="H29">
            <v>12.24</v>
          </cell>
          <cell r="I29" t="str">
            <v>N</v>
          </cell>
          <cell r="J29">
            <v>18.720000000000002</v>
          </cell>
          <cell r="K29">
            <v>0</v>
          </cell>
        </row>
        <row r="30">
          <cell r="B30">
            <v>24.137499999999999</v>
          </cell>
          <cell r="C30">
            <v>30.5</v>
          </cell>
          <cell r="D30">
            <v>20</v>
          </cell>
          <cell r="E30">
            <v>62.583333333333336</v>
          </cell>
          <cell r="F30">
            <v>70</v>
          </cell>
          <cell r="G30">
            <v>59</v>
          </cell>
          <cell r="H30">
            <v>24.840000000000003</v>
          </cell>
          <cell r="I30" t="str">
            <v>SE</v>
          </cell>
          <cell r="J30">
            <v>48.24</v>
          </cell>
          <cell r="K30">
            <v>3.6</v>
          </cell>
        </row>
        <row r="31">
          <cell r="B31">
            <v>21.175000000000001</v>
          </cell>
          <cell r="C31">
            <v>24.4</v>
          </cell>
          <cell r="D31">
            <v>18.3</v>
          </cell>
          <cell r="E31">
            <v>73.791666666666671</v>
          </cell>
          <cell r="F31">
            <v>78</v>
          </cell>
          <cell r="G31">
            <v>67</v>
          </cell>
          <cell r="H31">
            <v>24.48</v>
          </cell>
          <cell r="I31" t="str">
            <v>S</v>
          </cell>
          <cell r="J31">
            <v>40.680000000000007</v>
          </cell>
          <cell r="K31">
            <v>6.8</v>
          </cell>
        </row>
        <row r="32">
          <cell r="B32">
            <v>15.195833333333331</v>
          </cell>
          <cell r="C32">
            <v>21.7</v>
          </cell>
          <cell r="D32">
            <v>9.4</v>
          </cell>
          <cell r="E32">
            <v>67.375</v>
          </cell>
          <cell r="F32">
            <v>74</v>
          </cell>
          <cell r="G32">
            <v>57</v>
          </cell>
          <cell r="H32">
            <v>15.120000000000001</v>
          </cell>
          <cell r="I32" t="str">
            <v>S</v>
          </cell>
          <cell r="J32">
            <v>30.240000000000002</v>
          </cell>
          <cell r="K32">
            <v>0</v>
          </cell>
        </row>
        <row r="33">
          <cell r="B33">
            <v>17.458333333333336</v>
          </cell>
          <cell r="C33">
            <v>26.8</v>
          </cell>
          <cell r="D33">
            <v>10.7</v>
          </cell>
          <cell r="E33">
            <v>60.291666666666664</v>
          </cell>
          <cell r="F33">
            <v>68</v>
          </cell>
          <cell r="G33">
            <v>47</v>
          </cell>
          <cell r="H33">
            <v>10.08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21.716666666666665</v>
          </cell>
          <cell r="C34">
            <v>29.4</v>
          </cell>
          <cell r="D34">
            <v>15</v>
          </cell>
          <cell r="E34">
            <v>52.666666666666664</v>
          </cell>
          <cell r="F34">
            <v>59</v>
          </cell>
          <cell r="G34">
            <v>47</v>
          </cell>
          <cell r="H34">
            <v>9.7200000000000006</v>
          </cell>
          <cell r="I34" t="str">
            <v>SE</v>
          </cell>
          <cell r="J34">
            <v>20.16</v>
          </cell>
          <cell r="K34">
            <v>0</v>
          </cell>
        </row>
        <row r="35">
          <cell r="B35">
            <v>22.945833333333336</v>
          </cell>
          <cell r="C35">
            <v>30.3</v>
          </cell>
          <cell r="D35">
            <v>16.600000000000001</v>
          </cell>
          <cell r="E35">
            <v>56.5</v>
          </cell>
          <cell r="F35">
            <v>62</v>
          </cell>
          <cell r="G35">
            <v>48</v>
          </cell>
          <cell r="H35">
            <v>10.08</v>
          </cell>
          <cell r="I35" t="str">
            <v>SE</v>
          </cell>
          <cell r="J35">
            <v>41.4</v>
          </cell>
          <cell r="K35">
            <v>0</v>
          </cell>
        </row>
      </sheetData>
      <sheetData sheetId="3">
        <row r="5">
          <cell r="B5">
            <v>24.158333333333335</v>
          </cell>
        </row>
      </sheetData>
      <sheetData sheetId="4"/>
      <sheetData sheetId="5"/>
      <sheetData sheetId="6"/>
      <sheetData sheetId="7"/>
      <sheetData sheetId="8">
        <row r="5">
          <cell r="B5">
            <v>23.583333333333339</v>
          </cell>
        </row>
      </sheetData>
      <sheetData sheetId="9">
        <row r="5">
          <cell r="B5">
            <v>27.562499999999996</v>
          </cell>
        </row>
      </sheetData>
      <sheetData sheetId="10">
        <row r="5">
          <cell r="B5">
            <v>21.733333333333334</v>
          </cell>
        </row>
      </sheetData>
      <sheetData sheetId="11">
        <row r="5">
          <cell r="B5">
            <v>25.833333333333332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NO</v>
          </cell>
        </row>
      </sheetData>
      <sheetData sheetId="1"/>
      <sheetData sheetId="2">
        <row r="5">
          <cell r="B5">
            <v>26.241666666666664</v>
          </cell>
          <cell r="C5">
            <v>32.200000000000003</v>
          </cell>
          <cell r="D5">
            <v>21.5</v>
          </cell>
          <cell r="E5">
            <v>68.916666666666671</v>
          </cell>
          <cell r="F5">
            <v>89</v>
          </cell>
          <cell r="G5">
            <v>45</v>
          </cell>
          <cell r="H5">
            <v>12.16</v>
          </cell>
          <cell r="I5" t="str">
            <v>NO</v>
          </cell>
          <cell r="J5">
            <v>25.92</v>
          </cell>
          <cell r="K5">
            <v>0</v>
          </cell>
        </row>
        <row r="6">
          <cell r="B6">
            <v>25.024999999999995</v>
          </cell>
          <cell r="C6">
            <v>32</v>
          </cell>
          <cell r="D6">
            <v>20.9</v>
          </cell>
          <cell r="E6">
            <v>74.958333333333329</v>
          </cell>
          <cell r="F6">
            <v>93</v>
          </cell>
          <cell r="G6">
            <v>45</v>
          </cell>
          <cell r="H6">
            <v>11.200000000000001</v>
          </cell>
          <cell r="I6" t="str">
            <v>SE</v>
          </cell>
          <cell r="J6">
            <v>30.72</v>
          </cell>
          <cell r="K6">
            <v>0</v>
          </cell>
        </row>
        <row r="7">
          <cell r="B7">
            <v>25.137500000000003</v>
          </cell>
          <cell r="C7">
            <v>33.9</v>
          </cell>
          <cell r="D7">
            <v>21</v>
          </cell>
          <cell r="E7">
            <v>76.958333333333329</v>
          </cell>
          <cell r="F7">
            <v>93</v>
          </cell>
          <cell r="G7">
            <v>34</v>
          </cell>
          <cell r="H7">
            <v>10.56</v>
          </cell>
          <cell r="I7" t="str">
            <v>SE</v>
          </cell>
          <cell r="J7">
            <v>24.32</v>
          </cell>
          <cell r="K7">
            <v>2</v>
          </cell>
        </row>
        <row r="8">
          <cell r="B8">
            <v>25.145833333333339</v>
          </cell>
          <cell r="C8">
            <v>33.299999999999997</v>
          </cell>
          <cell r="D8">
            <v>20.7</v>
          </cell>
          <cell r="E8">
            <v>77.208333333333329</v>
          </cell>
          <cell r="F8">
            <v>94</v>
          </cell>
          <cell r="G8">
            <v>41</v>
          </cell>
          <cell r="H8">
            <v>9.2799999999999994</v>
          </cell>
          <cell r="I8" t="str">
            <v>SE</v>
          </cell>
          <cell r="J8">
            <v>23.680000000000003</v>
          </cell>
          <cell r="K8">
            <v>0</v>
          </cell>
        </row>
        <row r="9">
          <cell r="B9">
            <v>25.587500000000002</v>
          </cell>
          <cell r="C9">
            <v>32.799999999999997</v>
          </cell>
          <cell r="D9">
            <v>20.9</v>
          </cell>
          <cell r="E9">
            <v>76.666666666666671</v>
          </cell>
          <cell r="F9">
            <v>95</v>
          </cell>
          <cell r="G9">
            <v>45</v>
          </cell>
          <cell r="H9">
            <v>9.9200000000000017</v>
          </cell>
          <cell r="I9" t="str">
            <v>SE</v>
          </cell>
          <cell r="J9">
            <v>42.88</v>
          </cell>
          <cell r="K9">
            <v>5.8000000000000007</v>
          </cell>
        </row>
        <row r="10">
          <cell r="B10">
            <v>26.129166666666663</v>
          </cell>
          <cell r="C10">
            <v>32.9</v>
          </cell>
          <cell r="D10">
            <v>20</v>
          </cell>
          <cell r="E10">
            <v>69.083333333333329</v>
          </cell>
          <cell r="F10">
            <v>93</v>
          </cell>
          <cell r="G10">
            <v>35</v>
          </cell>
          <cell r="H10">
            <v>15.040000000000001</v>
          </cell>
          <cell r="I10" t="str">
            <v>SE</v>
          </cell>
          <cell r="J10">
            <v>41.92</v>
          </cell>
          <cell r="K10">
            <v>1.8</v>
          </cell>
        </row>
        <row r="11">
          <cell r="B11">
            <v>27.129166666666666</v>
          </cell>
          <cell r="C11">
            <v>35.1</v>
          </cell>
          <cell r="D11">
            <v>21</v>
          </cell>
          <cell r="E11">
            <v>64.208333333333329</v>
          </cell>
          <cell r="F11">
            <v>92</v>
          </cell>
          <cell r="G11">
            <v>29</v>
          </cell>
          <cell r="H11">
            <v>11.520000000000001</v>
          </cell>
          <cell r="I11" t="str">
            <v>L</v>
          </cell>
          <cell r="J11">
            <v>29.439999999999998</v>
          </cell>
          <cell r="K11">
            <v>0</v>
          </cell>
        </row>
        <row r="12">
          <cell r="B12">
            <v>26.945833333333329</v>
          </cell>
          <cell r="C12">
            <v>34</v>
          </cell>
          <cell r="D12">
            <v>20.100000000000001</v>
          </cell>
          <cell r="E12">
            <v>57.583333333333336</v>
          </cell>
          <cell r="F12">
            <v>83</v>
          </cell>
          <cell r="G12">
            <v>30</v>
          </cell>
          <cell r="H12">
            <v>14.080000000000002</v>
          </cell>
          <cell r="I12" t="str">
            <v>SE</v>
          </cell>
          <cell r="J12">
            <v>32</v>
          </cell>
          <cell r="K12">
            <v>0</v>
          </cell>
        </row>
        <row r="13">
          <cell r="B13">
            <v>26.3</v>
          </cell>
          <cell r="C13">
            <v>33.799999999999997</v>
          </cell>
          <cell r="D13">
            <v>17.8</v>
          </cell>
          <cell r="E13">
            <v>48.666666666666664</v>
          </cell>
          <cell r="F13">
            <v>76</v>
          </cell>
          <cell r="G13">
            <v>24</v>
          </cell>
          <cell r="H13">
            <v>8.9599999999999991</v>
          </cell>
          <cell r="I13" t="str">
            <v>SE</v>
          </cell>
          <cell r="J13">
            <v>40.64</v>
          </cell>
          <cell r="K13">
            <v>0</v>
          </cell>
        </row>
        <row r="14">
          <cell r="B14">
            <v>26.837500000000002</v>
          </cell>
          <cell r="C14">
            <v>33.6</v>
          </cell>
          <cell r="D14">
            <v>20.399999999999999</v>
          </cell>
          <cell r="E14">
            <v>57.083333333333336</v>
          </cell>
          <cell r="F14">
            <v>83</v>
          </cell>
          <cell r="G14">
            <v>32</v>
          </cell>
          <cell r="H14">
            <v>11.200000000000001</v>
          </cell>
          <cell r="I14" t="str">
            <v>NO</v>
          </cell>
          <cell r="J14">
            <v>27.52</v>
          </cell>
          <cell r="K14">
            <v>0</v>
          </cell>
        </row>
        <row r="15">
          <cell r="B15">
            <v>26.279166666666665</v>
          </cell>
          <cell r="C15">
            <v>33.9</v>
          </cell>
          <cell r="D15">
            <v>21.2</v>
          </cell>
          <cell r="E15">
            <v>64.333333333333329</v>
          </cell>
          <cell r="F15">
            <v>87</v>
          </cell>
          <cell r="G15">
            <v>31</v>
          </cell>
          <cell r="H15">
            <v>11.840000000000002</v>
          </cell>
          <cell r="I15" t="str">
            <v>NO</v>
          </cell>
          <cell r="J15">
            <v>38.080000000000005</v>
          </cell>
          <cell r="K15">
            <v>0.4</v>
          </cell>
        </row>
        <row r="16">
          <cell r="B16">
            <v>26.187499999999996</v>
          </cell>
          <cell r="C16">
            <v>34</v>
          </cell>
          <cell r="D16">
            <v>19.399999999999999</v>
          </cell>
          <cell r="E16">
            <v>62.833333333333336</v>
          </cell>
          <cell r="F16">
            <v>86</v>
          </cell>
          <cell r="G16">
            <v>34</v>
          </cell>
          <cell r="H16">
            <v>10.240000000000002</v>
          </cell>
          <cell r="I16" t="str">
            <v>NO</v>
          </cell>
          <cell r="J16">
            <v>23.680000000000003</v>
          </cell>
          <cell r="K16">
            <v>0</v>
          </cell>
        </row>
        <row r="17">
          <cell r="B17">
            <v>27.929166666666671</v>
          </cell>
          <cell r="C17">
            <v>34.6</v>
          </cell>
          <cell r="D17">
            <v>21</v>
          </cell>
          <cell r="E17">
            <v>61.166666666666664</v>
          </cell>
          <cell r="F17">
            <v>90</v>
          </cell>
          <cell r="G17">
            <v>36</v>
          </cell>
          <cell r="H17">
            <v>10.240000000000002</v>
          </cell>
          <cell r="I17" t="str">
            <v>NO</v>
          </cell>
          <cell r="J17">
            <v>24</v>
          </cell>
          <cell r="K17">
            <v>0</v>
          </cell>
        </row>
        <row r="18">
          <cell r="B18">
            <v>23.558333333333337</v>
          </cell>
          <cell r="C18">
            <v>28.8</v>
          </cell>
          <cell r="D18">
            <v>19.399999999999999</v>
          </cell>
          <cell r="E18">
            <v>77.541666666666671</v>
          </cell>
          <cell r="F18">
            <v>95</v>
          </cell>
          <cell r="G18">
            <v>55</v>
          </cell>
          <cell r="H18">
            <v>16.96</v>
          </cell>
          <cell r="I18" t="str">
            <v>NO</v>
          </cell>
          <cell r="J18">
            <v>31.04</v>
          </cell>
          <cell r="K18">
            <v>26.8</v>
          </cell>
        </row>
        <row r="19">
          <cell r="B19">
            <v>22.841666666666669</v>
          </cell>
          <cell r="C19">
            <v>27.4</v>
          </cell>
          <cell r="D19">
            <v>20.6</v>
          </cell>
          <cell r="E19">
            <v>84.708333333333329</v>
          </cell>
          <cell r="F19">
            <v>93</v>
          </cell>
          <cell r="G19">
            <v>67</v>
          </cell>
          <cell r="H19">
            <v>8.64</v>
          </cell>
          <cell r="I19" t="str">
            <v>NO</v>
          </cell>
          <cell r="J19">
            <v>29.12</v>
          </cell>
          <cell r="K19">
            <v>3.6</v>
          </cell>
        </row>
        <row r="20">
          <cell r="B20">
            <v>23.733333333333334</v>
          </cell>
          <cell r="C20">
            <v>30.9</v>
          </cell>
          <cell r="D20">
            <v>19.3</v>
          </cell>
          <cell r="E20">
            <v>80.833333333333329</v>
          </cell>
          <cell r="F20">
            <v>97</v>
          </cell>
          <cell r="G20">
            <v>49</v>
          </cell>
          <cell r="H20">
            <v>9.2799999999999994</v>
          </cell>
          <cell r="I20" t="str">
            <v>SE</v>
          </cell>
          <cell r="J20">
            <v>20.16</v>
          </cell>
          <cell r="K20">
            <v>0.2</v>
          </cell>
        </row>
        <row r="21">
          <cell r="B21">
            <v>23.820833333333336</v>
          </cell>
          <cell r="C21">
            <v>30.2</v>
          </cell>
          <cell r="D21">
            <v>19.899999999999999</v>
          </cell>
          <cell r="E21">
            <v>84.958333333333329</v>
          </cell>
          <cell r="F21">
            <v>96</v>
          </cell>
          <cell r="G21">
            <v>58</v>
          </cell>
          <cell r="H21">
            <v>15.040000000000001</v>
          </cell>
          <cell r="I21" t="str">
            <v>SE</v>
          </cell>
          <cell r="J21">
            <v>32.96</v>
          </cell>
          <cell r="K21">
            <v>4</v>
          </cell>
        </row>
        <row r="22">
          <cell r="B22">
            <v>24.970833333333335</v>
          </cell>
          <cell r="C22">
            <v>31</v>
          </cell>
          <cell r="D22">
            <v>21.2</v>
          </cell>
          <cell r="E22">
            <v>79.583333333333329</v>
          </cell>
          <cell r="F22">
            <v>95</v>
          </cell>
          <cell r="G22">
            <v>52</v>
          </cell>
          <cell r="H22">
            <v>11.520000000000001</v>
          </cell>
          <cell r="I22" t="str">
            <v>L</v>
          </cell>
          <cell r="J22">
            <v>27.52</v>
          </cell>
          <cell r="K22">
            <v>0</v>
          </cell>
        </row>
        <row r="23">
          <cell r="B23">
            <v>25.170833333333331</v>
          </cell>
          <cell r="C23">
            <v>32.1</v>
          </cell>
          <cell r="D23">
            <v>20.9</v>
          </cell>
          <cell r="E23">
            <v>77.416666666666671</v>
          </cell>
          <cell r="F23">
            <v>94</v>
          </cell>
          <cell r="G23">
            <v>47</v>
          </cell>
          <cell r="H23">
            <v>14.4</v>
          </cell>
          <cell r="I23" t="str">
            <v>SE</v>
          </cell>
          <cell r="J23">
            <v>32.32</v>
          </cell>
          <cell r="K23">
            <v>1.8</v>
          </cell>
        </row>
        <row r="24">
          <cell r="B24">
            <v>25.824999999999999</v>
          </cell>
          <cell r="C24">
            <v>32.6</v>
          </cell>
          <cell r="D24">
            <v>20.6</v>
          </cell>
          <cell r="E24">
            <v>73.541666666666671</v>
          </cell>
          <cell r="F24">
            <v>94</v>
          </cell>
          <cell r="G24">
            <v>43</v>
          </cell>
          <cell r="H24">
            <v>9.6000000000000014</v>
          </cell>
          <cell r="I24" t="str">
            <v>SE</v>
          </cell>
          <cell r="J24">
            <v>23.680000000000003</v>
          </cell>
          <cell r="K24">
            <v>0.2</v>
          </cell>
        </row>
        <row r="25">
          <cell r="B25">
            <v>26.979166666666668</v>
          </cell>
          <cell r="C25">
            <v>33.4</v>
          </cell>
          <cell r="D25">
            <v>21.7</v>
          </cell>
          <cell r="E25">
            <v>65.625</v>
          </cell>
          <cell r="F25">
            <v>85</v>
          </cell>
          <cell r="G25">
            <v>41</v>
          </cell>
          <cell r="H25">
            <v>14.4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24.462500000000002</v>
          </cell>
          <cell r="C26">
            <v>30.9</v>
          </cell>
          <cell r="D26">
            <v>19.899999999999999</v>
          </cell>
          <cell r="E26">
            <v>78</v>
          </cell>
          <cell r="F26">
            <v>93</v>
          </cell>
          <cell r="G26">
            <v>52</v>
          </cell>
          <cell r="H26">
            <v>16</v>
          </cell>
          <cell r="I26" t="str">
            <v>NO</v>
          </cell>
          <cell r="J26">
            <v>54.08</v>
          </cell>
          <cell r="K26">
            <v>9.6</v>
          </cell>
        </row>
        <row r="27">
          <cell r="B27">
            <v>22.004166666666666</v>
          </cell>
          <cell r="C27">
            <v>26.8</v>
          </cell>
          <cell r="D27">
            <v>18.8</v>
          </cell>
          <cell r="E27">
            <v>84.958333333333329</v>
          </cell>
          <cell r="F27">
            <v>96</v>
          </cell>
          <cell r="G27">
            <v>64</v>
          </cell>
          <cell r="H27">
            <v>9.9200000000000017</v>
          </cell>
          <cell r="I27" t="str">
            <v>NO</v>
          </cell>
          <cell r="J27">
            <v>24.32</v>
          </cell>
          <cell r="K27">
            <v>0.2</v>
          </cell>
        </row>
        <row r="28">
          <cell r="B28">
            <v>23.620833333333334</v>
          </cell>
          <cell r="C28">
            <v>29.9</v>
          </cell>
          <cell r="D28">
            <v>17.5</v>
          </cell>
          <cell r="E28">
            <v>69.458333333333329</v>
          </cell>
          <cell r="F28">
            <v>91</v>
          </cell>
          <cell r="G28">
            <v>41</v>
          </cell>
          <cell r="H28">
            <v>11.520000000000001</v>
          </cell>
          <cell r="I28" t="str">
            <v>S</v>
          </cell>
          <cell r="J28">
            <v>19.200000000000003</v>
          </cell>
          <cell r="K28">
            <v>0</v>
          </cell>
        </row>
        <row r="29">
          <cell r="B29">
            <v>24.375</v>
          </cell>
          <cell r="C29">
            <v>32.4</v>
          </cell>
          <cell r="D29">
            <v>16.899999999999999</v>
          </cell>
          <cell r="E29">
            <v>63.041666666666664</v>
          </cell>
          <cell r="F29">
            <v>84</v>
          </cell>
          <cell r="G29">
            <v>41</v>
          </cell>
          <cell r="H29">
            <v>8.32</v>
          </cell>
          <cell r="I29" t="str">
            <v>SE</v>
          </cell>
          <cell r="J29">
            <v>20.8</v>
          </cell>
          <cell r="K29">
            <v>0</v>
          </cell>
        </row>
        <row r="30">
          <cell r="B30">
            <v>25.204166666666666</v>
          </cell>
          <cell r="C30">
            <v>33.200000000000003</v>
          </cell>
          <cell r="D30">
            <v>20.5</v>
          </cell>
          <cell r="E30">
            <v>72.125</v>
          </cell>
          <cell r="F30">
            <v>89</v>
          </cell>
          <cell r="G30">
            <v>45</v>
          </cell>
          <cell r="H30">
            <v>26.560000000000002</v>
          </cell>
          <cell r="I30" t="str">
            <v>NO</v>
          </cell>
          <cell r="J30">
            <v>55.04</v>
          </cell>
          <cell r="K30">
            <v>5.2</v>
          </cell>
        </row>
        <row r="31">
          <cell r="B31">
            <v>21.529166666666665</v>
          </cell>
          <cell r="C31">
            <v>23.5</v>
          </cell>
          <cell r="D31">
            <v>19.3</v>
          </cell>
          <cell r="E31">
            <v>89.25</v>
          </cell>
          <cell r="F31">
            <v>95</v>
          </cell>
          <cell r="G31">
            <v>81</v>
          </cell>
          <cell r="H31">
            <v>25.92</v>
          </cell>
          <cell r="I31" t="str">
            <v>NO</v>
          </cell>
          <cell r="J31">
            <v>43.84</v>
          </cell>
          <cell r="K31">
            <v>19.2</v>
          </cell>
        </row>
        <row r="32">
          <cell r="B32">
            <v>17.420833333333334</v>
          </cell>
          <cell r="C32">
            <v>22.6</v>
          </cell>
          <cell r="D32">
            <v>11.3</v>
          </cell>
          <cell r="E32">
            <v>66.458333333333329</v>
          </cell>
          <cell r="F32">
            <v>92</v>
          </cell>
          <cell r="G32">
            <v>31</v>
          </cell>
          <cell r="H32">
            <v>20.480000000000004</v>
          </cell>
          <cell r="I32" t="str">
            <v>S</v>
          </cell>
          <cell r="J32">
            <v>40.64</v>
          </cell>
          <cell r="K32">
            <v>0</v>
          </cell>
        </row>
        <row r="33">
          <cell r="B33">
            <v>18.012499999999999</v>
          </cell>
          <cell r="C33">
            <v>28</v>
          </cell>
          <cell r="D33">
            <v>9.6999999999999993</v>
          </cell>
          <cell r="E33">
            <v>61.666666666666664</v>
          </cell>
          <cell r="F33">
            <v>89</v>
          </cell>
          <cell r="G33">
            <v>29</v>
          </cell>
          <cell r="H33">
            <v>7.0400000000000009</v>
          </cell>
          <cell r="I33" t="str">
            <v>SE</v>
          </cell>
          <cell r="J33">
            <v>16.64</v>
          </cell>
          <cell r="K33">
            <v>0</v>
          </cell>
        </row>
        <row r="34">
          <cell r="B34">
            <v>22.029166666666669</v>
          </cell>
          <cell r="C34">
            <v>29.7</v>
          </cell>
          <cell r="D34">
            <v>16.2</v>
          </cell>
          <cell r="E34">
            <v>62.291666666666664</v>
          </cell>
          <cell r="F34">
            <v>89</v>
          </cell>
          <cell r="G34">
            <v>30</v>
          </cell>
          <cell r="H34">
            <v>8.64</v>
          </cell>
          <cell r="I34" t="str">
            <v>SE</v>
          </cell>
          <cell r="J34">
            <v>20.480000000000004</v>
          </cell>
          <cell r="K34">
            <v>0</v>
          </cell>
        </row>
        <row r="35">
          <cell r="B35">
            <v>23.141666666666666</v>
          </cell>
          <cell r="C35">
            <v>32.200000000000003</v>
          </cell>
          <cell r="D35">
            <v>14.7</v>
          </cell>
          <cell r="E35">
            <v>55.458333333333336</v>
          </cell>
          <cell r="F35">
            <v>85</v>
          </cell>
          <cell r="G35">
            <v>24</v>
          </cell>
          <cell r="H35">
            <v>8</v>
          </cell>
          <cell r="I35" t="str">
            <v>SE</v>
          </cell>
          <cell r="J35">
            <v>17.600000000000001</v>
          </cell>
          <cell r="K35">
            <v>0</v>
          </cell>
        </row>
      </sheetData>
      <sheetData sheetId="3">
        <row r="5">
          <cell r="B5">
            <v>24.875000000000004</v>
          </cell>
        </row>
      </sheetData>
      <sheetData sheetId="4"/>
      <sheetData sheetId="5"/>
      <sheetData sheetId="6"/>
      <sheetData sheetId="7"/>
      <sheetData sheetId="8">
        <row r="5">
          <cell r="B5">
            <v>25.779166666666669</v>
          </cell>
        </row>
      </sheetData>
      <sheetData sheetId="9">
        <row r="5">
          <cell r="B5">
            <v>29.208333333333329</v>
          </cell>
        </row>
      </sheetData>
      <sheetData sheetId="10">
        <row r="5">
          <cell r="B5">
            <v>24.491666666666671</v>
          </cell>
        </row>
      </sheetData>
      <sheetData sheetId="11">
        <row r="5">
          <cell r="B5">
            <v>26.029166666666672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28.537500000000009</v>
          </cell>
          <cell r="C5">
            <v>35.4</v>
          </cell>
          <cell r="D5">
            <v>22.7</v>
          </cell>
          <cell r="E5">
            <v>63.541666666666664</v>
          </cell>
          <cell r="F5">
            <v>87</v>
          </cell>
          <cell r="G5">
            <v>36</v>
          </cell>
          <cell r="H5">
            <v>8.64</v>
          </cell>
          <cell r="I5" t="str">
            <v>SO</v>
          </cell>
          <cell r="J5">
            <v>20.16</v>
          </cell>
          <cell r="K5">
            <v>0</v>
          </cell>
        </row>
        <row r="6">
          <cell r="B6">
            <v>28.387500000000003</v>
          </cell>
          <cell r="C6">
            <v>34.9</v>
          </cell>
          <cell r="D6">
            <v>22.3</v>
          </cell>
          <cell r="E6">
            <v>62.666666666666664</v>
          </cell>
          <cell r="F6">
            <v>87</v>
          </cell>
          <cell r="G6">
            <v>39</v>
          </cell>
          <cell r="H6">
            <v>11.840000000000002</v>
          </cell>
          <cell r="I6" t="str">
            <v>SO</v>
          </cell>
          <cell r="J6">
            <v>32.96</v>
          </cell>
          <cell r="K6">
            <v>0</v>
          </cell>
        </row>
        <row r="7">
          <cell r="B7">
            <v>29.104166666666668</v>
          </cell>
          <cell r="C7">
            <v>35.6</v>
          </cell>
          <cell r="D7">
            <v>23.8</v>
          </cell>
          <cell r="E7">
            <v>62.166666666666664</v>
          </cell>
          <cell r="F7">
            <v>81</v>
          </cell>
          <cell r="G7">
            <v>37</v>
          </cell>
          <cell r="H7">
            <v>6.08</v>
          </cell>
          <cell r="I7" t="str">
            <v>NO</v>
          </cell>
          <cell r="J7">
            <v>22.080000000000002</v>
          </cell>
          <cell r="K7">
            <v>0</v>
          </cell>
        </row>
        <row r="8">
          <cell r="B8">
            <v>28.791666666666675</v>
          </cell>
          <cell r="C8">
            <v>35.4</v>
          </cell>
          <cell r="D8">
            <v>23.3</v>
          </cell>
          <cell r="E8">
            <v>60.416666666666664</v>
          </cell>
          <cell r="F8">
            <v>83</v>
          </cell>
          <cell r="G8">
            <v>33</v>
          </cell>
          <cell r="H8">
            <v>9.9200000000000017</v>
          </cell>
          <cell r="I8" t="str">
            <v>SE</v>
          </cell>
          <cell r="J8">
            <v>21.76</v>
          </cell>
          <cell r="K8">
            <v>0</v>
          </cell>
        </row>
        <row r="9">
          <cell r="B9">
            <v>29.270833333333332</v>
          </cell>
          <cell r="C9">
            <v>35.200000000000003</v>
          </cell>
          <cell r="D9">
            <v>23.8</v>
          </cell>
          <cell r="E9">
            <v>56.333333333333336</v>
          </cell>
          <cell r="F9">
            <v>80</v>
          </cell>
          <cell r="G9">
            <v>32</v>
          </cell>
          <cell r="H9">
            <v>12.16</v>
          </cell>
          <cell r="I9" t="str">
            <v>NE</v>
          </cell>
          <cell r="J9">
            <v>24.64</v>
          </cell>
          <cell r="K9">
            <v>0</v>
          </cell>
        </row>
        <row r="10">
          <cell r="B10">
            <v>29.483333333333338</v>
          </cell>
          <cell r="C10">
            <v>35.9</v>
          </cell>
          <cell r="D10">
            <v>23.4</v>
          </cell>
          <cell r="E10">
            <v>54.458333333333336</v>
          </cell>
          <cell r="F10">
            <v>79</v>
          </cell>
          <cell r="G10">
            <v>28</v>
          </cell>
          <cell r="H10">
            <v>9.2799999999999994</v>
          </cell>
          <cell r="I10" t="str">
            <v>NE</v>
          </cell>
          <cell r="J10">
            <v>26.880000000000003</v>
          </cell>
          <cell r="K10">
            <v>0</v>
          </cell>
        </row>
        <row r="11">
          <cell r="B11">
            <v>28.887499999999999</v>
          </cell>
          <cell r="C11">
            <v>35.700000000000003</v>
          </cell>
          <cell r="D11">
            <v>22.8</v>
          </cell>
          <cell r="E11">
            <v>54</v>
          </cell>
          <cell r="F11">
            <v>77</v>
          </cell>
          <cell r="G11">
            <v>30</v>
          </cell>
          <cell r="H11">
            <v>9.9200000000000017</v>
          </cell>
          <cell r="I11" t="str">
            <v>SO</v>
          </cell>
          <cell r="J11">
            <v>22.080000000000002</v>
          </cell>
          <cell r="K11">
            <v>0</v>
          </cell>
        </row>
        <row r="12">
          <cell r="B12">
            <v>26.535714285714285</v>
          </cell>
          <cell r="C12">
            <v>30.8</v>
          </cell>
          <cell r="D12">
            <v>22.7</v>
          </cell>
          <cell r="E12">
            <v>58.642857142857146</v>
          </cell>
          <cell r="F12">
            <v>74</v>
          </cell>
          <cell r="G12">
            <v>47</v>
          </cell>
          <cell r="H12">
            <v>9.6000000000000014</v>
          </cell>
          <cell r="I12" t="str">
            <v>SE</v>
          </cell>
          <cell r="J12">
            <v>21.12</v>
          </cell>
          <cell r="K12">
            <v>0</v>
          </cell>
        </row>
        <row r="13">
          <cell r="B13">
            <v>27.395833333333332</v>
          </cell>
          <cell r="C13">
            <v>35.1</v>
          </cell>
          <cell r="D13">
            <v>22.6</v>
          </cell>
          <cell r="E13">
            <v>58.083333333333336</v>
          </cell>
          <cell r="F13">
            <v>79</v>
          </cell>
          <cell r="G13">
            <v>34</v>
          </cell>
          <cell r="H13">
            <v>12.16</v>
          </cell>
          <cell r="I13" t="str">
            <v>S</v>
          </cell>
          <cell r="J13">
            <v>34.880000000000003</v>
          </cell>
          <cell r="K13">
            <v>0</v>
          </cell>
        </row>
        <row r="14">
          <cell r="B14">
            <v>26.258333333333336</v>
          </cell>
          <cell r="C14">
            <v>34</v>
          </cell>
          <cell r="D14">
            <v>21.6</v>
          </cell>
          <cell r="E14">
            <v>68.833333333333329</v>
          </cell>
          <cell r="F14">
            <v>87</v>
          </cell>
          <cell r="G14">
            <v>38</v>
          </cell>
          <cell r="H14">
            <v>13.76</v>
          </cell>
          <cell r="I14" t="str">
            <v>NE</v>
          </cell>
          <cell r="J14">
            <v>26.24</v>
          </cell>
          <cell r="K14">
            <v>1.4</v>
          </cell>
        </row>
        <row r="15">
          <cell r="B15">
            <v>27.479166666666668</v>
          </cell>
          <cell r="C15">
            <v>34.5</v>
          </cell>
          <cell r="D15">
            <v>22.9</v>
          </cell>
          <cell r="E15">
            <v>67.083333333333329</v>
          </cell>
          <cell r="F15">
            <v>89</v>
          </cell>
          <cell r="G15">
            <v>41</v>
          </cell>
          <cell r="H15">
            <v>11.520000000000001</v>
          </cell>
          <cell r="I15" t="str">
            <v>SO</v>
          </cell>
          <cell r="J15">
            <v>27.84</v>
          </cell>
          <cell r="K15">
            <v>0.4</v>
          </cell>
        </row>
        <row r="16">
          <cell r="B16">
            <v>27.912499999999998</v>
          </cell>
          <cell r="C16">
            <v>35.700000000000003</v>
          </cell>
          <cell r="D16">
            <v>21.9</v>
          </cell>
          <cell r="E16">
            <v>62.458333333333336</v>
          </cell>
          <cell r="F16">
            <v>89</v>
          </cell>
          <cell r="G16">
            <v>36</v>
          </cell>
          <cell r="H16">
            <v>7.68</v>
          </cell>
          <cell r="I16" t="str">
            <v>N</v>
          </cell>
          <cell r="J16">
            <v>20.16</v>
          </cell>
          <cell r="K16">
            <v>0</v>
          </cell>
        </row>
        <row r="17">
          <cell r="B17">
            <v>27.837500000000002</v>
          </cell>
          <cell r="C17">
            <v>35</v>
          </cell>
          <cell r="D17">
            <v>23.4</v>
          </cell>
          <cell r="E17">
            <v>61.541666666666664</v>
          </cell>
          <cell r="F17">
            <v>76</v>
          </cell>
          <cell r="G17">
            <v>38</v>
          </cell>
          <cell r="H17">
            <v>18.559999999999999</v>
          </cell>
          <cell r="I17" t="str">
            <v>NO</v>
          </cell>
          <cell r="J17">
            <v>40.32</v>
          </cell>
          <cell r="K17">
            <v>0</v>
          </cell>
        </row>
        <row r="18">
          <cell r="B18">
            <v>26.016666666666676</v>
          </cell>
          <cell r="C18">
            <v>32.9</v>
          </cell>
          <cell r="D18">
            <v>23</v>
          </cell>
          <cell r="E18">
            <v>75.416666666666671</v>
          </cell>
          <cell r="F18">
            <v>90</v>
          </cell>
          <cell r="G18">
            <v>50</v>
          </cell>
          <cell r="H18">
            <v>8.9599999999999991</v>
          </cell>
          <cell r="I18" t="str">
            <v>NO</v>
          </cell>
          <cell r="J18">
            <v>39.360000000000007</v>
          </cell>
          <cell r="K18">
            <v>0.60000000000000009</v>
          </cell>
        </row>
        <row r="19">
          <cell r="B19">
            <v>25.425000000000001</v>
          </cell>
          <cell r="C19">
            <v>32.5</v>
          </cell>
          <cell r="D19">
            <v>21.9</v>
          </cell>
          <cell r="E19">
            <v>79.958333333333329</v>
          </cell>
          <cell r="F19">
            <v>96</v>
          </cell>
          <cell r="G19">
            <v>47</v>
          </cell>
          <cell r="H19">
            <v>14.4</v>
          </cell>
          <cell r="I19" t="str">
            <v>N</v>
          </cell>
          <cell r="J19">
            <v>29.12</v>
          </cell>
          <cell r="K19">
            <v>11.4</v>
          </cell>
        </row>
        <row r="20">
          <cell r="B20">
            <v>25.333333333333339</v>
          </cell>
          <cell r="C20">
            <v>30.9</v>
          </cell>
          <cell r="D20">
            <v>22.5</v>
          </cell>
          <cell r="E20">
            <v>80.75</v>
          </cell>
          <cell r="F20">
            <v>95</v>
          </cell>
          <cell r="G20">
            <v>55</v>
          </cell>
          <cell r="H20">
            <v>8.64</v>
          </cell>
          <cell r="I20" t="str">
            <v>SE</v>
          </cell>
          <cell r="J20">
            <v>24.64</v>
          </cell>
          <cell r="K20">
            <v>6.8000000000000007</v>
          </cell>
        </row>
        <row r="21">
          <cell r="B21">
            <v>26.691666666666666</v>
          </cell>
          <cell r="C21">
            <v>32.799999999999997</v>
          </cell>
          <cell r="D21">
            <v>21.1</v>
          </cell>
          <cell r="E21">
            <v>65.458333333333329</v>
          </cell>
          <cell r="F21">
            <v>84</v>
          </cell>
          <cell r="G21">
            <v>45</v>
          </cell>
          <cell r="H21">
            <v>10.88</v>
          </cell>
          <cell r="I21" t="str">
            <v>L</v>
          </cell>
          <cell r="J21">
            <v>24.96</v>
          </cell>
          <cell r="K21">
            <v>0</v>
          </cell>
        </row>
        <row r="22">
          <cell r="B22">
            <v>26.9375</v>
          </cell>
          <cell r="C22">
            <v>32.4</v>
          </cell>
          <cell r="D22">
            <v>21.3</v>
          </cell>
          <cell r="E22">
            <v>61.583333333333336</v>
          </cell>
          <cell r="F22">
            <v>77</v>
          </cell>
          <cell r="G22">
            <v>43</v>
          </cell>
          <cell r="H22">
            <v>9.6000000000000014</v>
          </cell>
          <cell r="I22" t="str">
            <v>L</v>
          </cell>
          <cell r="J22">
            <v>24</v>
          </cell>
          <cell r="K22">
            <v>0</v>
          </cell>
        </row>
        <row r="23">
          <cell r="B23">
            <v>27.208333333333332</v>
          </cell>
          <cell r="C23">
            <v>34</v>
          </cell>
          <cell r="D23">
            <v>22.5</v>
          </cell>
          <cell r="E23">
            <v>64.083333333333329</v>
          </cell>
          <cell r="F23">
            <v>84</v>
          </cell>
          <cell r="G23">
            <v>32</v>
          </cell>
          <cell r="H23">
            <v>9.2799999999999994</v>
          </cell>
          <cell r="I23" t="str">
            <v>SE</v>
          </cell>
          <cell r="J23">
            <v>30.72</v>
          </cell>
          <cell r="K23">
            <v>0</v>
          </cell>
        </row>
        <row r="24">
          <cell r="B24">
            <v>27.970833333333335</v>
          </cell>
          <cell r="C24">
            <v>34.9</v>
          </cell>
          <cell r="D24">
            <v>22.4</v>
          </cell>
          <cell r="E24">
            <v>60.583333333333336</v>
          </cell>
          <cell r="F24">
            <v>88</v>
          </cell>
          <cell r="G24">
            <v>31</v>
          </cell>
          <cell r="H24">
            <v>8.9599999999999991</v>
          </cell>
          <cell r="I24" t="str">
            <v>SE</v>
          </cell>
          <cell r="J24">
            <v>22.080000000000002</v>
          </cell>
          <cell r="K24">
            <v>0</v>
          </cell>
        </row>
        <row r="25">
          <cell r="B25">
            <v>28.158333333333331</v>
          </cell>
          <cell r="C25">
            <v>35.5</v>
          </cell>
          <cell r="D25">
            <v>22</v>
          </cell>
          <cell r="E25">
            <v>63.875</v>
          </cell>
          <cell r="F25">
            <v>94</v>
          </cell>
          <cell r="G25">
            <v>36</v>
          </cell>
          <cell r="H25">
            <v>17.919999999999998</v>
          </cell>
          <cell r="I25" t="str">
            <v>NO</v>
          </cell>
          <cell r="J25">
            <v>46.72</v>
          </cell>
          <cell r="K25">
            <v>4.8</v>
          </cell>
        </row>
        <row r="26">
          <cell r="B26">
            <v>23.049999999999997</v>
          </cell>
          <cell r="C26">
            <v>26.2</v>
          </cell>
          <cell r="D26">
            <v>21.5</v>
          </cell>
          <cell r="E26">
            <v>86.583333333333329</v>
          </cell>
          <cell r="F26">
            <v>94</v>
          </cell>
          <cell r="G26">
            <v>69</v>
          </cell>
          <cell r="H26">
            <v>16.64</v>
          </cell>
          <cell r="I26" t="str">
            <v>NO</v>
          </cell>
          <cell r="J26">
            <v>39.04</v>
          </cell>
          <cell r="K26">
            <v>2.0000000000000004</v>
          </cell>
        </row>
        <row r="27">
          <cell r="B27">
            <v>25.187500000000004</v>
          </cell>
          <cell r="C27">
            <v>31.8</v>
          </cell>
          <cell r="D27">
            <v>20.6</v>
          </cell>
          <cell r="E27">
            <v>75.75</v>
          </cell>
          <cell r="F27">
            <v>96</v>
          </cell>
          <cell r="G27">
            <v>48</v>
          </cell>
          <cell r="H27">
            <v>6.4</v>
          </cell>
          <cell r="I27" t="str">
            <v>NO</v>
          </cell>
          <cell r="J27">
            <v>16.96</v>
          </cell>
          <cell r="K27">
            <v>0.2</v>
          </cell>
        </row>
        <row r="28">
          <cell r="B28">
            <v>27.962499999999995</v>
          </cell>
          <cell r="C28">
            <v>34.5</v>
          </cell>
          <cell r="D28">
            <v>22.9</v>
          </cell>
          <cell r="E28">
            <v>66.458333333333329</v>
          </cell>
          <cell r="F28">
            <v>88</v>
          </cell>
          <cell r="G28">
            <v>39</v>
          </cell>
          <cell r="H28">
            <v>7.3599999999999994</v>
          </cell>
          <cell r="I28" t="str">
            <v>NO</v>
          </cell>
          <cell r="J28">
            <v>16.32</v>
          </cell>
          <cell r="K28">
            <v>0</v>
          </cell>
        </row>
        <row r="29">
          <cell r="B29">
            <v>28.904166666666669</v>
          </cell>
          <cell r="C29">
            <v>35.1</v>
          </cell>
          <cell r="D29">
            <v>23.5</v>
          </cell>
          <cell r="E29">
            <v>64.25</v>
          </cell>
          <cell r="F29">
            <v>89</v>
          </cell>
          <cell r="G29">
            <v>41</v>
          </cell>
          <cell r="H29">
            <v>12.16</v>
          </cell>
          <cell r="I29" t="str">
            <v>NE</v>
          </cell>
          <cell r="J29">
            <v>28.160000000000004</v>
          </cell>
          <cell r="K29">
            <v>0</v>
          </cell>
        </row>
        <row r="30">
          <cell r="B30">
            <v>24.379166666666666</v>
          </cell>
          <cell r="C30">
            <v>30.9</v>
          </cell>
          <cell r="D30">
            <v>21.1</v>
          </cell>
          <cell r="E30">
            <v>79.666666666666671</v>
          </cell>
          <cell r="F30">
            <v>94</v>
          </cell>
          <cell r="G30">
            <v>58</v>
          </cell>
          <cell r="H30">
            <v>20.16</v>
          </cell>
          <cell r="I30" t="str">
            <v>NO</v>
          </cell>
          <cell r="J30">
            <v>47.360000000000007</v>
          </cell>
          <cell r="K30">
            <v>11.2</v>
          </cell>
        </row>
        <row r="31">
          <cell r="B31">
            <v>24.379166666666666</v>
          </cell>
          <cell r="C31">
            <v>30.9</v>
          </cell>
          <cell r="D31">
            <v>21.1</v>
          </cell>
          <cell r="E31">
            <v>79.666666666666671</v>
          </cell>
          <cell r="F31">
            <v>94</v>
          </cell>
          <cell r="G31">
            <v>58</v>
          </cell>
          <cell r="H31">
            <v>20.16</v>
          </cell>
          <cell r="I31" t="str">
            <v>NO</v>
          </cell>
          <cell r="J31">
            <v>47.360000000000007</v>
          </cell>
          <cell r="K31">
            <v>11.2</v>
          </cell>
        </row>
        <row r="32">
          <cell r="B32">
            <v>22.137500000000003</v>
          </cell>
          <cell r="C32">
            <v>26.8</v>
          </cell>
          <cell r="D32">
            <v>16.8</v>
          </cell>
          <cell r="E32">
            <v>66.083333333333329</v>
          </cell>
          <cell r="F32">
            <v>87</v>
          </cell>
          <cell r="G32">
            <v>37</v>
          </cell>
          <cell r="H32">
            <v>12.48</v>
          </cell>
          <cell r="I32" t="str">
            <v>SO</v>
          </cell>
          <cell r="J32">
            <v>27.52</v>
          </cell>
          <cell r="K32">
            <v>0</v>
          </cell>
        </row>
        <row r="33">
          <cell r="B33">
            <v>21.862499999999997</v>
          </cell>
          <cell r="C33">
            <v>30.3</v>
          </cell>
          <cell r="D33">
            <v>15.4</v>
          </cell>
          <cell r="E33">
            <v>56.833333333333336</v>
          </cell>
          <cell r="F33">
            <v>78</v>
          </cell>
          <cell r="G33">
            <v>37</v>
          </cell>
          <cell r="H33">
            <v>7.68</v>
          </cell>
          <cell r="I33" t="str">
            <v>S</v>
          </cell>
          <cell r="J33">
            <v>16.64</v>
          </cell>
          <cell r="K33">
            <v>0</v>
          </cell>
        </row>
        <row r="34">
          <cell r="B34">
            <v>24.675000000000001</v>
          </cell>
          <cell r="C34">
            <v>32.200000000000003</v>
          </cell>
          <cell r="D34">
            <v>20.6</v>
          </cell>
          <cell r="E34">
            <v>63.708333333333336</v>
          </cell>
          <cell r="F34">
            <v>80</v>
          </cell>
          <cell r="G34">
            <v>40</v>
          </cell>
          <cell r="H34">
            <v>9.6000000000000014</v>
          </cell>
          <cell r="I34" t="str">
            <v>S</v>
          </cell>
          <cell r="J34">
            <v>16.96</v>
          </cell>
          <cell r="K34">
            <v>0</v>
          </cell>
        </row>
        <row r="35">
          <cell r="B35">
            <v>25.295652173913048</v>
          </cell>
          <cell r="C35">
            <v>33.4</v>
          </cell>
          <cell r="D35">
            <v>19.7</v>
          </cell>
          <cell r="E35">
            <v>65.260869565217391</v>
          </cell>
          <cell r="F35">
            <v>85</v>
          </cell>
          <cell r="G35">
            <v>37</v>
          </cell>
          <cell r="H35">
            <v>8</v>
          </cell>
          <cell r="I35" t="str">
            <v>S</v>
          </cell>
          <cell r="J35">
            <v>20.480000000000004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B5">
            <v>24.037499999999998</v>
          </cell>
        </row>
      </sheetData>
      <sheetData sheetId="9">
        <row r="5">
          <cell r="B5">
            <v>29.354166666666668</v>
          </cell>
        </row>
      </sheetData>
      <sheetData sheetId="10">
        <row r="5">
          <cell r="B5">
            <v>29.158333333333335</v>
          </cell>
        </row>
      </sheetData>
      <sheetData sheetId="11">
        <row r="5">
          <cell r="B5">
            <v>27.358333333333338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SE</v>
          </cell>
        </row>
      </sheetData>
      <sheetData sheetId="1"/>
      <sheetData sheetId="2">
        <row r="5">
          <cell r="B5">
            <v>26.925000000000001</v>
          </cell>
          <cell r="C5">
            <v>34</v>
          </cell>
          <cell r="D5">
            <v>21.6</v>
          </cell>
          <cell r="E5">
            <v>75.083333333333329</v>
          </cell>
          <cell r="F5">
            <v>96</v>
          </cell>
          <cell r="G5">
            <v>44</v>
          </cell>
          <cell r="H5">
            <v>10.44</v>
          </cell>
          <cell r="I5" t="str">
            <v>O</v>
          </cell>
          <cell r="J5">
            <v>25.92</v>
          </cell>
          <cell r="K5">
            <v>0</v>
          </cell>
        </row>
        <row r="6">
          <cell r="B6">
            <v>27.427272727272726</v>
          </cell>
          <cell r="C6">
            <v>33.799999999999997</v>
          </cell>
          <cell r="D6">
            <v>22.8</v>
          </cell>
          <cell r="E6">
            <v>74.227272727272734</v>
          </cell>
          <cell r="F6">
            <v>94</v>
          </cell>
          <cell r="G6">
            <v>39</v>
          </cell>
          <cell r="H6">
            <v>5.04</v>
          </cell>
          <cell r="I6" t="str">
            <v>O</v>
          </cell>
          <cell r="J6">
            <v>19.079999999999998</v>
          </cell>
          <cell r="K6">
            <v>0</v>
          </cell>
        </row>
        <row r="7">
          <cell r="B7">
            <v>27.452173913043481</v>
          </cell>
          <cell r="C7">
            <v>34.5</v>
          </cell>
          <cell r="D7">
            <v>22.7</v>
          </cell>
          <cell r="E7">
            <v>74.782608695652172</v>
          </cell>
          <cell r="F7">
            <v>96</v>
          </cell>
          <cell r="G7">
            <v>48</v>
          </cell>
          <cell r="H7">
            <v>20.16</v>
          </cell>
          <cell r="I7" t="str">
            <v>SE</v>
          </cell>
          <cell r="J7">
            <v>47.519999999999996</v>
          </cell>
          <cell r="K7">
            <v>0</v>
          </cell>
        </row>
        <row r="8">
          <cell r="B8">
            <v>26.339130434782611</v>
          </cell>
          <cell r="C8">
            <v>34.799999999999997</v>
          </cell>
          <cell r="D8">
            <v>22</v>
          </cell>
          <cell r="E8">
            <v>78</v>
          </cell>
          <cell r="F8">
            <v>93</v>
          </cell>
          <cell r="G8">
            <v>48</v>
          </cell>
          <cell r="H8">
            <v>9</v>
          </cell>
          <cell r="I8" t="str">
            <v>SE</v>
          </cell>
          <cell r="J8">
            <v>39.24</v>
          </cell>
          <cell r="K8">
            <v>0.60000000000000009</v>
          </cell>
        </row>
        <row r="9">
          <cell r="B9">
            <v>27.366666666666674</v>
          </cell>
          <cell r="C9">
            <v>35.4</v>
          </cell>
          <cell r="D9">
            <v>22.6</v>
          </cell>
          <cell r="E9">
            <v>75.875</v>
          </cell>
          <cell r="F9">
            <v>94</v>
          </cell>
          <cell r="G9">
            <v>42</v>
          </cell>
          <cell r="H9">
            <v>11.879999999999999</v>
          </cell>
          <cell r="I9" t="str">
            <v>SE</v>
          </cell>
          <cell r="J9">
            <v>33.119999999999997</v>
          </cell>
          <cell r="K9">
            <v>0</v>
          </cell>
        </row>
        <row r="10">
          <cell r="B10">
            <v>26.912499999999994</v>
          </cell>
          <cell r="C10">
            <v>34.1</v>
          </cell>
          <cell r="D10">
            <v>21.3</v>
          </cell>
          <cell r="E10">
            <v>70.916666666666671</v>
          </cell>
          <cell r="F10">
            <v>94</v>
          </cell>
          <cell r="G10">
            <v>41</v>
          </cell>
          <cell r="H10">
            <v>21.240000000000002</v>
          </cell>
          <cell r="I10" t="str">
            <v>SE</v>
          </cell>
          <cell r="J10">
            <v>45</v>
          </cell>
          <cell r="K10">
            <v>14.6</v>
          </cell>
        </row>
        <row r="11">
          <cell r="B11">
            <v>27.341666666666672</v>
          </cell>
          <cell r="C11">
            <v>35.700000000000003</v>
          </cell>
          <cell r="D11">
            <v>21.8</v>
          </cell>
          <cell r="E11">
            <v>75.333333333333329</v>
          </cell>
          <cell r="F11">
            <v>97</v>
          </cell>
          <cell r="G11">
            <v>35</v>
          </cell>
          <cell r="H11">
            <v>7.2</v>
          </cell>
          <cell r="I11" t="str">
            <v>SE</v>
          </cell>
          <cell r="J11">
            <v>16.920000000000002</v>
          </cell>
          <cell r="K11">
            <v>0.2</v>
          </cell>
        </row>
        <row r="12">
          <cell r="B12">
            <v>28.516666666666662</v>
          </cell>
          <cell r="C12">
            <v>35.700000000000003</v>
          </cell>
          <cell r="D12">
            <v>21.5</v>
          </cell>
          <cell r="E12">
            <v>67.083333333333329</v>
          </cell>
          <cell r="F12">
            <v>96</v>
          </cell>
          <cell r="G12">
            <v>25</v>
          </cell>
          <cell r="H12">
            <v>11.520000000000001</v>
          </cell>
          <cell r="I12" t="str">
            <v>SE</v>
          </cell>
          <cell r="J12">
            <v>23.040000000000003</v>
          </cell>
          <cell r="K12">
            <v>0</v>
          </cell>
        </row>
        <row r="13">
          <cell r="B13">
            <v>27.520833333333332</v>
          </cell>
          <cell r="C13">
            <v>35.5</v>
          </cell>
          <cell r="D13">
            <v>20.399999999999999</v>
          </cell>
          <cell r="E13">
            <v>67</v>
          </cell>
          <cell r="F13">
            <v>96</v>
          </cell>
          <cell r="G13">
            <v>25</v>
          </cell>
          <cell r="H13">
            <v>5.04</v>
          </cell>
          <cell r="I13" t="str">
            <v>SE</v>
          </cell>
          <cell r="J13">
            <v>18.36</v>
          </cell>
          <cell r="K13">
            <v>0</v>
          </cell>
        </row>
        <row r="14">
          <cell r="B14">
            <v>27.191666666666666</v>
          </cell>
          <cell r="C14">
            <v>34.9</v>
          </cell>
          <cell r="D14">
            <v>20.5</v>
          </cell>
          <cell r="E14">
            <v>68.25</v>
          </cell>
          <cell r="F14">
            <v>94</v>
          </cell>
          <cell r="G14">
            <v>37</v>
          </cell>
          <cell r="H14">
            <v>7.9200000000000008</v>
          </cell>
          <cell r="I14" t="str">
            <v>NO</v>
          </cell>
          <cell r="J14">
            <v>23.040000000000003</v>
          </cell>
          <cell r="K14">
            <v>0</v>
          </cell>
        </row>
        <row r="15">
          <cell r="B15">
            <v>27.279166666666658</v>
          </cell>
          <cell r="C15">
            <v>34.700000000000003</v>
          </cell>
          <cell r="D15">
            <v>21.8</v>
          </cell>
          <cell r="E15">
            <v>73.625</v>
          </cell>
          <cell r="F15">
            <v>94</v>
          </cell>
          <cell r="G15">
            <v>44</v>
          </cell>
          <cell r="H15">
            <v>14.4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28.066666666666666</v>
          </cell>
          <cell r="C16">
            <v>35.200000000000003</v>
          </cell>
          <cell r="D16">
            <v>21.6</v>
          </cell>
          <cell r="E16">
            <v>64.208333333333329</v>
          </cell>
          <cell r="F16">
            <v>87</v>
          </cell>
          <cell r="G16">
            <v>38</v>
          </cell>
          <cell r="H16">
            <v>11.520000000000001</v>
          </cell>
          <cell r="I16" t="str">
            <v>NO</v>
          </cell>
          <cell r="J16">
            <v>27</v>
          </cell>
          <cell r="K16">
            <v>0</v>
          </cell>
        </row>
        <row r="17">
          <cell r="B17">
            <v>28.862499999999997</v>
          </cell>
          <cell r="C17">
            <v>35.9</v>
          </cell>
          <cell r="D17">
            <v>22.8</v>
          </cell>
          <cell r="E17">
            <v>69.833333333333329</v>
          </cell>
          <cell r="F17">
            <v>94</v>
          </cell>
          <cell r="G17">
            <v>37</v>
          </cell>
          <cell r="H17">
            <v>8.64</v>
          </cell>
          <cell r="I17" t="str">
            <v>NO</v>
          </cell>
          <cell r="J17">
            <v>27.36</v>
          </cell>
          <cell r="K17">
            <v>0</v>
          </cell>
        </row>
        <row r="18">
          <cell r="B18">
            <v>24.820833333333329</v>
          </cell>
          <cell r="C18">
            <v>28.9</v>
          </cell>
          <cell r="D18">
            <v>21.3</v>
          </cell>
          <cell r="E18">
            <v>80.333333333333329</v>
          </cell>
          <cell r="F18">
            <v>95</v>
          </cell>
          <cell r="G18">
            <v>64</v>
          </cell>
          <cell r="H18">
            <v>8.2799999999999994</v>
          </cell>
          <cell r="I18" t="str">
            <v>L</v>
          </cell>
          <cell r="J18">
            <v>32.76</v>
          </cell>
          <cell r="K18">
            <v>36.600000000000009</v>
          </cell>
        </row>
        <row r="19">
          <cell r="B19">
            <v>24.55416666666666</v>
          </cell>
          <cell r="C19">
            <v>30</v>
          </cell>
          <cell r="D19">
            <v>22.4</v>
          </cell>
          <cell r="E19">
            <v>83.833333333333329</v>
          </cell>
          <cell r="F19">
            <v>94</v>
          </cell>
          <cell r="G19">
            <v>61</v>
          </cell>
          <cell r="H19">
            <v>6.84</v>
          </cell>
          <cell r="I19" t="str">
            <v>O</v>
          </cell>
          <cell r="J19">
            <v>24.840000000000003</v>
          </cell>
          <cell r="K19">
            <v>0.2</v>
          </cell>
        </row>
        <row r="20">
          <cell r="B20">
            <v>25.812499999999996</v>
          </cell>
          <cell r="C20">
            <v>32.6</v>
          </cell>
          <cell r="D20">
            <v>20.5</v>
          </cell>
          <cell r="E20">
            <v>77.166666666666671</v>
          </cell>
          <cell r="F20">
            <v>96</v>
          </cell>
          <cell r="G20">
            <v>49</v>
          </cell>
          <cell r="H20">
            <v>3.24</v>
          </cell>
          <cell r="I20" t="str">
            <v>SE</v>
          </cell>
          <cell r="J20">
            <v>16.920000000000002</v>
          </cell>
          <cell r="K20">
            <v>0.2</v>
          </cell>
        </row>
        <row r="21">
          <cell r="B21">
            <v>26.391666666666669</v>
          </cell>
          <cell r="C21">
            <v>32.5</v>
          </cell>
          <cell r="D21">
            <v>22.8</v>
          </cell>
          <cell r="E21">
            <v>82.708333333333329</v>
          </cell>
          <cell r="F21">
            <v>96</v>
          </cell>
          <cell r="G21">
            <v>56</v>
          </cell>
          <cell r="H21">
            <v>12.96</v>
          </cell>
          <cell r="I21" t="str">
            <v>SE</v>
          </cell>
          <cell r="J21">
            <v>24.840000000000003</v>
          </cell>
          <cell r="K21">
            <v>17.799999999999997</v>
          </cell>
        </row>
        <row r="22">
          <cell r="B22">
            <v>26.516666666666666</v>
          </cell>
          <cell r="C22">
            <v>33.1</v>
          </cell>
          <cell r="D22">
            <v>22.9</v>
          </cell>
          <cell r="E22">
            <v>78.875</v>
          </cell>
          <cell r="F22">
            <v>92</v>
          </cell>
          <cell r="G22">
            <v>53</v>
          </cell>
          <cell r="H22">
            <v>12.6</v>
          </cell>
          <cell r="I22" t="str">
            <v>SE</v>
          </cell>
          <cell r="J22">
            <v>23.400000000000002</v>
          </cell>
          <cell r="K22">
            <v>5</v>
          </cell>
        </row>
        <row r="23">
          <cell r="B23">
            <v>26.679166666666674</v>
          </cell>
          <cell r="C23">
            <v>33.1</v>
          </cell>
          <cell r="D23">
            <v>21.8</v>
          </cell>
          <cell r="E23">
            <v>80.125</v>
          </cell>
          <cell r="F23">
            <v>96</v>
          </cell>
          <cell r="G23">
            <v>54</v>
          </cell>
          <cell r="H23">
            <v>22.68</v>
          </cell>
          <cell r="I23" t="str">
            <v>SE</v>
          </cell>
          <cell r="J23">
            <v>42.12</v>
          </cell>
          <cell r="K23">
            <v>10.199999999999999</v>
          </cell>
        </row>
        <row r="24">
          <cell r="B24">
            <v>26.395833333333332</v>
          </cell>
          <cell r="C24">
            <v>34.299999999999997</v>
          </cell>
          <cell r="D24">
            <v>21.7</v>
          </cell>
          <cell r="E24">
            <v>78.291666666666671</v>
          </cell>
          <cell r="F24">
            <v>96</v>
          </cell>
          <cell r="G24">
            <v>45</v>
          </cell>
          <cell r="H24">
            <v>7.9200000000000008</v>
          </cell>
          <cell r="I24" t="str">
            <v>SE</v>
          </cell>
          <cell r="J24">
            <v>21.240000000000002</v>
          </cell>
          <cell r="K24">
            <v>0</v>
          </cell>
        </row>
        <row r="25">
          <cell r="B25">
            <v>27.939130434782609</v>
          </cell>
          <cell r="C25">
            <v>34.6</v>
          </cell>
          <cell r="D25">
            <v>22.9</v>
          </cell>
          <cell r="E25">
            <v>76.608695652173907</v>
          </cell>
          <cell r="F25">
            <v>96</v>
          </cell>
          <cell r="G25">
            <v>49</v>
          </cell>
          <cell r="H25">
            <v>10.8</v>
          </cell>
          <cell r="I25" t="str">
            <v>NO</v>
          </cell>
          <cell r="J25">
            <v>25.56</v>
          </cell>
          <cell r="K25">
            <v>0</v>
          </cell>
        </row>
        <row r="26">
          <cell r="B26">
            <v>25.733333333333331</v>
          </cell>
          <cell r="C26">
            <v>32.200000000000003</v>
          </cell>
          <cell r="D26">
            <v>22</v>
          </cell>
          <cell r="E26">
            <v>82.625</v>
          </cell>
          <cell r="F26">
            <v>95</v>
          </cell>
          <cell r="G26">
            <v>58</v>
          </cell>
          <cell r="H26">
            <v>13.32</v>
          </cell>
          <cell r="I26" t="str">
            <v>SE</v>
          </cell>
          <cell r="J26">
            <v>38.519999999999996</v>
          </cell>
          <cell r="K26">
            <v>1.2</v>
          </cell>
        </row>
        <row r="27">
          <cell r="B27">
            <v>23.920833333333331</v>
          </cell>
          <cell r="C27">
            <v>29.5</v>
          </cell>
          <cell r="D27">
            <v>21</v>
          </cell>
          <cell r="E27">
            <v>83.75</v>
          </cell>
          <cell r="F27">
            <v>96</v>
          </cell>
          <cell r="G27">
            <v>59</v>
          </cell>
          <cell r="H27">
            <v>3.6</v>
          </cell>
          <cell r="I27" t="str">
            <v>SO</v>
          </cell>
          <cell r="J27">
            <v>19.440000000000001</v>
          </cell>
          <cell r="K27">
            <v>2.2000000000000002</v>
          </cell>
        </row>
        <row r="28">
          <cell r="B28">
            <v>25.316666666666663</v>
          </cell>
          <cell r="C28">
            <v>31.8</v>
          </cell>
          <cell r="D28">
            <v>20.399999999999999</v>
          </cell>
          <cell r="E28">
            <v>74.875</v>
          </cell>
          <cell r="F28">
            <v>96</v>
          </cell>
          <cell r="G28">
            <v>42</v>
          </cell>
          <cell r="H28">
            <v>7.2</v>
          </cell>
          <cell r="I28" t="str">
            <v>S</v>
          </cell>
          <cell r="J28">
            <v>19.8</v>
          </cell>
          <cell r="K28">
            <v>0.2</v>
          </cell>
        </row>
        <row r="29">
          <cell r="B29">
            <v>25.862500000000008</v>
          </cell>
          <cell r="C29">
            <v>34.200000000000003</v>
          </cell>
          <cell r="D29">
            <v>19.399999999999999</v>
          </cell>
          <cell r="E29">
            <v>69.416666666666671</v>
          </cell>
          <cell r="F29">
            <v>94</v>
          </cell>
          <cell r="G29">
            <v>39</v>
          </cell>
          <cell r="H29">
            <v>9</v>
          </cell>
          <cell r="I29" t="str">
            <v>SE</v>
          </cell>
          <cell r="J29">
            <v>19.8</v>
          </cell>
          <cell r="K29">
            <v>0</v>
          </cell>
        </row>
        <row r="30">
          <cell r="B30">
            <v>26.612499999999997</v>
          </cell>
          <cell r="C30">
            <v>34.299999999999997</v>
          </cell>
          <cell r="D30">
            <v>22</v>
          </cell>
          <cell r="E30">
            <v>80.083333333333329</v>
          </cell>
          <cell r="F30">
            <v>95</v>
          </cell>
          <cell r="G30">
            <v>50</v>
          </cell>
          <cell r="H30">
            <v>11.16</v>
          </cell>
          <cell r="I30" t="str">
            <v>SE</v>
          </cell>
          <cell r="J30">
            <v>58.680000000000007</v>
          </cell>
          <cell r="K30">
            <v>6.6</v>
          </cell>
        </row>
        <row r="31">
          <cell r="B31">
            <v>23.312500000000004</v>
          </cell>
          <cell r="C31">
            <v>26.6</v>
          </cell>
          <cell r="D31">
            <v>20.7</v>
          </cell>
          <cell r="E31">
            <v>89</v>
          </cell>
          <cell r="F31">
            <v>96</v>
          </cell>
          <cell r="G31">
            <v>76</v>
          </cell>
          <cell r="H31">
            <v>19.8</v>
          </cell>
          <cell r="I31" t="str">
            <v>SE</v>
          </cell>
          <cell r="J31">
            <v>43.56</v>
          </cell>
          <cell r="K31">
            <v>50</v>
          </cell>
        </row>
        <row r="32">
          <cell r="B32">
            <v>19.512499999999999</v>
          </cell>
          <cell r="C32">
            <v>25</v>
          </cell>
          <cell r="D32">
            <v>14</v>
          </cell>
          <cell r="E32">
            <v>66.458333333333329</v>
          </cell>
          <cell r="F32">
            <v>94</v>
          </cell>
          <cell r="G32">
            <v>33</v>
          </cell>
          <cell r="H32">
            <v>15.120000000000001</v>
          </cell>
          <cell r="I32" t="str">
            <v>S</v>
          </cell>
          <cell r="J32">
            <v>33.119999999999997</v>
          </cell>
          <cell r="K32">
            <v>0</v>
          </cell>
        </row>
        <row r="33">
          <cell r="B33">
            <v>20.112499999999994</v>
          </cell>
          <cell r="C33">
            <v>29.3</v>
          </cell>
          <cell r="D33">
            <v>13.3</v>
          </cell>
          <cell r="E33">
            <v>66.625</v>
          </cell>
          <cell r="F33">
            <v>95</v>
          </cell>
          <cell r="G33">
            <v>38</v>
          </cell>
          <cell r="H33">
            <v>13.68</v>
          </cell>
          <cell r="I33" t="str">
            <v>SE</v>
          </cell>
          <cell r="J33">
            <v>24.12</v>
          </cell>
          <cell r="K33">
            <v>0.2</v>
          </cell>
        </row>
        <row r="34">
          <cell r="B34">
            <v>23.287499999999998</v>
          </cell>
          <cell r="C34">
            <v>30.5</v>
          </cell>
          <cell r="D34">
            <v>19.100000000000001</v>
          </cell>
          <cell r="E34">
            <v>69.291666666666671</v>
          </cell>
          <cell r="F34">
            <v>89</v>
          </cell>
          <cell r="G34">
            <v>40</v>
          </cell>
          <cell r="H34">
            <v>6.48</v>
          </cell>
          <cell r="I34" t="str">
            <v>SE</v>
          </cell>
          <cell r="J34">
            <v>15.840000000000002</v>
          </cell>
          <cell r="K34">
            <v>0</v>
          </cell>
        </row>
        <row r="35">
          <cell r="B35">
            <v>24.229166666666668</v>
          </cell>
          <cell r="C35">
            <v>33.1</v>
          </cell>
          <cell r="D35">
            <v>17.2</v>
          </cell>
          <cell r="E35">
            <v>68.583333333333329</v>
          </cell>
          <cell r="F35">
            <v>95</v>
          </cell>
          <cell r="G35">
            <v>35</v>
          </cell>
          <cell r="H35">
            <v>15.48</v>
          </cell>
          <cell r="I35" t="str">
            <v>SE</v>
          </cell>
          <cell r="J35">
            <v>26.64</v>
          </cell>
          <cell r="K35">
            <v>0</v>
          </cell>
        </row>
      </sheetData>
      <sheetData sheetId="3">
        <row r="5">
          <cell r="B5">
            <v>25.887499999999999</v>
          </cell>
        </row>
      </sheetData>
      <sheetData sheetId="4"/>
      <sheetData sheetId="5"/>
      <sheetData sheetId="6"/>
      <sheetData sheetId="7"/>
      <sheetData sheetId="8">
        <row r="5">
          <cell r="B5">
            <v>26.583333333333332</v>
          </cell>
        </row>
      </sheetData>
      <sheetData sheetId="9">
        <row r="5">
          <cell r="B5">
            <v>29.13333333333334</v>
          </cell>
        </row>
      </sheetData>
      <sheetData sheetId="10">
        <row r="5">
          <cell r="B5">
            <v>27.370833333333326</v>
          </cell>
        </row>
      </sheetData>
      <sheetData sheetId="11">
        <row r="5">
          <cell r="B5">
            <v>28.245833333333334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25.066666666666666</v>
          </cell>
          <cell r="C5">
            <v>33.6</v>
          </cell>
          <cell r="D5">
            <v>21.5</v>
          </cell>
          <cell r="E5">
            <v>82.25</v>
          </cell>
          <cell r="F5">
            <v>96</v>
          </cell>
          <cell r="G5">
            <v>47</v>
          </cell>
          <cell r="H5">
            <v>11.840000000000002</v>
          </cell>
          <cell r="I5" t="str">
            <v>NE</v>
          </cell>
          <cell r="J5">
            <v>43.52</v>
          </cell>
          <cell r="K5">
            <v>7.6</v>
          </cell>
        </row>
        <row r="6">
          <cell r="B6">
            <v>25.545833333333334</v>
          </cell>
          <cell r="C6">
            <v>32.1</v>
          </cell>
          <cell r="D6">
            <v>21.7</v>
          </cell>
          <cell r="E6">
            <v>81.25</v>
          </cell>
          <cell r="F6">
            <v>96</v>
          </cell>
          <cell r="G6">
            <v>54</v>
          </cell>
          <cell r="H6">
            <v>9.9200000000000017</v>
          </cell>
          <cell r="I6" t="str">
            <v>SO</v>
          </cell>
          <cell r="J6">
            <v>16.32</v>
          </cell>
          <cell r="K6">
            <v>0.8</v>
          </cell>
        </row>
        <row r="7">
          <cell r="B7">
            <v>26.237500000000001</v>
          </cell>
          <cell r="C7">
            <v>33.799999999999997</v>
          </cell>
          <cell r="D7">
            <v>21.3</v>
          </cell>
          <cell r="E7">
            <v>78.625</v>
          </cell>
          <cell r="F7">
            <v>96</v>
          </cell>
          <cell r="G7">
            <v>44</v>
          </cell>
          <cell r="H7">
            <v>11.840000000000002</v>
          </cell>
          <cell r="I7" t="str">
            <v>NE</v>
          </cell>
          <cell r="J7">
            <v>35.200000000000003</v>
          </cell>
          <cell r="K7">
            <v>0</v>
          </cell>
        </row>
        <row r="8">
          <cell r="B8">
            <v>26.574999999999992</v>
          </cell>
          <cell r="C8">
            <v>35.9</v>
          </cell>
          <cell r="D8">
            <v>21.4</v>
          </cell>
          <cell r="E8">
            <v>75.625</v>
          </cell>
          <cell r="F8">
            <v>95</v>
          </cell>
          <cell r="G8">
            <v>36</v>
          </cell>
          <cell r="H8">
            <v>11.520000000000001</v>
          </cell>
          <cell r="I8" t="str">
            <v>NE</v>
          </cell>
          <cell r="J8">
            <v>48.960000000000008</v>
          </cell>
          <cell r="K8">
            <v>8.1999999999999993</v>
          </cell>
        </row>
        <row r="9">
          <cell r="B9">
            <v>26.3125</v>
          </cell>
          <cell r="C9">
            <v>35.299999999999997</v>
          </cell>
          <cell r="D9">
            <v>20.2</v>
          </cell>
          <cell r="E9">
            <v>74.541666666666671</v>
          </cell>
          <cell r="F9">
            <v>95</v>
          </cell>
          <cell r="G9">
            <v>41</v>
          </cell>
          <cell r="H9">
            <v>10.56</v>
          </cell>
          <cell r="I9" t="str">
            <v>NE</v>
          </cell>
          <cell r="J9">
            <v>55.04</v>
          </cell>
          <cell r="K9">
            <v>9.1999999999999993</v>
          </cell>
        </row>
        <row r="10">
          <cell r="B10">
            <v>26.783333333333335</v>
          </cell>
          <cell r="C10">
            <v>36</v>
          </cell>
          <cell r="D10">
            <v>20.6</v>
          </cell>
          <cell r="E10">
            <v>74.833333333333329</v>
          </cell>
          <cell r="F10">
            <v>96</v>
          </cell>
          <cell r="G10">
            <v>34</v>
          </cell>
          <cell r="H10">
            <v>8.9599999999999991</v>
          </cell>
          <cell r="I10" t="str">
            <v>NE</v>
          </cell>
          <cell r="J10">
            <v>24</v>
          </cell>
          <cell r="K10">
            <v>0.4</v>
          </cell>
        </row>
        <row r="11">
          <cell r="B11">
            <v>27.841666666666669</v>
          </cell>
          <cell r="C11">
            <v>36.299999999999997</v>
          </cell>
          <cell r="D11">
            <v>21</v>
          </cell>
          <cell r="E11">
            <v>71.875</v>
          </cell>
          <cell r="F11">
            <v>96</v>
          </cell>
          <cell r="G11">
            <v>28</v>
          </cell>
          <cell r="H11">
            <v>6.08</v>
          </cell>
          <cell r="I11" t="str">
            <v>NE</v>
          </cell>
          <cell r="J11">
            <v>18.240000000000002</v>
          </cell>
          <cell r="K11">
            <v>0.2</v>
          </cell>
        </row>
        <row r="12">
          <cell r="B12">
            <v>27.104166666666668</v>
          </cell>
          <cell r="C12">
            <v>35.5</v>
          </cell>
          <cell r="D12">
            <v>18</v>
          </cell>
          <cell r="E12">
            <v>65.625</v>
          </cell>
          <cell r="F12">
            <v>95</v>
          </cell>
          <cell r="G12">
            <v>26</v>
          </cell>
          <cell r="H12">
            <v>6.7200000000000006</v>
          </cell>
          <cell r="I12" t="str">
            <v>NE</v>
          </cell>
          <cell r="J12">
            <v>18.240000000000002</v>
          </cell>
          <cell r="K12">
            <v>0</v>
          </cell>
        </row>
        <row r="13">
          <cell r="B13">
            <v>25.679166666666671</v>
          </cell>
          <cell r="C13">
            <v>35.799999999999997</v>
          </cell>
          <cell r="D13">
            <v>17.100000000000001</v>
          </cell>
          <cell r="E13">
            <v>67.75</v>
          </cell>
          <cell r="F13">
            <v>96</v>
          </cell>
          <cell r="G13">
            <v>25</v>
          </cell>
          <cell r="H13">
            <v>5.7600000000000007</v>
          </cell>
          <cell r="I13" t="str">
            <v>NE</v>
          </cell>
          <cell r="J13">
            <v>14.719999999999999</v>
          </cell>
          <cell r="K13">
            <v>0</v>
          </cell>
        </row>
        <row r="14">
          <cell r="B14">
            <v>26.020833333333329</v>
          </cell>
          <cell r="C14">
            <v>35.6</v>
          </cell>
          <cell r="D14">
            <v>18.100000000000001</v>
          </cell>
          <cell r="E14">
            <v>68.375</v>
          </cell>
          <cell r="F14">
            <v>94</v>
          </cell>
          <cell r="G14">
            <v>32</v>
          </cell>
          <cell r="H14">
            <v>7.68</v>
          </cell>
          <cell r="I14" t="str">
            <v>NE</v>
          </cell>
          <cell r="J14">
            <v>21.76</v>
          </cell>
          <cell r="K14">
            <v>0</v>
          </cell>
        </row>
        <row r="15">
          <cell r="B15">
            <v>26.900000000000006</v>
          </cell>
          <cell r="C15">
            <v>35.700000000000003</v>
          </cell>
          <cell r="D15">
            <v>20.399999999999999</v>
          </cell>
          <cell r="E15">
            <v>69.958333333333329</v>
          </cell>
          <cell r="F15">
            <v>94</v>
          </cell>
          <cell r="G15">
            <v>31</v>
          </cell>
          <cell r="H15">
            <v>9.9200000000000017</v>
          </cell>
          <cell r="I15" t="str">
            <v>NE</v>
          </cell>
          <cell r="J15">
            <v>25.28</v>
          </cell>
          <cell r="K15">
            <v>0</v>
          </cell>
        </row>
        <row r="16">
          <cell r="B16">
            <v>26.791666666666661</v>
          </cell>
          <cell r="C16">
            <v>35.5</v>
          </cell>
          <cell r="D16">
            <v>20.2</v>
          </cell>
          <cell r="E16">
            <v>68.25</v>
          </cell>
          <cell r="F16">
            <v>93</v>
          </cell>
          <cell r="G16">
            <v>36</v>
          </cell>
          <cell r="H16">
            <v>10.56</v>
          </cell>
          <cell r="I16" t="str">
            <v>NE</v>
          </cell>
          <cell r="J16">
            <v>32</v>
          </cell>
          <cell r="K16">
            <v>0</v>
          </cell>
        </row>
        <row r="17">
          <cell r="B17">
            <v>27.970833333333331</v>
          </cell>
          <cell r="C17">
            <v>35.700000000000003</v>
          </cell>
          <cell r="D17">
            <v>21.6</v>
          </cell>
          <cell r="E17">
            <v>68.791666666666671</v>
          </cell>
          <cell r="F17">
            <v>92</v>
          </cell>
          <cell r="G17">
            <v>35</v>
          </cell>
          <cell r="H17">
            <v>10.88</v>
          </cell>
          <cell r="I17" t="str">
            <v>NE</v>
          </cell>
          <cell r="J17">
            <v>29.12</v>
          </cell>
          <cell r="K17">
            <v>0</v>
          </cell>
        </row>
        <row r="18">
          <cell r="B18">
            <v>22.854166666666671</v>
          </cell>
          <cell r="C18">
            <v>28.2</v>
          </cell>
          <cell r="D18">
            <v>21.2</v>
          </cell>
          <cell r="E18">
            <v>87.333333333333329</v>
          </cell>
          <cell r="F18">
            <v>95</v>
          </cell>
          <cell r="G18">
            <v>61</v>
          </cell>
          <cell r="H18">
            <v>16</v>
          </cell>
          <cell r="I18" t="str">
            <v>NE</v>
          </cell>
          <cell r="J18">
            <v>29.439999999999998</v>
          </cell>
          <cell r="K18">
            <v>44.999999999999993</v>
          </cell>
        </row>
        <row r="19">
          <cell r="B19">
            <v>22.670833333333334</v>
          </cell>
          <cell r="C19">
            <v>28.6</v>
          </cell>
          <cell r="D19">
            <v>21.1</v>
          </cell>
          <cell r="E19">
            <v>88.25</v>
          </cell>
          <cell r="F19">
            <v>96</v>
          </cell>
          <cell r="G19">
            <v>62</v>
          </cell>
          <cell r="H19">
            <v>12.8</v>
          </cell>
          <cell r="I19" t="str">
            <v>S</v>
          </cell>
          <cell r="J19">
            <v>28.8</v>
          </cell>
          <cell r="K19">
            <v>2.8</v>
          </cell>
        </row>
        <row r="20">
          <cell r="B20">
            <v>23.8</v>
          </cell>
          <cell r="C20">
            <v>31.4</v>
          </cell>
          <cell r="D20">
            <v>17.899999999999999</v>
          </cell>
          <cell r="E20">
            <v>76.958333333333329</v>
          </cell>
          <cell r="F20">
            <v>96</v>
          </cell>
          <cell r="G20">
            <v>47</v>
          </cell>
          <cell r="H20">
            <v>9.6000000000000014</v>
          </cell>
          <cell r="I20" t="str">
            <v>SO</v>
          </cell>
          <cell r="J20">
            <v>20.8</v>
          </cell>
          <cell r="K20">
            <v>0</v>
          </cell>
        </row>
        <row r="21">
          <cell r="B21">
            <v>24.854166666666668</v>
          </cell>
          <cell r="C21">
            <v>33.299999999999997</v>
          </cell>
          <cell r="D21">
            <v>19.7</v>
          </cell>
          <cell r="E21">
            <v>79.791666666666671</v>
          </cell>
          <cell r="F21">
            <v>96</v>
          </cell>
          <cell r="G21">
            <v>49</v>
          </cell>
          <cell r="H21">
            <v>14.4</v>
          </cell>
          <cell r="I21" t="str">
            <v>SO</v>
          </cell>
          <cell r="J21">
            <v>29.439999999999998</v>
          </cell>
          <cell r="K21">
            <v>1.6</v>
          </cell>
        </row>
        <row r="22">
          <cell r="B22">
            <v>25.412499999999998</v>
          </cell>
          <cell r="C22">
            <v>32.5</v>
          </cell>
          <cell r="D22">
            <v>20</v>
          </cell>
          <cell r="E22">
            <v>80.416666666666671</v>
          </cell>
          <cell r="F22">
            <v>96</v>
          </cell>
          <cell r="G22">
            <v>51</v>
          </cell>
          <cell r="H22">
            <v>9.2799999999999994</v>
          </cell>
          <cell r="I22" t="str">
            <v>NE</v>
          </cell>
          <cell r="J22">
            <v>27.200000000000003</v>
          </cell>
          <cell r="K22">
            <v>3.8</v>
          </cell>
        </row>
        <row r="23">
          <cell r="B23">
            <v>26.608333333333331</v>
          </cell>
          <cell r="C23">
            <v>33.4</v>
          </cell>
          <cell r="D23">
            <v>22</v>
          </cell>
          <cell r="E23">
            <v>75.666666666666671</v>
          </cell>
          <cell r="F23">
            <v>93</v>
          </cell>
          <cell r="G23">
            <v>48</v>
          </cell>
          <cell r="H23">
            <v>15.680000000000001</v>
          </cell>
          <cell r="I23" t="str">
            <v>NE</v>
          </cell>
          <cell r="J23">
            <v>30.72</v>
          </cell>
          <cell r="K23">
            <v>9.6000000000000014</v>
          </cell>
        </row>
        <row r="24">
          <cell r="B24">
            <v>25.862499999999997</v>
          </cell>
          <cell r="C24">
            <v>33.9</v>
          </cell>
          <cell r="D24">
            <v>20.8</v>
          </cell>
          <cell r="E24">
            <v>80.125</v>
          </cell>
          <cell r="F24">
            <v>96</v>
          </cell>
          <cell r="G24">
            <v>47</v>
          </cell>
          <cell r="H24">
            <v>8.32</v>
          </cell>
          <cell r="I24" t="str">
            <v>N</v>
          </cell>
          <cell r="J24">
            <v>25.6</v>
          </cell>
          <cell r="K24">
            <v>0.2</v>
          </cell>
        </row>
        <row r="25">
          <cell r="B25">
            <v>25.654545454545453</v>
          </cell>
          <cell r="C25">
            <v>33.200000000000003</v>
          </cell>
          <cell r="D25">
            <v>20.3</v>
          </cell>
          <cell r="E25">
            <v>77.272727272727266</v>
          </cell>
          <cell r="F25">
            <v>95</v>
          </cell>
          <cell r="G25">
            <v>52</v>
          </cell>
          <cell r="H25">
            <v>15.680000000000001</v>
          </cell>
          <cell r="I25" t="str">
            <v>NE</v>
          </cell>
          <cell r="J25">
            <v>28.480000000000004</v>
          </cell>
          <cell r="K25">
            <v>0</v>
          </cell>
        </row>
        <row r="26">
          <cell r="B26">
            <v>23.229166666666671</v>
          </cell>
          <cell r="C26">
            <v>27.9</v>
          </cell>
          <cell r="D26">
            <v>20.6</v>
          </cell>
          <cell r="E26">
            <v>89.208333333333329</v>
          </cell>
          <cell r="F26">
            <v>95</v>
          </cell>
          <cell r="G26">
            <v>72</v>
          </cell>
          <cell r="H26">
            <v>15.36</v>
          </cell>
          <cell r="I26" t="str">
            <v>N</v>
          </cell>
          <cell r="J26">
            <v>49.92</v>
          </cell>
          <cell r="K26">
            <v>14</v>
          </cell>
        </row>
        <row r="27">
          <cell r="B27">
            <v>22.549999999999997</v>
          </cell>
          <cell r="C27">
            <v>28.9</v>
          </cell>
          <cell r="D27">
            <v>19.8</v>
          </cell>
          <cell r="E27">
            <v>85.166666666666671</v>
          </cell>
          <cell r="F27">
            <v>96</v>
          </cell>
          <cell r="G27">
            <v>57</v>
          </cell>
          <cell r="H27">
            <v>7.3599999999999994</v>
          </cell>
          <cell r="I27" t="str">
            <v>SO</v>
          </cell>
          <cell r="J27">
            <v>18.240000000000002</v>
          </cell>
          <cell r="K27">
            <v>0.2</v>
          </cell>
        </row>
        <row r="28">
          <cell r="B28">
            <v>22.020833333333339</v>
          </cell>
          <cell r="C28">
            <v>29.9</v>
          </cell>
          <cell r="D28">
            <v>15</v>
          </cell>
          <cell r="E28">
            <v>72.375</v>
          </cell>
          <cell r="F28">
            <v>97</v>
          </cell>
          <cell r="G28">
            <v>30</v>
          </cell>
          <cell r="H28">
            <v>7.68</v>
          </cell>
          <cell r="I28" t="str">
            <v>O</v>
          </cell>
          <cell r="J28">
            <v>15.040000000000001</v>
          </cell>
          <cell r="K28">
            <v>0</v>
          </cell>
        </row>
        <row r="29">
          <cell r="B29">
            <v>22.08</v>
          </cell>
          <cell r="C29">
            <v>32.799999999999997</v>
          </cell>
          <cell r="D29">
            <v>14.1</v>
          </cell>
          <cell r="E29">
            <v>75.44</v>
          </cell>
          <cell r="F29">
            <v>97</v>
          </cell>
          <cell r="G29">
            <v>37</v>
          </cell>
          <cell r="H29">
            <v>8</v>
          </cell>
          <cell r="I29" t="str">
            <v>N</v>
          </cell>
          <cell r="J29">
            <v>18.880000000000003</v>
          </cell>
          <cell r="K29">
            <v>0.2</v>
          </cell>
        </row>
        <row r="30">
          <cell r="B30">
            <v>25.234782608695657</v>
          </cell>
          <cell r="C30">
            <v>33.6</v>
          </cell>
          <cell r="D30">
            <v>19.3</v>
          </cell>
          <cell r="E30">
            <v>79.304347826086953</v>
          </cell>
          <cell r="F30">
            <v>96</v>
          </cell>
          <cell r="G30">
            <v>47</v>
          </cell>
          <cell r="H30">
            <v>14.719999999999999</v>
          </cell>
          <cell r="I30" t="str">
            <v>NE</v>
          </cell>
          <cell r="J30">
            <v>31.680000000000003</v>
          </cell>
          <cell r="K30">
            <v>0.2</v>
          </cell>
        </row>
        <row r="31">
          <cell r="B31">
            <v>21.637499999999999</v>
          </cell>
          <cell r="C31">
            <v>25.8</v>
          </cell>
          <cell r="D31">
            <v>19.8</v>
          </cell>
          <cell r="E31">
            <v>88</v>
          </cell>
          <cell r="F31">
            <v>96</v>
          </cell>
          <cell r="G31">
            <v>64</v>
          </cell>
          <cell r="H31">
            <v>20.480000000000004</v>
          </cell>
          <cell r="I31" t="str">
            <v>S</v>
          </cell>
          <cell r="J31">
            <v>44.800000000000004</v>
          </cell>
          <cell r="K31">
            <v>64</v>
          </cell>
        </row>
        <row r="32">
          <cell r="B32">
            <v>16.995833333333334</v>
          </cell>
          <cell r="C32">
            <v>24.2</v>
          </cell>
          <cell r="D32">
            <v>9.6</v>
          </cell>
          <cell r="E32">
            <v>66.541666666666671</v>
          </cell>
          <cell r="F32">
            <v>97</v>
          </cell>
          <cell r="G32">
            <v>30</v>
          </cell>
          <cell r="H32">
            <v>12.8</v>
          </cell>
          <cell r="I32" t="str">
            <v>S</v>
          </cell>
          <cell r="J32">
            <v>28.160000000000004</v>
          </cell>
          <cell r="K32">
            <v>0</v>
          </cell>
        </row>
        <row r="33">
          <cell r="B33">
            <v>17.112500000000001</v>
          </cell>
          <cell r="C33">
            <v>28.7</v>
          </cell>
          <cell r="D33">
            <v>8.4</v>
          </cell>
          <cell r="E33">
            <v>73.416666666666671</v>
          </cell>
          <cell r="F33">
            <v>99</v>
          </cell>
          <cell r="G33">
            <v>30</v>
          </cell>
          <cell r="H33">
            <v>5.44</v>
          </cell>
          <cell r="I33" t="str">
            <v>NE</v>
          </cell>
          <cell r="J33">
            <v>13.440000000000001</v>
          </cell>
          <cell r="K33">
            <v>0.2</v>
          </cell>
        </row>
        <row r="34">
          <cell r="B34">
            <v>20.925000000000001</v>
          </cell>
          <cell r="C34">
            <v>31</v>
          </cell>
          <cell r="D34">
            <v>14.5</v>
          </cell>
          <cell r="E34">
            <v>71.375</v>
          </cell>
          <cell r="F34">
            <v>97</v>
          </cell>
          <cell r="G34">
            <v>27</v>
          </cell>
          <cell r="H34">
            <v>8</v>
          </cell>
          <cell r="I34" t="str">
            <v>S</v>
          </cell>
          <cell r="J34">
            <v>17.28</v>
          </cell>
          <cell r="K34">
            <v>0</v>
          </cell>
        </row>
        <row r="35">
          <cell r="B35">
            <v>21.345833333333331</v>
          </cell>
          <cell r="C35">
            <v>32.9</v>
          </cell>
          <cell r="D35">
            <v>12.4</v>
          </cell>
          <cell r="E35">
            <v>71.458333333333329</v>
          </cell>
          <cell r="F35">
            <v>97</v>
          </cell>
          <cell r="G35">
            <v>21</v>
          </cell>
          <cell r="H35">
            <v>4.4799999999999995</v>
          </cell>
          <cell r="I35" t="str">
            <v>NE</v>
          </cell>
          <cell r="J35">
            <v>11.840000000000002</v>
          </cell>
          <cell r="K35">
            <v>0.2</v>
          </cell>
        </row>
      </sheetData>
      <sheetData sheetId="3">
        <row r="5">
          <cell r="B5">
            <v>23.537499999999998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22.220833333333331</v>
          </cell>
        </row>
      </sheetData>
      <sheetData sheetId="9">
        <row r="5">
          <cell r="B5">
            <v>29.704166666666701</v>
          </cell>
        </row>
      </sheetData>
      <sheetData sheetId="10">
        <row r="5">
          <cell r="B5">
            <v>24.200000000000003</v>
          </cell>
        </row>
      </sheetData>
      <sheetData sheetId="11">
        <row r="5">
          <cell r="B5">
            <v>27.412500000000005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25.608333333333331</v>
          </cell>
          <cell r="C5">
            <v>31.7</v>
          </cell>
          <cell r="D5">
            <v>20.6</v>
          </cell>
          <cell r="E5">
            <v>69.708333333333329</v>
          </cell>
          <cell r="F5">
            <v>92</v>
          </cell>
          <cell r="G5">
            <v>46</v>
          </cell>
          <cell r="H5">
            <v>12.48</v>
          </cell>
          <cell r="I5" t="str">
            <v>N</v>
          </cell>
          <cell r="J5">
            <v>27.84</v>
          </cell>
          <cell r="K5">
            <v>0</v>
          </cell>
        </row>
        <row r="6">
          <cell r="B6">
            <v>25.34347826086956</v>
          </cell>
          <cell r="C6">
            <v>31.4</v>
          </cell>
          <cell r="D6">
            <v>20.9</v>
          </cell>
          <cell r="E6">
            <v>73.043478260869563</v>
          </cell>
          <cell r="F6">
            <v>94</v>
          </cell>
          <cell r="G6">
            <v>46</v>
          </cell>
          <cell r="H6">
            <v>9.9200000000000017</v>
          </cell>
          <cell r="I6" t="str">
            <v>N</v>
          </cell>
          <cell r="J6">
            <v>18.240000000000002</v>
          </cell>
          <cell r="K6">
            <v>0</v>
          </cell>
        </row>
        <row r="7">
          <cell r="B7">
            <v>25.375000000000004</v>
          </cell>
          <cell r="C7">
            <v>33</v>
          </cell>
          <cell r="D7">
            <v>21.2</v>
          </cell>
          <cell r="E7">
            <v>74.916666666666671</v>
          </cell>
          <cell r="F7">
            <v>93</v>
          </cell>
          <cell r="G7">
            <v>42</v>
          </cell>
          <cell r="H7">
            <v>19.200000000000003</v>
          </cell>
          <cell r="I7" t="str">
            <v>L</v>
          </cell>
          <cell r="J7">
            <v>35.200000000000003</v>
          </cell>
          <cell r="K7">
            <v>8</v>
          </cell>
        </row>
        <row r="8">
          <cell r="B8">
            <v>24.700000000000003</v>
          </cell>
          <cell r="C8">
            <v>32.6</v>
          </cell>
          <cell r="D8">
            <v>21.2</v>
          </cell>
          <cell r="E8">
            <v>73.25</v>
          </cell>
          <cell r="F8">
            <v>90</v>
          </cell>
          <cell r="G8">
            <v>41</v>
          </cell>
          <cell r="H8">
            <v>20.16</v>
          </cell>
          <cell r="I8" t="str">
            <v>L</v>
          </cell>
          <cell r="J8">
            <v>39.04</v>
          </cell>
          <cell r="K8">
            <v>0</v>
          </cell>
        </row>
        <row r="9">
          <cell r="B9">
            <v>24.995833333333334</v>
          </cell>
          <cell r="C9">
            <v>32.700000000000003</v>
          </cell>
          <cell r="D9">
            <v>18.8</v>
          </cell>
          <cell r="E9">
            <v>75.583333333333329</v>
          </cell>
          <cell r="F9">
            <v>96</v>
          </cell>
          <cell r="G9">
            <v>42</v>
          </cell>
          <cell r="H9">
            <v>18.559999999999999</v>
          </cell>
          <cell r="I9" t="str">
            <v>L</v>
          </cell>
          <cell r="J9">
            <v>32.96</v>
          </cell>
          <cell r="K9">
            <v>16</v>
          </cell>
        </row>
        <row r="10">
          <cell r="B10">
            <v>26.75</v>
          </cell>
          <cell r="C10">
            <v>35.299999999999997</v>
          </cell>
          <cell r="D10">
            <v>19.3</v>
          </cell>
          <cell r="E10">
            <v>59.833333333333336</v>
          </cell>
          <cell r="F10">
            <v>91</v>
          </cell>
          <cell r="G10">
            <v>27</v>
          </cell>
          <cell r="H10">
            <v>15.040000000000001</v>
          </cell>
          <cell r="I10" t="str">
            <v>L</v>
          </cell>
          <cell r="J10">
            <v>29.439999999999998</v>
          </cell>
          <cell r="K10">
            <v>0</v>
          </cell>
        </row>
        <row r="11">
          <cell r="B11">
            <v>27.250000000000004</v>
          </cell>
          <cell r="C11">
            <v>37.700000000000003</v>
          </cell>
          <cell r="D11">
            <v>18.600000000000001</v>
          </cell>
          <cell r="E11">
            <v>60.625</v>
          </cell>
          <cell r="F11">
            <v>96</v>
          </cell>
          <cell r="G11">
            <v>20</v>
          </cell>
          <cell r="H11">
            <v>17.919999999999998</v>
          </cell>
          <cell r="I11" t="str">
            <v>L</v>
          </cell>
          <cell r="J11">
            <v>32</v>
          </cell>
          <cell r="K11">
            <v>0</v>
          </cell>
        </row>
        <row r="12">
          <cell r="B12">
            <v>28.079166666666669</v>
          </cell>
          <cell r="C12">
            <v>39.4</v>
          </cell>
          <cell r="D12">
            <v>19.2</v>
          </cell>
          <cell r="E12">
            <v>51.333333333333336</v>
          </cell>
          <cell r="F12">
            <v>89</v>
          </cell>
          <cell r="G12">
            <v>17</v>
          </cell>
          <cell r="H12">
            <v>21.76</v>
          </cell>
          <cell r="I12" t="str">
            <v>L</v>
          </cell>
          <cell r="J12">
            <v>35.839999999999996</v>
          </cell>
          <cell r="K12">
            <v>0</v>
          </cell>
        </row>
        <row r="13">
          <cell r="B13">
            <v>27.399999999999995</v>
          </cell>
          <cell r="C13">
            <v>38</v>
          </cell>
          <cell r="D13">
            <v>16.5</v>
          </cell>
          <cell r="E13">
            <v>46.166666666666664</v>
          </cell>
          <cell r="F13">
            <v>90</v>
          </cell>
          <cell r="G13">
            <v>18</v>
          </cell>
          <cell r="H13">
            <v>11.840000000000002</v>
          </cell>
          <cell r="I13" t="str">
            <v>N</v>
          </cell>
          <cell r="J13">
            <v>24.96</v>
          </cell>
          <cell r="K13">
            <v>0</v>
          </cell>
        </row>
        <row r="14">
          <cell r="B14">
            <v>27.0625</v>
          </cell>
          <cell r="C14">
            <v>36.200000000000003</v>
          </cell>
          <cell r="D14">
            <v>19.3</v>
          </cell>
          <cell r="E14">
            <v>55.75</v>
          </cell>
          <cell r="F14">
            <v>90</v>
          </cell>
          <cell r="G14">
            <v>24</v>
          </cell>
          <cell r="H14">
            <v>10.88</v>
          </cell>
          <cell r="I14" t="str">
            <v>N</v>
          </cell>
          <cell r="J14">
            <v>22.72</v>
          </cell>
          <cell r="K14">
            <v>0</v>
          </cell>
        </row>
        <row r="15">
          <cell r="B15">
            <v>26.495833333333337</v>
          </cell>
          <cell r="C15">
            <v>36.799999999999997</v>
          </cell>
          <cell r="D15">
            <v>20.100000000000001</v>
          </cell>
          <cell r="E15">
            <v>61.375</v>
          </cell>
          <cell r="F15">
            <v>89</v>
          </cell>
          <cell r="G15">
            <v>28</v>
          </cell>
          <cell r="H15">
            <v>19.840000000000003</v>
          </cell>
          <cell r="I15" t="str">
            <v>N</v>
          </cell>
          <cell r="J15">
            <v>31.360000000000003</v>
          </cell>
          <cell r="K15">
            <v>0</v>
          </cell>
        </row>
        <row r="16">
          <cell r="B16">
            <v>27.420833333333331</v>
          </cell>
          <cell r="C16">
            <v>37.6</v>
          </cell>
          <cell r="D16">
            <v>19.600000000000001</v>
          </cell>
          <cell r="E16">
            <v>55.625</v>
          </cell>
          <cell r="F16">
            <v>85</v>
          </cell>
          <cell r="G16">
            <v>24</v>
          </cell>
          <cell r="H16">
            <v>14.719999999999999</v>
          </cell>
          <cell r="I16" t="str">
            <v>N</v>
          </cell>
          <cell r="J16">
            <v>24.32</v>
          </cell>
          <cell r="K16">
            <v>0</v>
          </cell>
        </row>
        <row r="17">
          <cell r="B17">
            <v>27.666666666666671</v>
          </cell>
          <cell r="C17">
            <v>37.4</v>
          </cell>
          <cell r="D17">
            <v>20.7</v>
          </cell>
          <cell r="E17">
            <v>59.291666666666664</v>
          </cell>
          <cell r="F17">
            <v>88</v>
          </cell>
          <cell r="G17">
            <v>22</v>
          </cell>
          <cell r="H17">
            <v>10.88</v>
          </cell>
          <cell r="I17" t="str">
            <v>N</v>
          </cell>
          <cell r="J17">
            <v>32</v>
          </cell>
          <cell r="K17">
            <v>0</v>
          </cell>
        </row>
        <row r="18">
          <cell r="B18">
            <v>24.645833333333332</v>
          </cell>
          <cell r="C18">
            <v>30.9</v>
          </cell>
          <cell r="D18">
            <v>20</v>
          </cell>
          <cell r="E18">
            <v>68.25</v>
          </cell>
          <cell r="F18">
            <v>95</v>
          </cell>
          <cell r="G18">
            <v>38</v>
          </cell>
          <cell r="H18">
            <v>29.760000000000005</v>
          </cell>
          <cell r="I18" t="str">
            <v>N</v>
          </cell>
          <cell r="J18">
            <v>46.400000000000006</v>
          </cell>
          <cell r="K18">
            <v>5</v>
          </cell>
        </row>
        <row r="19">
          <cell r="B19">
            <v>23.649999999999995</v>
          </cell>
          <cell r="C19">
            <v>31.7</v>
          </cell>
          <cell r="D19">
            <v>20.3</v>
          </cell>
          <cell r="E19">
            <v>82.541666666666671</v>
          </cell>
          <cell r="F19">
            <v>96</v>
          </cell>
          <cell r="G19">
            <v>41</v>
          </cell>
          <cell r="H19">
            <v>12.48</v>
          </cell>
          <cell r="I19" t="str">
            <v>N</v>
          </cell>
          <cell r="J19">
            <v>33.28</v>
          </cell>
          <cell r="K19">
            <v>4.5999999999999996</v>
          </cell>
        </row>
        <row r="20">
          <cell r="B20">
            <v>25.062500000000004</v>
          </cell>
          <cell r="C20">
            <v>34.299999999999997</v>
          </cell>
          <cell r="D20">
            <v>19</v>
          </cell>
          <cell r="E20">
            <v>74.416666666666671</v>
          </cell>
          <cell r="F20">
            <v>96</v>
          </cell>
          <cell r="G20">
            <v>32</v>
          </cell>
          <cell r="H20">
            <v>12.8</v>
          </cell>
          <cell r="I20" t="str">
            <v>NE</v>
          </cell>
          <cell r="J20">
            <v>24.32</v>
          </cell>
          <cell r="K20">
            <v>0.8</v>
          </cell>
        </row>
        <row r="21">
          <cell r="B21">
            <v>25.154166666666672</v>
          </cell>
          <cell r="C21">
            <v>36.6</v>
          </cell>
          <cell r="D21">
            <v>20.6</v>
          </cell>
          <cell r="E21">
            <v>78.333333333333329</v>
          </cell>
          <cell r="F21">
            <v>96</v>
          </cell>
          <cell r="G21">
            <v>28</v>
          </cell>
          <cell r="H21">
            <v>20.480000000000004</v>
          </cell>
          <cell r="I21" t="str">
            <v>L</v>
          </cell>
          <cell r="J21">
            <v>30.400000000000002</v>
          </cell>
          <cell r="K21">
            <v>0.8</v>
          </cell>
        </row>
        <row r="22">
          <cell r="B22">
            <v>24.966666666666672</v>
          </cell>
          <cell r="C22">
            <v>34</v>
          </cell>
          <cell r="D22">
            <v>20</v>
          </cell>
          <cell r="E22">
            <v>76.708333333333329</v>
          </cell>
          <cell r="F22">
            <v>96</v>
          </cell>
          <cell r="G22">
            <v>40</v>
          </cell>
          <cell r="H22">
            <v>31.04</v>
          </cell>
          <cell r="I22" t="str">
            <v>L</v>
          </cell>
          <cell r="J22">
            <v>60.48</v>
          </cell>
          <cell r="K22">
            <v>2.8</v>
          </cell>
        </row>
        <row r="23">
          <cell r="B23">
            <v>25.108333333333331</v>
          </cell>
          <cell r="C23">
            <v>33.700000000000003</v>
          </cell>
          <cell r="D23">
            <v>21.2</v>
          </cell>
          <cell r="E23">
            <v>76.041666666666671</v>
          </cell>
          <cell r="F23">
            <v>95</v>
          </cell>
          <cell r="G23">
            <v>41</v>
          </cell>
          <cell r="H23">
            <v>21.76</v>
          </cell>
          <cell r="I23" t="str">
            <v>L</v>
          </cell>
          <cell r="J23">
            <v>38.400000000000006</v>
          </cell>
          <cell r="K23">
            <v>11.2</v>
          </cell>
        </row>
        <row r="24">
          <cell r="B24">
            <v>26.333333333333332</v>
          </cell>
          <cell r="C24">
            <v>36.799999999999997</v>
          </cell>
          <cell r="D24">
            <v>20.9</v>
          </cell>
          <cell r="E24">
            <v>69.083333333333329</v>
          </cell>
          <cell r="F24">
            <v>96</v>
          </cell>
          <cell r="G24">
            <v>28</v>
          </cell>
          <cell r="H24">
            <v>12.8</v>
          </cell>
          <cell r="I24" t="str">
            <v>L</v>
          </cell>
          <cell r="J24">
            <v>24.96</v>
          </cell>
          <cell r="K24">
            <v>0</v>
          </cell>
        </row>
        <row r="25">
          <cell r="B25">
            <v>27.216666666666658</v>
          </cell>
          <cell r="C25">
            <v>36.200000000000003</v>
          </cell>
          <cell r="D25">
            <v>20.2</v>
          </cell>
          <cell r="E25">
            <v>64.791666666666671</v>
          </cell>
          <cell r="F25">
            <v>94</v>
          </cell>
          <cell r="G25">
            <v>30</v>
          </cell>
          <cell r="H25">
            <v>12.48</v>
          </cell>
          <cell r="I25" t="str">
            <v>N</v>
          </cell>
          <cell r="J25">
            <v>26.880000000000003</v>
          </cell>
          <cell r="K25">
            <v>0</v>
          </cell>
        </row>
        <row r="26">
          <cell r="B26">
            <v>25.258333333333329</v>
          </cell>
          <cell r="C26">
            <v>34.299999999999997</v>
          </cell>
          <cell r="D26">
            <v>20.100000000000001</v>
          </cell>
          <cell r="E26">
            <v>73.708333333333329</v>
          </cell>
          <cell r="F26">
            <v>95</v>
          </cell>
          <cell r="G26">
            <v>41</v>
          </cell>
          <cell r="H26">
            <v>18.880000000000003</v>
          </cell>
          <cell r="I26" t="str">
            <v>N</v>
          </cell>
          <cell r="J26">
            <v>38.72</v>
          </cell>
          <cell r="K26">
            <v>6.2</v>
          </cell>
        </row>
        <row r="27">
          <cell r="B27">
            <v>24.620833333333337</v>
          </cell>
          <cell r="C27">
            <v>30.8</v>
          </cell>
          <cell r="D27">
            <v>20.6</v>
          </cell>
          <cell r="E27">
            <v>70.125</v>
          </cell>
          <cell r="F27">
            <v>93</v>
          </cell>
          <cell r="G27">
            <v>40</v>
          </cell>
          <cell r="H27">
            <v>0</v>
          </cell>
          <cell r="I27" t="str">
            <v>SO</v>
          </cell>
          <cell r="J27">
            <v>0</v>
          </cell>
          <cell r="K27">
            <v>0</v>
          </cell>
        </row>
        <row r="28">
          <cell r="B28">
            <v>24.745833333333337</v>
          </cell>
          <cell r="C28">
            <v>30.6</v>
          </cell>
          <cell r="D28">
            <v>21.4</v>
          </cell>
          <cell r="E28">
            <v>74.416666666666671</v>
          </cell>
          <cell r="F28">
            <v>90</v>
          </cell>
          <cell r="G28">
            <v>48</v>
          </cell>
          <cell r="H28">
            <v>0</v>
          </cell>
          <cell r="I28" t="str">
            <v>SO</v>
          </cell>
          <cell r="J28">
            <v>0</v>
          </cell>
          <cell r="K28">
            <v>0</v>
          </cell>
        </row>
        <row r="29">
          <cell r="B29">
            <v>24.5625</v>
          </cell>
          <cell r="C29">
            <v>29.6</v>
          </cell>
          <cell r="D29">
            <v>22</v>
          </cell>
          <cell r="E29">
            <v>80.291666666666671</v>
          </cell>
          <cell r="F29">
            <v>95</v>
          </cell>
          <cell r="G29">
            <v>54</v>
          </cell>
          <cell r="H29">
            <v>0</v>
          </cell>
          <cell r="I29" t="str">
            <v>SO</v>
          </cell>
          <cell r="J29">
            <v>0</v>
          </cell>
          <cell r="K29">
            <v>0.60000000000000009</v>
          </cell>
        </row>
        <row r="30">
          <cell r="B30">
            <v>24.662499999999998</v>
          </cell>
          <cell r="C30">
            <v>30.8</v>
          </cell>
          <cell r="D30">
            <v>21.1</v>
          </cell>
          <cell r="E30">
            <v>72.958333333333329</v>
          </cell>
          <cell r="F30">
            <v>93</v>
          </cell>
          <cell r="G30">
            <v>39</v>
          </cell>
          <cell r="H30">
            <v>17.600000000000001</v>
          </cell>
          <cell r="I30" t="str">
            <v>SO</v>
          </cell>
          <cell r="J30">
            <v>32.96</v>
          </cell>
          <cell r="K30">
            <v>0</v>
          </cell>
        </row>
        <row r="31">
          <cell r="B31">
            <v>24.466666666666669</v>
          </cell>
          <cell r="C31">
            <v>32.200000000000003</v>
          </cell>
          <cell r="D31">
            <v>20.7</v>
          </cell>
          <cell r="E31">
            <v>71.958333333333329</v>
          </cell>
          <cell r="F31">
            <v>93</v>
          </cell>
          <cell r="G31">
            <v>41</v>
          </cell>
          <cell r="H31">
            <v>16.96</v>
          </cell>
          <cell r="I31" t="str">
            <v>SO</v>
          </cell>
          <cell r="J31">
            <v>33.6</v>
          </cell>
          <cell r="K31">
            <v>1.2</v>
          </cell>
        </row>
        <row r="32">
          <cell r="B32">
            <v>24.445833333333336</v>
          </cell>
          <cell r="C32">
            <v>30.9</v>
          </cell>
          <cell r="D32">
            <v>20.9</v>
          </cell>
          <cell r="E32">
            <v>71.291666666666671</v>
          </cell>
          <cell r="F32">
            <v>89</v>
          </cell>
          <cell r="G32">
            <v>42</v>
          </cell>
          <cell r="H32">
            <v>19.52</v>
          </cell>
          <cell r="I32" t="str">
            <v>SO</v>
          </cell>
          <cell r="J32">
            <v>35.520000000000003</v>
          </cell>
          <cell r="K32">
            <v>0</v>
          </cell>
        </row>
        <row r="33">
          <cell r="B33">
            <v>24.825000000000003</v>
          </cell>
          <cell r="C33">
            <v>30.6</v>
          </cell>
          <cell r="D33">
            <v>21.8</v>
          </cell>
          <cell r="E33">
            <v>74.375</v>
          </cell>
          <cell r="F33">
            <v>92</v>
          </cell>
          <cell r="G33">
            <v>46</v>
          </cell>
          <cell r="H33">
            <v>18.559999999999999</v>
          </cell>
          <cell r="I33" t="str">
            <v>SO</v>
          </cell>
          <cell r="J33">
            <v>37.119999999999997</v>
          </cell>
          <cell r="K33">
            <v>0</v>
          </cell>
        </row>
        <row r="34">
          <cell r="B34">
            <v>23.458333333333332</v>
          </cell>
          <cell r="C34">
            <v>29.8</v>
          </cell>
          <cell r="D34">
            <v>19.7</v>
          </cell>
          <cell r="E34">
            <v>52.458333333333336</v>
          </cell>
          <cell r="F34">
            <v>66</v>
          </cell>
          <cell r="G34">
            <v>39</v>
          </cell>
          <cell r="H34">
            <v>13.440000000000001</v>
          </cell>
          <cell r="I34" t="str">
            <v>SE</v>
          </cell>
          <cell r="J34">
            <v>20.16</v>
          </cell>
          <cell r="K34">
            <v>0</v>
          </cell>
        </row>
        <row r="35">
          <cell r="B35">
            <v>24.891666666666669</v>
          </cell>
          <cell r="C35">
            <v>32.6</v>
          </cell>
          <cell r="D35">
            <v>18.8</v>
          </cell>
          <cell r="E35">
            <v>46.833333333333336</v>
          </cell>
          <cell r="F35">
            <v>64</v>
          </cell>
          <cell r="G35">
            <v>29</v>
          </cell>
          <cell r="H35">
            <v>16.32</v>
          </cell>
          <cell r="I35" t="str">
            <v>SE</v>
          </cell>
          <cell r="J35">
            <v>28.480000000000004</v>
          </cell>
          <cell r="K35">
            <v>0</v>
          </cell>
        </row>
      </sheetData>
      <sheetData sheetId="3">
        <row r="5">
          <cell r="B5">
            <v>26.50833333333334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26.704166666666666</v>
          </cell>
        </row>
      </sheetData>
      <sheetData sheetId="9">
        <row r="5">
          <cell r="B5">
            <v>28.320833333333329</v>
          </cell>
        </row>
      </sheetData>
      <sheetData sheetId="10">
        <row r="5">
          <cell r="B5">
            <v>25.612500000000001</v>
          </cell>
        </row>
      </sheetData>
      <sheetData sheetId="11">
        <row r="5">
          <cell r="B5">
            <v>25.566666666666666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25.233333333333338</v>
          </cell>
          <cell r="C5">
            <v>33.799999999999997</v>
          </cell>
          <cell r="D5">
            <v>20.100000000000001</v>
          </cell>
          <cell r="E5">
            <v>67.791666666666671</v>
          </cell>
          <cell r="F5">
            <v>89</v>
          </cell>
          <cell r="G5">
            <v>38</v>
          </cell>
          <cell r="H5">
            <v>12.96</v>
          </cell>
          <cell r="I5" t="str">
            <v>O</v>
          </cell>
          <cell r="J5">
            <v>34.200000000000003</v>
          </cell>
          <cell r="K5">
            <v>0</v>
          </cell>
        </row>
        <row r="6">
          <cell r="B6">
            <v>26.037499999999998</v>
          </cell>
          <cell r="C6">
            <v>33.299999999999997</v>
          </cell>
          <cell r="D6">
            <v>20.3</v>
          </cell>
          <cell r="E6">
            <v>67.875</v>
          </cell>
          <cell r="F6">
            <v>91</v>
          </cell>
          <cell r="G6">
            <v>42</v>
          </cell>
          <cell r="H6">
            <v>7.9200000000000008</v>
          </cell>
          <cell r="I6" t="str">
            <v>SO</v>
          </cell>
          <cell r="J6">
            <v>19.8</v>
          </cell>
          <cell r="K6">
            <v>0</v>
          </cell>
        </row>
        <row r="7">
          <cell r="B7">
            <v>27.133333333333336</v>
          </cell>
          <cell r="C7">
            <v>33.799999999999997</v>
          </cell>
          <cell r="D7">
            <v>21.1</v>
          </cell>
          <cell r="E7">
            <v>66.958333333333329</v>
          </cell>
          <cell r="F7">
            <v>92</v>
          </cell>
          <cell r="G7">
            <v>38</v>
          </cell>
          <cell r="H7">
            <v>10.8</v>
          </cell>
          <cell r="I7" t="str">
            <v>L</v>
          </cell>
          <cell r="J7">
            <v>23.759999999999998</v>
          </cell>
          <cell r="K7">
            <v>0</v>
          </cell>
        </row>
        <row r="8">
          <cell r="B8">
            <v>27.329166666666662</v>
          </cell>
          <cell r="C8">
            <v>34.1</v>
          </cell>
          <cell r="D8">
            <v>21.4</v>
          </cell>
          <cell r="E8">
            <v>66.208333333333329</v>
          </cell>
          <cell r="F8">
            <v>91</v>
          </cell>
          <cell r="G8">
            <v>41</v>
          </cell>
          <cell r="H8">
            <v>11.16</v>
          </cell>
          <cell r="I8" t="str">
            <v>L</v>
          </cell>
          <cell r="J8">
            <v>23.400000000000002</v>
          </cell>
          <cell r="K8">
            <v>0</v>
          </cell>
        </row>
        <row r="9">
          <cell r="B9">
            <v>26.383333333333329</v>
          </cell>
          <cell r="C9">
            <v>33.200000000000003</v>
          </cell>
          <cell r="D9">
            <v>21.3</v>
          </cell>
          <cell r="E9">
            <v>63.958333333333336</v>
          </cell>
          <cell r="F9">
            <v>87</v>
          </cell>
          <cell r="G9">
            <v>36</v>
          </cell>
          <cell r="H9">
            <v>13.68</v>
          </cell>
          <cell r="I9" t="str">
            <v>L</v>
          </cell>
          <cell r="J9">
            <v>26.64</v>
          </cell>
          <cell r="K9">
            <v>0</v>
          </cell>
        </row>
        <row r="10">
          <cell r="B10">
            <v>26.066666666666663</v>
          </cell>
          <cell r="C10">
            <v>34</v>
          </cell>
          <cell r="D10">
            <v>21</v>
          </cell>
          <cell r="E10">
            <v>65.041666666666671</v>
          </cell>
          <cell r="F10">
            <v>88</v>
          </cell>
          <cell r="G10">
            <v>31</v>
          </cell>
          <cell r="H10">
            <v>9.7200000000000006</v>
          </cell>
          <cell r="I10" t="str">
            <v>O</v>
          </cell>
          <cell r="J10">
            <v>22.32</v>
          </cell>
          <cell r="K10">
            <v>0</v>
          </cell>
        </row>
        <row r="11">
          <cell r="B11">
            <v>25.566666666666663</v>
          </cell>
          <cell r="C11">
            <v>33.6</v>
          </cell>
          <cell r="D11">
            <v>20.399999999999999</v>
          </cell>
          <cell r="E11">
            <v>69.166666666666671</v>
          </cell>
          <cell r="F11">
            <v>90</v>
          </cell>
          <cell r="G11">
            <v>33</v>
          </cell>
          <cell r="H11">
            <v>15.48</v>
          </cell>
          <cell r="I11" t="str">
            <v>O</v>
          </cell>
          <cell r="J11">
            <v>48.96</v>
          </cell>
          <cell r="K11">
            <v>0.8</v>
          </cell>
        </row>
        <row r="12">
          <cell r="B12">
            <v>26.387499999999999</v>
          </cell>
          <cell r="C12">
            <v>33.1</v>
          </cell>
          <cell r="D12">
            <v>20.5</v>
          </cell>
          <cell r="E12">
            <v>62.75</v>
          </cell>
          <cell r="F12">
            <v>90</v>
          </cell>
          <cell r="G12">
            <v>31</v>
          </cell>
          <cell r="H12">
            <v>10.8</v>
          </cell>
          <cell r="I12" t="str">
            <v>NE</v>
          </cell>
          <cell r="J12">
            <v>23.400000000000002</v>
          </cell>
          <cell r="K12">
            <v>0</v>
          </cell>
        </row>
        <row r="13">
          <cell r="B13">
            <v>25.208333333333339</v>
          </cell>
          <cell r="C13">
            <v>33.6</v>
          </cell>
          <cell r="D13">
            <v>19.2</v>
          </cell>
          <cell r="E13">
            <v>63.833333333333336</v>
          </cell>
          <cell r="F13">
            <v>87</v>
          </cell>
          <cell r="G13">
            <v>29</v>
          </cell>
          <cell r="H13">
            <v>17.28</v>
          </cell>
          <cell r="I13" t="str">
            <v>O</v>
          </cell>
          <cell r="J13">
            <v>40.680000000000007</v>
          </cell>
          <cell r="K13">
            <v>8.8000000000000007</v>
          </cell>
        </row>
        <row r="14">
          <cell r="B14">
            <v>23.529166666666669</v>
          </cell>
          <cell r="C14">
            <v>32.299999999999997</v>
          </cell>
          <cell r="D14">
            <v>17.8</v>
          </cell>
          <cell r="E14">
            <v>73.5</v>
          </cell>
          <cell r="F14">
            <v>93</v>
          </cell>
          <cell r="G14">
            <v>31</v>
          </cell>
          <cell r="H14">
            <v>14.04</v>
          </cell>
          <cell r="I14" t="str">
            <v>L</v>
          </cell>
          <cell r="J14">
            <v>44.28</v>
          </cell>
          <cell r="K14">
            <v>1</v>
          </cell>
        </row>
        <row r="15">
          <cell r="B15">
            <v>24.662499999999994</v>
          </cell>
          <cell r="C15">
            <v>32</v>
          </cell>
          <cell r="D15">
            <v>19</v>
          </cell>
          <cell r="E15">
            <v>72.833333333333329</v>
          </cell>
          <cell r="F15">
            <v>95</v>
          </cell>
          <cell r="G15">
            <v>39</v>
          </cell>
          <cell r="H15">
            <v>7.9200000000000008</v>
          </cell>
          <cell r="I15" t="str">
            <v>N</v>
          </cell>
          <cell r="J15">
            <v>20.88</v>
          </cell>
          <cell r="K15">
            <v>0</v>
          </cell>
        </row>
        <row r="16">
          <cell r="B16">
            <v>25.366666666666664</v>
          </cell>
          <cell r="C16">
            <v>33.799999999999997</v>
          </cell>
          <cell r="D16">
            <v>20.100000000000001</v>
          </cell>
          <cell r="E16">
            <v>72.5</v>
          </cell>
          <cell r="F16">
            <v>93</v>
          </cell>
          <cell r="G16">
            <v>34</v>
          </cell>
          <cell r="H16">
            <v>17.28</v>
          </cell>
          <cell r="I16" t="str">
            <v>O</v>
          </cell>
          <cell r="J16">
            <v>74.88000000000001</v>
          </cell>
          <cell r="K16">
            <v>9.1999999999999993</v>
          </cell>
        </row>
        <row r="17">
          <cell r="B17">
            <v>25.083333333333332</v>
          </cell>
          <cell r="C17">
            <v>32.200000000000003</v>
          </cell>
          <cell r="D17">
            <v>19.600000000000001</v>
          </cell>
          <cell r="E17">
            <v>74.916666666666671</v>
          </cell>
          <cell r="F17">
            <v>95</v>
          </cell>
          <cell r="G17">
            <v>45</v>
          </cell>
          <cell r="H17">
            <v>7.9200000000000008</v>
          </cell>
          <cell r="I17" t="str">
            <v>SO</v>
          </cell>
          <cell r="J17">
            <v>20.52</v>
          </cell>
          <cell r="K17">
            <v>0</v>
          </cell>
        </row>
        <row r="18">
          <cell r="B18">
            <v>25.245833333333334</v>
          </cell>
          <cell r="C18">
            <v>33.1</v>
          </cell>
          <cell r="D18">
            <v>19.5</v>
          </cell>
          <cell r="E18">
            <v>73.208333333333329</v>
          </cell>
          <cell r="F18">
            <v>93</v>
          </cell>
          <cell r="G18">
            <v>41</v>
          </cell>
          <cell r="H18">
            <v>13.68</v>
          </cell>
          <cell r="I18" t="str">
            <v>O</v>
          </cell>
          <cell r="J18">
            <v>31.680000000000003</v>
          </cell>
          <cell r="K18">
            <v>8</v>
          </cell>
        </row>
        <row r="19">
          <cell r="B19">
            <v>24.436000000000003</v>
          </cell>
          <cell r="C19">
            <v>30.6</v>
          </cell>
          <cell r="D19">
            <v>21.4</v>
          </cell>
          <cell r="E19">
            <v>80.08</v>
          </cell>
          <cell r="F19">
            <v>94</v>
          </cell>
          <cell r="G19">
            <v>51</v>
          </cell>
          <cell r="H19">
            <v>14.4</v>
          </cell>
          <cell r="I19" t="str">
            <v>NO</v>
          </cell>
          <cell r="J19">
            <v>36.36</v>
          </cell>
          <cell r="K19">
            <v>8</v>
          </cell>
        </row>
        <row r="20">
          <cell r="B20">
            <v>23.286956521739125</v>
          </cell>
          <cell r="C20">
            <v>29.1</v>
          </cell>
          <cell r="D20">
            <v>21</v>
          </cell>
          <cell r="E20">
            <v>87.782608695652172</v>
          </cell>
          <cell r="F20">
            <v>96</v>
          </cell>
          <cell r="G20">
            <v>60</v>
          </cell>
          <cell r="H20">
            <v>13.68</v>
          </cell>
          <cell r="I20" t="str">
            <v>L</v>
          </cell>
          <cell r="J20">
            <v>28.8</v>
          </cell>
          <cell r="K20">
            <v>50.800000000000004</v>
          </cell>
        </row>
        <row r="21">
          <cell r="B21">
            <v>23.670833333333331</v>
          </cell>
          <cell r="C21">
            <v>29.5</v>
          </cell>
          <cell r="D21">
            <v>20.6</v>
          </cell>
          <cell r="E21">
            <v>83.375</v>
          </cell>
          <cell r="F21">
            <v>96</v>
          </cell>
          <cell r="G21">
            <v>55</v>
          </cell>
          <cell r="H21">
            <v>8.64</v>
          </cell>
          <cell r="I21" t="str">
            <v>L</v>
          </cell>
          <cell r="J21">
            <v>17.28</v>
          </cell>
          <cell r="K21">
            <v>0.4</v>
          </cell>
        </row>
        <row r="22">
          <cell r="B22">
            <v>23.866666666666664</v>
          </cell>
          <cell r="C22">
            <v>30.8</v>
          </cell>
          <cell r="D22">
            <v>20.8</v>
          </cell>
          <cell r="E22">
            <v>82.166666666666671</v>
          </cell>
          <cell r="F22">
            <v>95</v>
          </cell>
          <cell r="G22">
            <v>52</v>
          </cell>
          <cell r="H22">
            <v>12.96</v>
          </cell>
          <cell r="I22" t="str">
            <v>L</v>
          </cell>
          <cell r="J22">
            <v>27</v>
          </cell>
          <cell r="K22">
            <v>21.599999999999998</v>
          </cell>
        </row>
        <row r="23">
          <cell r="B23">
            <v>24.066666666666666</v>
          </cell>
          <cell r="C23">
            <v>29.7</v>
          </cell>
          <cell r="D23">
            <v>20.3</v>
          </cell>
          <cell r="E23">
            <v>78.833333333333329</v>
          </cell>
          <cell r="F23">
            <v>94</v>
          </cell>
          <cell r="G23">
            <v>53</v>
          </cell>
          <cell r="H23">
            <v>10.08</v>
          </cell>
          <cell r="I23" t="str">
            <v>L</v>
          </cell>
          <cell r="J23">
            <v>27</v>
          </cell>
          <cell r="K23">
            <v>0.2</v>
          </cell>
        </row>
        <row r="24">
          <cell r="B24">
            <v>25.479166666666671</v>
          </cell>
          <cell r="C24">
            <v>32.1</v>
          </cell>
          <cell r="D24">
            <v>19.899999999999999</v>
          </cell>
          <cell r="E24">
            <v>72.791666666666671</v>
          </cell>
          <cell r="F24">
            <v>95</v>
          </cell>
          <cell r="G24">
            <v>37</v>
          </cell>
          <cell r="H24">
            <v>8.2799999999999994</v>
          </cell>
          <cell r="I24" t="str">
            <v>L</v>
          </cell>
          <cell r="J24">
            <v>19.079999999999998</v>
          </cell>
          <cell r="K24">
            <v>0</v>
          </cell>
        </row>
        <row r="25">
          <cell r="B25">
            <v>26.016666666666662</v>
          </cell>
          <cell r="C25">
            <v>33.200000000000003</v>
          </cell>
          <cell r="D25">
            <v>19.899999999999999</v>
          </cell>
          <cell r="E25">
            <v>69.333333333333329</v>
          </cell>
          <cell r="F25">
            <v>94</v>
          </cell>
          <cell r="G25">
            <v>33</v>
          </cell>
          <cell r="H25">
            <v>9.3600000000000012</v>
          </cell>
          <cell r="I25" t="str">
            <v>NO</v>
          </cell>
          <cell r="J25">
            <v>20.52</v>
          </cell>
          <cell r="K25">
            <v>0</v>
          </cell>
        </row>
        <row r="26">
          <cell r="B26">
            <v>26.729166666666661</v>
          </cell>
          <cell r="C26">
            <v>32.9</v>
          </cell>
          <cell r="D26">
            <v>21.8</v>
          </cell>
          <cell r="E26">
            <v>68</v>
          </cell>
          <cell r="F26">
            <v>90</v>
          </cell>
          <cell r="G26">
            <v>39</v>
          </cell>
          <cell r="H26">
            <v>12.24</v>
          </cell>
          <cell r="I26" t="str">
            <v>NO</v>
          </cell>
          <cell r="J26">
            <v>38.880000000000003</v>
          </cell>
          <cell r="K26">
            <v>2</v>
          </cell>
        </row>
        <row r="27">
          <cell r="B27">
            <v>23.491666666666664</v>
          </cell>
          <cell r="C27">
            <v>29.8</v>
          </cell>
          <cell r="D27">
            <v>19.7</v>
          </cell>
          <cell r="E27">
            <v>79.375</v>
          </cell>
          <cell r="F27">
            <v>94</v>
          </cell>
          <cell r="G27">
            <v>50</v>
          </cell>
          <cell r="H27">
            <v>15.840000000000002</v>
          </cell>
          <cell r="I27" t="str">
            <v>NO</v>
          </cell>
          <cell r="J27">
            <v>37.080000000000005</v>
          </cell>
          <cell r="K27">
            <v>12.2</v>
          </cell>
        </row>
        <row r="28">
          <cell r="B28">
            <v>24.233333333333334</v>
          </cell>
          <cell r="C28">
            <v>30.2</v>
          </cell>
          <cell r="D28">
            <v>19.899999999999999</v>
          </cell>
          <cell r="E28">
            <v>78.708333333333329</v>
          </cell>
          <cell r="F28">
            <v>96</v>
          </cell>
          <cell r="G28">
            <v>50</v>
          </cell>
          <cell r="H28">
            <v>8.2799999999999994</v>
          </cell>
          <cell r="I28" t="str">
            <v>L</v>
          </cell>
          <cell r="J28">
            <v>24.48</v>
          </cell>
          <cell r="K28">
            <v>0</v>
          </cell>
        </row>
        <row r="29">
          <cell r="B29">
            <v>25.933333333333337</v>
          </cell>
          <cell r="C29">
            <v>33</v>
          </cell>
          <cell r="D29">
            <v>19.899999999999999</v>
          </cell>
          <cell r="E29">
            <v>72.5</v>
          </cell>
          <cell r="F29">
            <v>94</v>
          </cell>
          <cell r="G29">
            <v>43</v>
          </cell>
          <cell r="H29">
            <v>8.2799999999999994</v>
          </cell>
          <cell r="I29" t="str">
            <v>SO</v>
          </cell>
          <cell r="J29">
            <v>18.36</v>
          </cell>
          <cell r="K29">
            <v>0</v>
          </cell>
        </row>
        <row r="30">
          <cell r="B30">
            <v>27.012499999999999</v>
          </cell>
          <cell r="C30">
            <v>33.6</v>
          </cell>
          <cell r="D30">
            <v>22.2</v>
          </cell>
          <cell r="E30">
            <v>68.75</v>
          </cell>
          <cell r="F30">
            <v>91</v>
          </cell>
          <cell r="G30">
            <v>42</v>
          </cell>
          <cell r="H30">
            <v>9</v>
          </cell>
          <cell r="I30" t="str">
            <v>NO</v>
          </cell>
          <cell r="J30">
            <v>21.240000000000002</v>
          </cell>
          <cell r="K30">
            <v>0</v>
          </cell>
        </row>
        <row r="31">
          <cell r="B31">
            <v>22.195833333333329</v>
          </cell>
          <cell r="C31">
            <v>27.6</v>
          </cell>
          <cell r="D31">
            <v>20.100000000000001</v>
          </cell>
          <cell r="E31">
            <v>88.333333333333329</v>
          </cell>
          <cell r="F31">
            <v>96</v>
          </cell>
          <cell r="G31">
            <v>53</v>
          </cell>
          <cell r="H31">
            <v>14.4</v>
          </cell>
          <cell r="I31" t="str">
            <v>NO</v>
          </cell>
          <cell r="J31">
            <v>43.56</v>
          </cell>
          <cell r="K31">
            <v>78</v>
          </cell>
        </row>
        <row r="32">
          <cell r="B32">
            <v>21.745833333333334</v>
          </cell>
          <cell r="C32">
            <v>25.1</v>
          </cell>
          <cell r="D32">
            <v>18.8</v>
          </cell>
          <cell r="E32">
            <v>79.083333333333329</v>
          </cell>
          <cell r="F32">
            <v>95</v>
          </cell>
          <cell r="G32">
            <v>60</v>
          </cell>
          <cell r="H32">
            <v>8.64</v>
          </cell>
          <cell r="I32" t="str">
            <v>S</v>
          </cell>
          <cell r="J32">
            <v>21.6</v>
          </cell>
          <cell r="K32">
            <v>0</v>
          </cell>
        </row>
        <row r="33">
          <cell r="B33">
            <v>22.095833333333331</v>
          </cell>
          <cell r="C33">
            <v>29.6</v>
          </cell>
          <cell r="D33">
            <v>16</v>
          </cell>
          <cell r="E33">
            <v>70.083333333333329</v>
          </cell>
          <cell r="F33">
            <v>93</v>
          </cell>
          <cell r="G33">
            <v>51</v>
          </cell>
          <cell r="H33">
            <v>9.3600000000000012</v>
          </cell>
          <cell r="I33" t="str">
            <v>L</v>
          </cell>
          <cell r="J33">
            <v>19.079999999999998</v>
          </cell>
          <cell r="K33">
            <v>0</v>
          </cell>
        </row>
        <row r="34">
          <cell r="B34">
            <v>24.558333333333337</v>
          </cell>
          <cell r="C34">
            <v>31.9</v>
          </cell>
          <cell r="D34">
            <v>19.899999999999999</v>
          </cell>
          <cell r="E34">
            <v>74.583333333333329</v>
          </cell>
          <cell r="F34">
            <v>93</v>
          </cell>
          <cell r="G34">
            <v>42</v>
          </cell>
          <cell r="H34">
            <v>15.120000000000001</v>
          </cell>
          <cell r="I34" t="str">
            <v>NO</v>
          </cell>
          <cell r="J34">
            <v>27.36</v>
          </cell>
          <cell r="K34">
            <v>0</v>
          </cell>
        </row>
        <row r="35">
          <cell r="B35">
            <v>24.887499999999992</v>
          </cell>
          <cell r="C35">
            <v>32</v>
          </cell>
          <cell r="D35">
            <v>19.3</v>
          </cell>
          <cell r="E35">
            <v>70.291666666666671</v>
          </cell>
          <cell r="F35">
            <v>94</v>
          </cell>
          <cell r="G35">
            <v>39</v>
          </cell>
          <cell r="H35">
            <v>9.3600000000000012</v>
          </cell>
          <cell r="I35" t="str">
            <v>O</v>
          </cell>
          <cell r="J35">
            <v>18.36</v>
          </cell>
          <cell r="K35">
            <v>0</v>
          </cell>
        </row>
      </sheetData>
      <sheetData sheetId="3">
        <row r="5">
          <cell r="B5">
            <v>25.383333333333336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24.566666666666674</v>
          </cell>
        </row>
      </sheetData>
      <sheetData sheetId="9">
        <row r="5">
          <cell r="B5">
            <v>27.695833333333336</v>
          </cell>
        </row>
      </sheetData>
      <sheetData sheetId="10">
        <row r="5">
          <cell r="B5">
            <v>26.458333333333332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23.074999999999999</v>
          </cell>
          <cell r="C5">
            <v>30.1</v>
          </cell>
          <cell r="D5">
            <v>19.600000000000001</v>
          </cell>
          <cell r="E5">
            <v>76.958333333333329</v>
          </cell>
          <cell r="F5">
            <v>92</v>
          </cell>
          <cell r="G5">
            <v>46</v>
          </cell>
          <cell r="H5">
            <v>12.6</v>
          </cell>
          <cell r="I5" t="str">
            <v>L</v>
          </cell>
          <cell r="J5">
            <v>53.28</v>
          </cell>
          <cell r="K5">
            <v>16.599999999999998</v>
          </cell>
        </row>
        <row r="6">
          <cell r="B6">
            <v>22.662499999999998</v>
          </cell>
          <cell r="C6">
            <v>29.2</v>
          </cell>
          <cell r="D6">
            <v>17.899999999999999</v>
          </cell>
          <cell r="E6">
            <v>77.041666666666671</v>
          </cell>
          <cell r="F6">
            <v>92</v>
          </cell>
          <cell r="G6">
            <v>55</v>
          </cell>
          <cell r="H6">
            <v>26.28</v>
          </cell>
          <cell r="I6" t="str">
            <v>O</v>
          </cell>
          <cell r="J6">
            <v>54.36</v>
          </cell>
          <cell r="K6">
            <v>1.2000000000000002</v>
          </cell>
        </row>
        <row r="7">
          <cell r="B7">
            <v>23.145833333333332</v>
          </cell>
          <cell r="C7">
            <v>29.4</v>
          </cell>
          <cell r="D7">
            <v>19.600000000000001</v>
          </cell>
          <cell r="E7">
            <v>78.291666666666671</v>
          </cell>
          <cell r="F7">
            <v>93</v>
          </cell>
          <cell r="G7">
            <v>53</v>
          </cell>
          <cell r="H7">
            <v>18.36</v>
          </cell>
          <cell r="I7" t="str">
            <v>SE</v>
          </cell>
          <cell r="J7">
            <v>31.319999999999997</v>
          </cell>
          <cell r="K7">
            <v>0.8</v>
          </cell>
        </row>
        <row r="8">
          <cell r="B8">
            <v>23.420833333333334</v>
          </cell>
          <cell r="C8">
            <v>30.5</v>
          </cell>
          <cell r="D8">
            <v>19.8</v>
          </cell>
          <cell r="E8">
            <v>74.5</v>
          </cell>
          <cell r="F8">
            <v>93</v>
          </cell>
          <cell r="G8">
            <v>44</v>
          </cell>
          <cell r="H8">
            <v>16.920000000000002</v>
          </cell>
          <cell r="I8" t="str">
            <v>SE</v>
          </cell>
          <cell r="J8">
            <v>57.6</v>
          </cell>
          <cell r="K8">
            <v>8.6</v>
          </cell>
        </row>
        <row r="9">
          <cell r="B9">
            <v>22.679166666666664</v>
          </cell>
          <cell r="C9">
            <v>29.8</v>
          </cell>
          <cell r="D9">
            <v>19.600000000000001</v>
          </cell>
          <cell r="E9">
            <v>72.333333333333329</v>
          </cell>
          <cell r="F9">
            <v>91</v>
          </cell>
          <cell r="G9">
            <v>44</v>
          </cell>
          <cell r="H9">
            <v>16.2</v>
          </cell>
          <cell r="I9" t="str">
            <v>N</v>
          </cell>
          <cell r="J9">
            <v>36.72</v>
          </cell>
          <cell r="K9">
            <v>15.600000000000001</v>
          </cell>
        </row>
        <row r="10">
          <cell r="B10">
            <v>21.966666666666665</v>
          </cell>
          <cell r="C10">
            <v>28.5</v>
          </cell>
          <cell r="D10">
            <v>17.399999999999999</v>
          </cell>
          <cell r="E10">
            <v>70.791666666666671</v>
          </cell>
          <cell r="F10">
            <v>93</v>
          </cell>
          <cell r="G10">
            <v>36</v>
          </cell>
          <cell r="H10">
            <v>21.240000000000002</v>
          </cell>
          <cell r="I10" t="str">
            <v>N</v>
          </cell>
          <cell r="J10">
            <v>36.36</v>
          </cell>
          <cell r="K10">
            <v>10.200000000000001</v>
          </cell>
        </row>
        <row r="11">
          <cell r="B11">
            <v>24.145833333333339</v>
          </cell>
          <cell r="C11">
            <v>30.6</v>
          </cell>
          <cell r="D11">
            <v>18.399999999999999</v>
          </cell>
          <cell r="E11">
            <v>64.625</v>
          </cell>
          <cell r="F11">
            <v>89</v>
          </cell>
          <cell r="G11">
            <v>35</v>
          </cell>
          <cell r="H11">
            <v>9.7200000000000006</v>
          </cell>
          <cell r="I11" t="str">
            <v>S</v>
          </cell>
          <cell r="J11">
            <v>33.840000000000003</v>
          </cell>
          <cell r="K11">
            <v>0</v>
          </cell>
        </row>
        <row r="12">
          <cell r="B12">
            <v>24.049999999999997</v>
          </cell>
          <cell r="C12">
            <v>30.1</v>
          </cell>
          <cell r="D12">
            <v>18.7</v>
          </cell>
          <cell r="E12">
            <v>65.291666666666671</v>
          </cell>
          <cell r="F12">
            <v>91</v>
          </cell>
          <cell r="G12">
            <v>33</v>
          </cell>
          <cell r="H12">
            <v>9</v>
          </cell>
          <cell r="I12" t="str">
            <v>NE</v>
          </cell>
          <cell r="J12">
            <v>26.64</v>
          </cell>
          <cell r="K12">
            <v>0</v>
          </cell>
        </row>
        <row r="13">
          <cell r="B13">
            <v>22.504166666666666</v>
          </cell>
          <cell r="C13">
            <v>30.2</v>
          </cell>
          <cell r="D13">
            <v>18</v>
          </cell>
          <cell r="E13">
            <v>67.416666666666671</v>
          </cell>
          <cell r="F13">
            <v>91</v>
          </cell>
          <cell r="G13">
            <v>31</v>
          </cell>
          <cell r="H13">
            <v>9</v>
          </cell>
          <cell r="I13" t="str">
            <v>O</v>
          </cell>
          <cell r="J13">
            <v>40.32</v>
          </cell>
          <cell r="K13">
            <v>12.4</v>
          </cell>
        </row>
        <row r="14">
          <cell r="B14">
            <v>23.05</v>
          </cell>
          <cell r="C14">
            <v>30.1</v>
          </cell>
          <cell r="D14">
            <v>16.7</v>
          </cell>
          <cell r="E14">
            <v>64.416666666666671</v>
          </cell>
          <cell r="F14">
            <v>91</v>
          </cell>
          <cell r="G14">
            <v>31</v>
          </cell>
          <cell r="H14">
            <v>1.08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23.083333333333332</v>
          </cell>
          <cell r="C15">
            <v>29.3</v>
          </cell>
          <cell r="D15">
            <v>18.8</v>
          </cell>
          <cell r="E15">
            <v>72.916666666666671</v>
          </cell>
          <cell r="F15">
            <v>92</v>
          </cell>
          <cell r="G15">
            <v>49</v>
          </cell>
          <cell r="H15">
            <v>11.520000000000001</v>
          </cell>
          <cell r="I15" t="str">
            <v>NE</v>
          </cell>
          <cell r="J15">
            <v>52.2</v>
          </cell>
          <cell r="K15">
            <v>19.399999999999999</v>
          </cell>
        </row>
        <row r="16">
          <cell r="B16">
            <v>23.399999999999995</v>
          </cell>
          <cell r="C16">
            <v>29.8</v>
          </cell>
          <cell r="D16">
            <v>19.899999999999999</v>
          </cell>
          <cell r="E16">
            <v>74</v>
          </cell>
          <cell r="F16">
            <v>91</v>
          </cell>
          <cell r="G16">
            <v>44</v>
          </cell>
          <cell r="H16">
            <v>4.6800000000000006</v>
          </cell>
          <cell r="I16" t="str">
            <v>N</v>
          </cell>
          <cell r="J16">
            <v>38.159999999999997</v>
          </cell>
          <cell r="K16">
            <v>3.2</v>
          </cell>
        </row>
        <row r="17">
          <cell r="B17">
            <v>23.275000000000006</v>
          </cell>
          <cell r="C17">
            <v>30</v>
          </cell>
          <cell r="D17">
            <v>18.399999999999999</v>
          </cell>
          <cell r="E17">
            <v>74.875</v>
          </cell>
          <cell r="F17">
            <v>94</v>
          </cell>
          <cell r="G17">
            <v>46</v>
          </cell>
          <cell r="H17">
            <v>11.879999999999999</v>
          </cell>
          <cell r="I17" t="str">
            <v>N</v>
          </cell>
          <cell r="J17">
            <v>31.319999999999997</v>
          </cell>
          <cell r="K17">
            <v>0.2</v>
          </cell>
        </row>
        <row r="18">
          <cell r="B18">
            <v>23.174999999999997</v>
          </cell>
          <cell r="C18">
            <v>30.4</v>
          </cell>
          <cell r="D18">
            <v>18.600000000000001</v>
          </cell>
          <cell r="E18">
            <v>75.5</v>
          </cell>
          <cell r="F18">
            <v>95</v>
          </cell>
          <cell r="G18">
            <v>43</v>
          </cell>
          <cell r="H18">
            <v>16.920000000000002</v>
          </cell>
          <cell r="I18" t="str">
            <v>NO</v>
          </cell>
          <cell r="J18">
            <v>31.680000000000003</v>
          </cell>
          <cell r="K18">
            <v>3.6</v>
          </cell>
        </row>
        <row r="19">
          <cell r="B19">
            <v>22.633333333333329</v>
          </cell>
          <cell r="C19">
            <v>28.5</v>
          </cell>
          <cell r="D19">
            <v>20</v>
          </cell>
          <cell r="E19">
            <v>82.916666666666671</v>
          </cell>
          <cell r="F19">
            <v>96</v>
          </cell>
          <cell r="G19">
            <v>51</v>
          </cell>
          <cell r="H19">
            <v>16.920000000000002</v>
          </cell>
          <cell r="I19" t="str">
            <v>O</v>
          </cell>
          <cell r="J19">
            <v>31.319999999999997</v>
          </cell>
          <cell r="K19">
            <v>1.7999999999999998</v>
          </cell>
        </row>
        <row r="20">
          <cell r="B20">
            <v>21.554166666666664</v>
          </cell>
          <cell r="C20">
            <v>26.3</v>
          </cell>
          <cell r="D20">
            <v>19.8</v>
          </cell>
          <cell r="E20">
            <v>90.166666666666671</v>
          </cell>
          <cell r="F20">
            <v>96</v>
          </cell>
          <cell r="G20">
            <v>67</v>
          </cell>
          <cell r="H20">
            <v>12.6</v>
          </cell>
          <cell r="I20" t="str">
            <v>SO</v>
          </cell>
          <cell r="J20">
            <v>33.480000000000004</v>
          </cell>
          <cell r="K20">
            <v>40.199999999999996</v>
          </cell>
        </row>
        <row r="21">
          <cell r="B21">
            <v>21.020833333333332</v>
          </cell>
          <cell r="C21">
            <v>28.2</v>
          </cell>
          <cell r="D21">
            <v>18.399999999999999</v>
          </cell>
          <cell r="E21">
            <v>88.75</v>
          </cell>
          <cell r="F21">
            <v>96</v>
          </cell>
          <cell r="G21">
            <v>58</v>
          </cell>
          <cell r="H21">
            <v>14.04</v>
          </cell>
          <cell r="I21" t="str">
            <v>NE</v>
          </cell>
          <cell r="J21">
            <v>28.44</v>
          </cell>
          <cell r="K21">
            <v>16.8</v>
          </cell>
        </row>
        <row r="22">
          <cell r="B22">
            <v>21.362500000000001</v>
          </cell>
          <cell r="C22">
            <v>28</v>
          </cell>
          <cell r="D22">
            <v>19.600000000000001</v>
          </cell>
          <cell r="E22">
            <v>88.458333333333329</v>
          </cell>
          <cell r="F22">
            <v>95</v>
          </cell>
          <cell r="G22">
            <v>59</v>
          </cell>
          <cell r="H22">
            <v>17.28</v>
          </cell>
          <cell r="I22" t="str">
            <v>NE</v>
          </cell>
          <cell r="J22">
            <v>45</v>
          </cell>
          <cell r="K22">
            <v>3.8000000000000003</v>
          </cell>
        </row>
        <row r="23">
          <cell r="B23">
            <v>22.445833333333336</v>
          </cell>
          <cell r="C23">
            <v>29.6</v>
          </cell>
          <cell r="D23">
            <v>17.7</v>
          </cell>
          <cell r="E23">
            <v>81.166666666666671</v>
          </cell>
          <cell r="F23">
            <v>96</v>
          </cell>
          <cell r="G23">
            <v>47</v>
          </cell>
          <cell r="H23">
            <v>11.16</v>
          </cell>
          <cell r="I23" t="str">
            <v>NE</v>
          </cell>
          <cell r="J23">
            <v>24.12</v>
          </cell>
          <cell r="K23">
            <v>0</v>
          </cell>
        </row>
        <row r="24">
          <cell r="B24">
            <v>23.929166666666674</v>
          </cell>
          <cell r="C24">
            <v>30.4</v>
          </cell>
          <cell r="D24">
            <v>19.2</v>
          </cell>
          <cell r="E24">
            <v>74.291666666666671</v>
          </cell>
          <cell r="F24">
            <v>95</v>
          </cell>
          <cell r="G24">
            <v>42</v>
          </cell>
          <cell r="H24">
            <v>15.48</v>
          </cell>
          <cell r="I24" t="str">
            <v>NE</v>
          </cell>
          <cell r="J24">
            <v>36</v>
          </cell>
          <cell r="K24">
            <v>0</v>
          </cell>
        </row>
        <row r="25">
          <cell r="B25">
            <v>24.299999999999997</v>
          </cell>
          <cell r="C25">
            <v>31</v>
          </cell>
          <cell r="D25">
            <v>19.7</v>
          </cell>
          <cell r="E25">
            <v>69</v>
          </cell>
          <cell r="F25">
            <v>90</v>
          </cell>
          <cell r="G25">
            <v>34</v>
          </cell>
          <cell r="H25">
            <v>16.559999999999999</v>
          </cell>
          <cell r="I25" t="str">
            <v>NO</v>
          </cell>
          <cell r="J25">
            <v>39.24</v>
          </cell>
          <cell r="K25">
            <v>0</v>
          </cell>
        </row>
        <row r="26">
          <cell r="B26">
            <v>24.379166666666663</v>
          </cell>
          <cell r="C26">
            <v>30.9</v>
          </cell>
          <cell r="D26">
            <v>20.399999999999999</v>
          </cell>
          <cell r="E26">
            <v>71.333333333333329</v>
          </cell>
          <cell r="F26">
            <v>90</v>
          </cell>
          <cell r="G26">
            <v>43</v>
          </cell>
          <cell r="H26">
            <v>23.040000000000003</v>
          </cell>
          <cell r="I26" t="str">
            <v>N</v>
          </cell>
          <cell r="J26">
            <v>52.56</v>
          </cell>
          <cell r="K26">
            <v>5</v>
          </cell>
        </row>
        <row r="27">
          <cell r="B27">
            <v>20.787499999999994</v>
          </cell>
          <cell r="C27">
            <v>25</v>
          </cell>
          <cell r="D27">
            <v>17.7</v>
          </cell>
          <cell r="E27">
            <v>86.208333333333329</v>
          </cell>
          <cell r="F27">
            <v>96</v>
          </cell>
          <cell r="G27">
            <v>63</v>
          </cell>
          <cell r="H27">
            <v>16.559999999999999</v>
          </cell>
          <cell r="I27" t="str">
            <v>S</v>
          </cell>
          <cell r="J27">
            <v>33.119999999999997</v>
          </cell>
          <cell r="K27">
            <v>4.4000000000000004</v>
          </cell>
        </row>
        <row r="28">
          <cell r="B28">
            <v>22.208333333333332</v>
          </cell>
          <cell r="C28">
            <v>27.6</v>
          </cell>
          <cell r="D28">
            <v>17.7</v>
          </cell>
          <cell r="E28">
            <v>81.041666666666671</v>
          </cell>
          <cell r="F28">
            <v>97</v>
          </cell>
          <cell r="G28">
            <v>54</v>
          </cell>
          <cell r="H28">
            <v>7.2</v>
          </cell>
          <cell r="I28" t="str">
            <v>S</v>
          </cell>
          <cell r="J28">
            <v>23.040000000000003</v>
          </cell>
          <cell r="K28">
            <v>0</v>
          </cell>
        </row>
        <row r="29">
          <cell r="B29">
            <v>23.75</v>
          </cell>
          <cell r="C29">
            <v>30.9</v>
          </cell>
          <cell r="D29">
            <v>18.7</v>
          </cell>
          <cell r="E29">
            <v>76.041666666666671</v>
          </cell>
          <cell r="F29">
            <v>95</v>
          </cell>
          <cell r="G29">
            <v>46</v>
          </cell>
          <cell r="H29">
            <v>9.7200000000000006</v>
          </cell>
          <cell r="I29" t="str">
            <v>O</v>
          </cell>
          <cell r="J29">
            <v>23.400000000000002</v>
          </cell>
          <cell r="K29">
            <v>0</v>
          </cell>
        </row>
        <row r="30">
          <cell r="B30">
            <v>23.741666666666671</v>
          </cell>
          <cell r="C30">
            <v>29.2</v>
          </cell>
          <cell r="D30">
            <v>19.8</v>
          </cell>
          <cell r="E30">
            <v>78.333333333333329</v>
          </cell>
          <cell r="F30">
            <v>95</v>
          </cell>
          <cell r="G30">
            <v>49</v>
          </cell>
          <cell r="H30">
            <v>22.68</v>
          </cell>
          <cell r="I30" t="str">
            <v>NO</v>
          </cell>
          <cell r="J30">
            <v>40.32</v>
          </cell>
          <cell r="K30">
            <v>18.600000000000001</v>
          </cell>
        </row>
        <row r="31">
          <cell r="B31">
            <v>21.762499999999999</v>
          </cell>
          <cell r="C31">
            <v>25.7</v>
          </cell>
          <cell r="D31">
            <v>19.3</v>
          </cell>
          <cell r="E31">
            <v>87.208333333333329</v>
          </cell>
          <cell r="F31">
            <v>96</v>
          </cell>
          <cell r="G31">
            <v>70</v>
          </cell>
          <cell r="H31">
            <v>16.2</v>
          </cell>
          <cell r="I31" t="str">
            <v>SO</v>
          </cell>
          <cell r="J31">
            <v>32.76</v>
          </cell>
          <cell r="K31">
            <v>20</v>
          </cell>
        </row>
        <row r="32">
          <cell r="B32">
            <v>18.779166666666669</v>
          </cell>
          <cell r="C32">
            <v>22.6</v>
          </cell>
          <cell r="D32">
            <v>15.6</v>
          </cell>
          <cell r="E32">
            <v>87.166666666666671</v>
          </cell>
          <cell r="F32">
            <v>96</v>
          </cell>
          <cell r="G32">
            <v>68</v>
          </cell>
          <cell r="H32">
            <v>11.16</v>
          </cell>
          <cell r="I32" t="str">
            <v>S</v>
          </cell>
          <cell r="J32">
            <v>27</v>
          </cell>
          <cell r="K32">
            <v>0.2</v>
          </cell>
        </row>
        <row r="33">
          <cell r="B33">
            <v>19.833333333333336</v>
          </cell>
          <cell r="C33">
            <v>27.8</v>
          </cell>
          <cell r="D33">
            <v>13.8</v>
          </cell>
          <cell r="E33">
            <v>73.791666666666671</v>
          </cell>
          <cell r="F33">
            <v>93</v>
          </cell>
          <cell r="G33">
            <v>54</v>
          </cell>
          <cell r="H33">
            <v>19.079999999999998</v>
          </cell>
          <cell r="I33" t="str">
            <v>S</v>
          </cell>
          <cell r="J33">
            <v>40.680000000000007</v>
          </cell>
          <cell r="K33">
            <v>14.8</v>
          </cell>
        </row>
        <row r="34">
          <cell r="B34">
            <v>22.729166666666668</v>
          </cell>
          <cell r="C34">
            <v>28.7</v>
          </cell>
          <cell r="D34">
            <v>19.3</v>
          </cell>
          <cell r="E34">
            <v>74.708333333333329</v>
          </cell>
          <cell r="F34">
            <v>90</v>
          </cell>
          <cell r="G34">
            <v>49</v>
          </cell>
          <cell r="H34">
            <v>15.48</v>
          </cell>
          <cell r="I34" t="str">
            <v>SE</v>
          </cell>
          <cell r="J34">
            <v>32.4</v>
          </cell>
          <cell r="K34">
            <v>0.2</v>
          </cell>
        </row>
        <row r="35">
          <cell r="B35">
            <v>23.245833333333326</v>
          </cell>
          <cell r="C35">
            <v>29.1</v>
          </cell>
          <cell r="D35">
            <v>18.600000000000001</v>
          </cell>
          <cell r="E35">
            <v>68.208333333333329</v>
          </cell>
          <cell r="F35">
            <v>88</v>
          </cell>
          <cell r="G35">
            <v>46</v>
          </cell>
          <cell r="H35">
            <v>9.7200000000000006</v>
          </cell>
          <cell r="I35" t="str">
            <v>SE</v>
          </cell>
          <cell r="J35">
            <v>20.16</v>
          </cell>
          <cell r="K35">
            <v>0</v>
          </cell>
        </row>
      </sheetData>
      <sheetData sheetId="3">
        <row r="5">
          <cell r="B5">
            <v>23.312499999999989</v>
          </cell>
        </row>
      </sheetData>
      <sheetData sheetId="4"/>
      <sheetData sheetId="5"/>
      <sheetData sheetId="6"/>
      <sheetData sheetId="7"/>
      <sheetData sheetId="8">
        <row r="5">
          <cell r="B5">
            <v>24.687499999999996</v>
          </cell>
        </row>
      </sheetData>
      <sheetData sheetId="9">
        <row r="5">
          <cell r="B5">
            <v>26.529166666666669</v>
          </cell>
        </row>
      </sheetData>
      <sheetData sheetId="10">
        <row r="5">
          <cell r="B5">
            <v>24.704166666666666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27.708333333333332</v>
          </cell>
          <cell r="C5">
            <v>35.4</v>
          </cell>
          <cell r="D5">
            <v>24.2</v>
          </cell>
          <cell r="E5">
            <v>72.333333333333329</v>
          </cell>
          <cell r="F5">
            <v>86</v>
          </cell>
          <cell r="G5">
            <v>42</v>
          </cell>
          <cell r="H5">
            <v>13.68</v>
          </cell>
          <cell r="I5" t="str">
            <v>NE</v>
          </cell>
          <cell r="J5">
            <v>26.28</v>
          </cell>
          <cell r="K5">
            <v>0</v>
          </cell>
        </row>
        <row r="6">
          <cell r="B6">
            <v>25.254166666666663</v>
          </cell>
          <cell r="C6">
            <v>32.200000000000003</v>
          </cell>
          <cell r="D6">
            <v>22.7</v>
          </cell>
          <cell r="E6">
            <v>83.041666666666671</v>
          </cell>
          <cell r="F6">
            <v>92</v>
          </cell>
          <cell r="G6">
            <v>61</v>
          </cell>
          <cell r="H6">
            <v>18</v>
          </cell>
          <cell r="I6" t="str">
            <v>L</v>
          </cell>
          <cell r="J6">
            <v>37.440000000000005</v>
          </cell>
          <cell r="K6">
            <v>25.200000000000003</v>
          </cell>
        </row>
        <row r="7">
          <cell r="B7">
            <v>26.337499999999995</v>
          </cell>
          <cell r="C7">
            <v>33.9</v>
          </cell>
          <cell r="D7">
            <v>22.5</v>
          </cell>
          <cell r="E7">
            <v>78.291666666666671</v>
          </cell>
          <cell r="F7">
            <v>94</v>
          </cell>
          <cell r="G7">
            <v>49</v>
          </cell>
          <cell r="H7">
            <v>9.3600000000000012</v>
          </cell>
          <cell r="I7" t="str">
            <v>L</v>
          </cell>
          <cell r="J7">
            <v>32.04</v>
          </cell>
          <cell r="K7">
            <v>0.2</v>
          </cell>
        </row>
        <row r="8">
          <cell r="B8">
            <v>28.175000000000001</v>
          </cell>
          <cell r="C8">
            <v>35.200000000000003</v>
          </cell>
          <cell r="D8">
            <v>23.7</v>
          </cell>
          <cell r="E8">
            <v>73.083333333333329</v>
          </cell>
          <cell r="F8">
            <v>92</v>
          </cell>
          <cell r="G8">
            <v>39</v>
          </cell>
          <cell r="H8">
            <v>9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28.466666666666658</v>
          </cell>
          <cell r="C9">
            <v>34.5</v>
          </cell>
          <cell r="D9">
            <v>22.8</v>
          </cell>
          <cell r="E9">
            <v>65.083333333333329</v>
          </cell>
          <cell r="F9">
            <v>90</v>
          </cell>
          <cell r="G9">
            <v>43</v>
          </cell>
          <cell r="H9">
            <v>17.64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27.354166666666668</v>
          </cell>
          <cell r="C10">
            <v>31.4</v>
          </cell>
          <cell r="D10">
            <v>22.9</v>
          </cell>
          <cell r="E10">
            <v>71.166666666666671</v>
          </cell>
          <cell r="F10">
            <v>87</v>
          </cell>
          <cell r="G10">
            <v>54</v>
          </cell>
          <cell r="H10">
            <v>20.16</v>
          </cell>
          <cell r="I10" t="str">
            <v>SE</v>
          </cell>
          <cell r="J10">
            <v>61.560000000000009</v>
          </cell>
          <cell r="K10">
            <v>4.8</v>
          </cell>
        </row>
        <row r="11">
          <cell r="B11">
            <v>25.962500000000002</v>
          </cell>
          <cell r="C11">
            <v>32.1</v>
          </cell>
          <cell r="D11">
            <v>21.5</v>
          </cell>
          <cell r="E11">
            <v>73.916666666666671</v>
          </cell>
          <cell r="F11">
            <v>92</v>
          </cell>
          <cell r="G11">
            <v>48</v>
          </cell>
          <cell r="H11">
            <v>10.08</v>
          </cell>
          <cell r="I11" t="str">
            <v>L</v>
          </cell>
          <cell r="J11">
            <v>20.52</v>
          </cell>
          <cell r="K11">
            <v>0.2</v>
          </cell>
        </row>
        <row r="12">
          <cell r="B12">
            <v>27.541666666666661</v>
          </cell>
          <cell r="C12">
            <v>34.299999999999997</v>
          </cell>
          <cell r="D12">
            <v>21.1</v>
          </cell>
          <cell r="E12">
            <v>70.958333333333329</v>
          </cell>
          <cell r="F12">
            <v>91</v>
          </cell>
          <cell r="G12">
            <v>45</v>
          </cell>
          <cell r="H12">
            <v>14.4</v>
          </cell>
          <cell r="I12" t="str">
            <v>O</v>
          </cell>
          <cell r="J12">
            <v>56.16</v>
          </cell>
          <cell r="K12">
            <v>4.5999999999999996</v>
          </cell>
        </row>
        <row r="13">
          <cell r="B13">
            <v>28.304166666666671</v>
          </cell>
          <cell r="C13">
            <v>35.1</v>
          </cell>
          <cell r="D13">
            <v>22.9</v>
          </cell>
          <cell r="E13">
            <v>71.166666666666671</v>
          </cell>
          <cell r="F13">
            <v>91</v>
          </cell>
          <cell r="G13">
            <v>44</v>
          </cell>
          <cell r="H13">
            <v>19.8</v>
          </cell>
          <cell r="I13" t="str">
            <v>NO</v>
          </cell>
          <cell r="J13">
            <v>41.76</v>
          </cell>
          <cell r="K13">
            <v>0</v>
          </cell>
        </row>
        <row r="14">
          <cell r="B14">
            <v>28.033333333333331</v>
          </cell>
          <cell r="C14">
            <v>34.6</v>
          </cell>
          <cell r="D14">
            <v>23</v>
          </cell>
          <cell r="E14">
            <v>68.208333333333329</v>
          </cell>
          <cell r="F14">
            <v>91</v>
          </cell>
          <cell r="G14">
            <v>40</v>
          </cell>
          <cell r="H14">
            <v>9.3600000000000012</v>
          </cell>
          <cell r="I14" t="str">
            <v>SE</v>
          </cell>
          <cell r="J14">
            <v>52.92</v>
          </cell>
          <cell r="K14">
            <v>4.8000000000000007</v>
          </cell>
        </row>
        <row r="15">
          <cell r="B15">
            <v>28.858333333333334</v>
          </cell>
          <cell r="C15">
            <v>36.200000000000003</v>
          </cell>
          <cell r="D15">
            <v>24.5</v>
          </cell>
          <cell r="E15">
            <v>63.625</v>
          </cell>
          <cell r="F15">
            <v>84</v>
          </cell>
          <cell r="G15">
            <v>36</v>
          </cell>
          <cell r="H15">
            <v>7.2</v>
          </cell>
          <cell r="I15" t="str">
            <v>NO</v>
          </cell>
          <cell r="J15">
            <v>23.040000000000003</v>
          </cell>
          <cell r="K15">
            <v>0</v>
          </cell>
        </row>
        <row r="16">
          <cell r="B16">
            <v>29.629166666666674</v>
          </cell>
          <cell r="C16">
            <v>36.4</v>
          </cell>
          <cell r="D16">
            <v>24.7</v>
          </cell>
          <cell r="E16">
            <v>65.166666666666671</v>
          </cell>
          <cell r="F16">
            <v>84</v>
          </cell>
          <cell r="G16">
            <v>41</v>
          </cell>
          <cell r="H16">
            <v>9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30.262500000000003</v>
          </cell>
          <cell r="C17">
            <v>36.700000000000003</v>
          </cell>
          <cell r="D17">
            <v>24.9</v>
          </cell>
          <cell r="E17">
            <v>63.083333333333336</v>
          </cell>
          <cell r="F17">
            <v>89</v>
          </cell>
          <cell r="G17">
            <v>35</v>
          </cell>
          <cell r="H17">
            <v>13.32</v>
          </cell>
          <cell r="I17" t="str">
            <v>NO</v>
          </cell>
          <cell r="J17">
            <v>40.32</v>
          </cell>
          <cell r="K17">
            <v>0</v>
          </cell>
        </row>
        <row r="18">
          <cell r="B18">
            <v>27.0625</v>
          </cell>
          <cell r="C18">
            <v>34.1</v>
          </cell>
          <cell r="D18">
            <v>22.7</v>
          </cell>
          <cell r="E18">
            <v>73.375</v>
          </cell>
          <cell r="F18">
            <v>92</v>
          </cell>
          <cell r="G18">
            <v>44</v>
          </cell>
          <cell r="H18">
            <v>16.2</v>
          </cell>
          <cell r="I18" t="str">
            <v>O</v>
          </cell>
          <cell r="J18">
            <v>65.88000000000001</v>
          </cell>
          <cell r="K18">
            <v>9.3999999999999986</v>
          </cell>
        </row>
        <row r="19">
          <cell r="B19">
            <v>25.266666666666666</v>
          </cell>
          <cell r="C19">
            <v>29.9</v>
          </cell>
          <cell r="D19">
            <v>22.2</v>
          </cell>
          <cell r="E19">
            <v>74.458333333333329</v>
          </cell>
          <cell r="F19">
            <v>90</v>
          </cell>
          <cell r="G19">
            <v>53</v>
          </cell>
          <cell r="H19">
            <v>12.24</v>
          </cell>
          <cell r="I19" t="str">
            <v>SO</v>
          </cell>
          <cell r="J19">
            <v>32.04</v>
          </cell>
          <cell r="K19">
            <v>0</v>
          </cell>
        </row>
        <row r="20">
          <cell r="B20">
            <v>27.112500000000001</v>
          </cell>
          <cell r="C20">
            <v>31.5</v>
          </cell>
          <cell r="D20">
            <v>23.4</v>
          </cell>
          <cell r="E20">
            <v>64.333333333333329</v>
          </cell>
          <cell r="F20">
            <v>86</v>
          </cell>
          <cell r="G20">
            <v>47</v>
          </cell>
          <cell r="H20">
            <v>11.16</v>
          </cell>
          <cell r="I20" t="str">
            <v>SO</v>
          </cell>
          <cell r="J20">
            <v>24.12</v>
          </cell>
          <cell r="K20">
            <v>0</v>
          </cell>
        </row>
        <row r="21">
          <cell r="B21">
            <v>27.604166666666668</v>
          </cell>
          <cell r="C21">
            <v>33.299999999999997</v>
          </cell>
          <cell r="D21">
            <v>22.1</v>
          </cell>
          <cell r="E21">
            <v>66.625</v>
          </cell>
          <cell r="F21">
            <v>90</v>
          </cell>
          <cell r="G21">
            <v>46</v>
          </cell>
          <cell r="H21">
            <v>12.96</v>
          </cell>
          <cell r="I21" t="str">
            <v>SE</v>
          </cell>
          <cell r="J21">
            <v>27.720000000000002</v>
          </cell>
          <cell r="K21">
            <v>0</v>
          </cell>
        </row>
        <row r="22">
          <cell r="B22">
            <v>27.4375</v>
          </cell>
          <cell r="C22">
            <v>32</v>
          </cell>
          <cell r="D22">
            <v>23.5</v>
          </cell>
          <cell r="E22">
            <v>74.083333333333329</v>
          </cell>
          <cell r="F22">
            <v>91</v>
          </cell>
          <cell r="G22">
            <v>61</v>
          </cell>
          <cell r="H22">
            <v>12.96</v>
          </cell>
          <cell r="I22" t="str">
            <v>SE</v>
          </cell>
          <cell r="J22">
            <v>34.200000000000003</v>
          </cell>
          <cell r="K22">
            <v>26.2</v>
          </cell>
        </row>
        <row r="23">
          <cell r="B23">
            <v>27.525000000000006</v>
          </cell>
          <cell r="C23">
            <v>33.799999999999997</v>
          </cell>
          <cell r="D23">
            <v>23.9</v>
          </cell>
          <cell r="E23">
            <v>75</v>
          </cell>
          <cell r="F23">
            <v>92</v>
          </cell>
          <cell r="G23">
            <v>48</v>
          </cell>
          <cell r="H23">
            <v>12.24</v>
          </cell>
          <cell r="I23" t="str">
            <v>L</v>
          </cell>
          <cell r="J23">
            <v>24.12</v>
          </cell>
          <cell r="K23">
            <v>0</v>
          </cell>
        </row>
        <row r="24">
          <cell r="B24">
            <v>27.6875</v>
          </cell>
          <cell r="C24">
            <v>31.8</v>
          </cell>
          <cell r="D24">
            <v>25.4</v>
          </cell>
          <cell r="E24">
            <v>75.75</v>
          </cell>
          <cell r="F24">
            <v>88</v>
          </cell>
          <cell r="G24">
            <v>57</v>
          </cell>
          <cell r="H24">
            <v>21.6</v>
          </cell>
          <cell r="I24" t="str">
            <v>L</v>
          </cell>
          <cell r="J24">
            <v>43.92</v>
          </cell>
          <cell r="K24">
            <v>0.4</v>
          </cell>
        </row>
        <row r="25">
          <cell r="B25">
            <v>28.587499999999995</v>
          </cell>
          <cell r="C25">
            <v>35.6</v>
          </cell>
          <cell r="D25">
            <v>24.1</v>
          </cell>
          <cell r="E25">
            <v>73.208333333333329</v>
          </cell>
          <cell r="F25">
            <v>94</v>
          </cell>
          <cell r="G25">
            <v>42</v>
          </cell>
          <cell r="H25">
            <v>9.7200000000000006</v>
          </cell>
          <cell r="I25" t="str">
            <v>NO</v>
          </cell>
          <cell r="J25">
            <v>23.400000000000002</v>
          </cell>
          <cell r="K25">
            <v>0</v>
          </cell>
        </row>
        <row r="26">
          <cell r="B26">
            <v>28.641666666666666</v>
          </cell>
          <cell r="C26">
            <v>33.799999999999997</v>
          </cell>
          <cell r="D26">
            <v>25.2</v>
          </cell>
          <cell r="E26">
            <v>71.75</v>
          </cell>
          <cell r="F26">
            <v>87</v>
          </cell>
          <cell r="G26">
            <v>48</v>
          </cell>
          <cell r="H26">
            <v>15.48</v>
          </cell>
          <cell r="I26" t="str">
            <v>L</v>
          </cell>
          <cell r="J26">
            <v>37.080000000000005</v>
          </cell>
          <cell r="K26">
            <v>1.5999999999999999</v>
          </cell>
        </row>
        <row r="27">
          <cell r="B27">
            <v>24.108333333333334</v>
          </cell>
          <cell r="C27">
            <v>27.6</v>
          </cell>
          <cell r="D27">
            <v>21.8</v>
          </cell>
          <cell r="E27">
            <v>82.083333333333329</v>
          </cell>
          <cell r="F27">
            <v>93</v>
          </cell>
          <cell r="G27">
            <v>66</v>
          </cell>
          <cell r="H27">
            <v>25.92</v>
          </cell>
          <cell r="I27" t="str">
            <v>SO</v>
          </cell>
          <cell r="J27">
            <v>57.960000000000008</v>
          </cell>
          <cell r="K27">
            <v>15.799999999999999</v>
          </cell>
        </row>
        <row r="28">
          <cell r="B28">
            <v>26.004166666666666</v>
          </cell>
          <cell r="C28">
            <v>31.9</v>
          </cell>
          <cell r="D28">
            <v>22</v>
          </cell>
          <cell r="E28">
            <v>73.416666666666671</v>
          </cell>
          <cell r="F28">
            <v>93</v>
          </cell>
          <cell r="G28">
            <v>49</v>
          </cell>
          <cell r="H28">
            <v>7.9200000000000008</v>
          </cell>
          <cell r="I28" t="str">
            <v>O</v>
          </cell>
          <cell r="J28">
            <v>14.4</v>
          </cell>
          <cell r="K28">
            <v>0</v>
          </cell>
        </row>
        <row r="29">
          <cell r="B29">
            <v>27.441666666666663</v>
          </cell>
          <cell r="C29">
            <v>33</v>
          </cell>
          <cell r="D29">
            <v>22.9</v>
          </cell>
          <cell r="E29">
            <v>72.166666666666671</v>
          </cell>
          <cell r="F29">
            <v>91</v>
          </cell>
          <cell r="G29">
            <v>48</v>
          </cell>
          <cell r="H29">
            <v>10.08</v>
          </cell>
          <cell r="I29" t="str">
            <v>L</v>
          </cell>
          <cell r="J29">
            <v>20.16</v>
          </cell>
          <cell r="K29">
            <v>0</v>
          </cell>
        </row>
        <row r="30">
          <cell r="B30">
            <v>28.858333333333331</v>
          </cell>
          <cell r="C30">
            <v>33.6</v>
          </cell>
          <cell r="D30">
            <v>24.4</v>
          </cell>
          <cell r="E30">
            <v>70.791666666666671</v>
          </cell>
          <cell r="F30">
            <v>91</v>
          </cell>
          <cell r="G30">
            <v>51</v>
          </cell>
          <cell r="H30">
            <v>13.68</v>
          </cell>
          <cell r="I30" t="str">
            <v>NO</v>
          </cell>
          <cell r="J30">
            <v>40.32</v>
          </cell>
          <cell r="K30">
            <v>0</v>
          </cell>
        </row>
        <row r="31">
          <cell r="B31">
            <v>24.683333333333334</v>
          </cell>
          <cell r="C31">
            <v>28.7</v>
          </cell>
          <cell r="D31">
            <v>21.9</v>
          </cell>
          <cell r="E31">
            <v>83.333333333333329</v>
          </cell>
          <cell r="F31">
            <v>91</v>
          </cell>
          <cell r="G31">
            <v>69</v>
          </cell>
          <cell r="H31">
            <v>20.88</v>
          </cell>
          <cell r="I31" t="str">
            <v>SO</v>
          </cell>
          <cell r="J31">
            <v>49.680000000000007</v>
          </cell>
          <cell r="K31">
            <v>18.2</v>
          </cell>
        </row>
        <row r="32">
          <cell r="B32">
            <v>21.708333333333332</v>
          </cell>
          <cell r="C32">
            <v>24.6</v>
          </cell>
          <cell r="D32">
            <v>17.899999999999999</v>
          </cell>
          <cell r="E32">
            <v>59</v>
          </cell>
          <cell r="F32">
            <v>84</v>
          </cell>
          <cell r="G32">
            <v>39</v>
          </cell>
          <cell r="H32">
            <v>16.2</v>
          </cell>
          <cell r="I32" t="str">
            <v>S</v>
          </cell>
          <cell r="J32">
            <v>42.480000000000004</v>
          </cell>
          <cell r="K32">
            <v>0</v>
          </cell>
        </row>
        <row r="33">
          <cell r="B33">
            <v>22.120833333333334</v>
          </cell>
          <cell r="C33">
            <v>28.8</v>
          </cell>
          <cell r="D33">
            <v>15.7</v>
          </cell>
          <cell r="E33">
            <v>62.083333333333336</v>
          </cell>
          <cell r="F33">
            <v>90</v>
          </cell>
          <cell r="G33">
            <v>35</v>
          </cell>
          <cell r="H33">
            <v>9</v>
          </cell>
          <cell r="I33" t="str">
            <v>L</v>
          </cell>
          <cell r="J33">
            <v>16.559999999999999</v>
          </cell>
          <cell r="K33">
            <v>0</v>
          </cell>
        </row>
        <row r="34">
          <cell r="B34">
            <v>25.787499999999998</v>
          </cell>
          <cell r="C34">
            <v>32.700000000000003</v>
          </cell>
          <cell r="D34">
            <v>19.5</v>
          </cell>
          <cell r="E34">
            <v>64.75</v>
          </cell>
          <cell r="F34">
            <v>92</v>
          </cell>
          <cell r="G34">
            <v>39</v>
          </cell>
          <cell r="H34">
            <v>10.44</v>
          </cell>
          <cell r="I34" t="str">
            <v>NO</v>
          </cell>
          <cell r="J34">
            <v>23.759999999999998</v>
          </cell>
          <cell r="K34">
            <v>0</v>
          </cell>
        </row>
        <row r="35">
          <cell r="B35">
            <v>26.679166666666674</v>
          </cell>
          <cell r="C35">
            <v>32.9</v>
          </cell>
          <cell r="D35">
            <v>20.9</v>
          </cell>
          <cell r="E35">
            <v>62.625</v>
          </cell>
          <cell r="F35">
            <v>90</v>
          </cell>
          <cell r="G35">
            <v>33</v>
          </cell>
          <cell r="H35">
            <v>9</v>
          </cell>
          <cell r="I35" t="str">
            <v>L</v>
          </cell>
          <cell r="J35">
            <v>15.48</v>
          </cell>
          <cell r="K35">
            <v>0</v>
          </cell>
        </row>
      </sheetData>
      <sheetData sheetId="3">
        <row r="5">
          <cell r="B5">
            <v>28</v>
          </cell>
        </row>
      </sheetData>
      <sheetData sheetId="4"/>
      <sheetData sheetId="5"/>
      <sheetData sheetId="6"/>
      <sheetData sheetId="7"/>
      <sheetData sheetId="8">
        <row r="5">
          <cell r="B5">
            <v>30.420833333333334</v>
          </cell>
        </row>
      </sheetData>
      <sheetData sheetId="9">
        <row r="5">
          <cell r="B5">
            <v>31.162499999999998</v>
          </cell>
        </row>
      </sheetData>
      <sheetData sheetId="10">
        <row r="5">
          <cell r="B5">
            <v>32.404166666666661</v>
          </cell>
        </row>
      </sheetData>
      <sheetData sheetId="11">
        <row r="5">
          <cell r="B5">
            <v>27.708333333333332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36">
          <cell r="I36" t="str">
            <v>L</v>
          </cell>
        </row>
      </sheetData>
      <sheetData sheetId="1" refreshError="1"/>
      <sheetData sheetId="2" refreshError="1">
        <row r="5">
          <cell r="B5">
            <v>26.404166666666669</v>
          </cell>
          <cell r="C5">
            <v>33.4</v>
          </cell>
          <cell r="D5">
            <v>21</v>
          </cell>
          <cell r="E5">
            <v>65.307692307692307</v>
          </cell>
          <cell r="F5">
            <v>100</v>
          </cell>
          <cell r="G5">
            <v>49</v>
          </cell>
          <cell r="H5">
            <v>8.2799999999999994</v>
          </cell>
          <cell r="I5" t="str">
            <v>NO</v>
          </cell>
          <cell r="J5">
            <v>24.840000000000003</v>
          </cell>
          <cell r="K5">
            <v>7.6000000000000023</v>
          </cell>
        </row>
        <row r="6">
          <cell r="B6">
            <v>25.733333333333334</v>
          </cell>
          <cell r="C6">
            <v>33.5</v>
          </cell>
          <cell r="D6">
            <v>21.1</v>
          </cell>
          <cell r="E6">
            <v>69</v>
          </cell>
          <cell r="F6">
            <v>100</v>
          </cell>
          <cell r="G6">
            <v>51</v>
          </cell>
          <cell r="H6">
            <v>14.04</v>
          </cell>
          <cell r="I6" t="str">
            <v>SE</v>
          </cell>
          <cell r="J6">
            <v>31.319999999999997</v>
          </cell>
          <cell r="K6">
            <v>2.1999999999999997</v>
          </cell>
        </row>
        <row r="7">
          <cell r="B7">
            <v>26.108333333333334</v>
          </cell>
          <cell r="C7">
            <v>34.799999999999997</v>
          </cell>
          <cell r="D7">
            <v>20.2</v>
          </cell>
          <cell r="E7">
            <v>61.07692307692308</v>
          </cell>
          <cell r="F7">
            <v>100</v>
          </cell>
          <cell r="G7">
            <v>39</v>
          </cell>
          <cell r="H7">
            <v>12.96</v>
          </cell>
          <cell r="I7" t="str">
            <v>SE</v>
          </cell>
          <cell r="J7">
            <v>31.680000000000003</v>
          </cell>
          <cell r="K7">
            <v>0.60000000000000009</v>
          </cell>
        </row>
        <row r="8">
          <cell r="B8">
            <v>26.058333333333334</v>
          </cell>
          <cell r="C8">
            <v>34.799999999999997</v>
          </cell>
          <cell r="D8">
            <v>21.4</v>
          </cell>
          <cell r="E8">
            <v>70.722222222222229</v>
          </cell>
          <cell r="F8">
            <v>100</v>
          </cell>
          <cell r="G8">
            <v>48</v>
          </cell>
          <cell r="H8">
            <v>10.08</v>
          </cell>
          <cell r="I8" t="str">
            <v>SE</v>
          </cell>
          <cell r="J8">
            <v>34.200000000000003</v>
          </cell>
          <cell r="K8">
            <v>1</v>
          </cell>
        </row>
        <row r="9">
          <cell r="B9">
            <v>26.729166666666668</v>
          </cell>
          <cell r="C9">
            <v>34.700000000000003</v>
          </cell>
          <cell r="D9">
            <v>21</v>
          </cell>
          <cell r="E9">
            <v>63.733333333333334</v>
          </cell>
          <cell r="F9">
            <v>100</v>
          </cell>
          <cell r="G9">
            <v>41</v>
          </cell>
          <cell r="H9">
            <v>11.520000000000001</v>
          </cell>
          <cell r="I9" t="str">
            <v>NE</v>
          </cell>
          <cell r="J9">
            <v>24.12</v>
          </cell>
          <cell r="K9">
            <v>0.2</v>
          </cell>
        </row>
        <row r="10">
          <cell r="B10">
            <v>25.420833333333324</v>
          </cell>
          <cell r="C10">
            <v>30.7</v>
          </cell>
          <cell r="D10">
            <v>21.1</v>
          </cell>
          <cell r="E10">
            <v>74.238095238095241</v>
          </cell>
          <cell r="F10">
            <v>100</v>
          </cell>
          <cell r="G10">
            <v>55</v>
          </cell>
          <cell r="H10">
            <v>5.4</v>
          </cell>
          <cell r="I10" t="str">
            <v>NE</v>
          </cell>
          <cell r="J10">
            <v>33.480000000000004</v>
          </cell>
          <cell r="K10">
            <v>1.2</v>
          </cell>
        </row>
        <row r="11">
          <cell r="B11">
            <v>25.425000000000001</v>
          </cell>
          <cell r="C11">
            <v>33.1</v>
          </cell>
          <cell r="D11">
            <v>19.600000000000001</v>
          </cell>
          <cell r="E11">
            <v>67.4375</v>
          </cell>
          <cell r="F11">
            <v>95</v>
          </cell>
          <cell r="G11">
            <v>50</v>
          </cell>
          <cell r="H11">
            <v>3.24</v>
          </cell>
          <cell r="I11" t="str">
            <v>NO</v>
          </cell>
          <cell r="J11">
            <v>21.96</v>
          </cell>
          <cell r="K11">
            <v>0</v>
          </cell>
        </row>
        <row r="12">
          <cell r="B12">
            <v>25.608333333333338</v>
          </cell>
          <cell r="C12">
            <v>33</v>
          </cell>
          <cell r="D12">
            <v>20.5</v>
          </cell>
          <cell r="E12">
            <v>68.25</v>
          </cell>
          <cell r="F12">
            <v>98</v>
          </cell>
          <cell r="G12">
            <v>49</v>
          </cell>
          <cell r="H12">
            <v>4.32</v>
          </cell>
          <cell r="I12" t="str">
            <v>NE</v>
          </cell>
          <cell r="J12">
            <v>41.4</v>
          </cell>
          <cell r="K12">
            <v>0.4</v>
          </cell>
        </row>
        <row r="13">
          <cell r="B13">
            <v>25.429166666666671</v>
          </cell>
          <cell r="C13">
            <v>34.4</v>
          </cell>
          <cell r="D13">
            <v>19.600000000000001</v>
          </cell>
          <cell r="E13">
            <v>67.117647058823536</v>
          </cell>
          <cell r="F13">
            <v>100</v>
          </cell>
          <cell r="G13">
            <v>39</v>
          </cell>
          <cell r="H13">
            <v>0.72000000000000008</v>
          </cell>
          <cell r="I13" t="str">
            <v>L</v>
          </cell>
          <cell r="J13">
            <v>27</v>
          </cell>
          <cell r="K13">
            <v>4.3999999999999995</v>
          </cell>
        </row>
        <row r="14">
          <cell r="B14">
            <v>25.329166666666669</v>
          </cell>
          <cell r="C14">
            <v>34.4</v>
          </cell>
          <cell r="D14">
            <v>18.8</v>
          </cell>
          <cell r="E14">
            <v>61.285714285714285</v>
          </cell>
          <cell r="F14">
            <v>100</v>
          </cell>
          <cell r="G14">
            <v>35</v>
          </cell>
          <cell r="H14">
            <v>11.879999999999999</v>
          </cell>
          <cell r="I14" t="str">
            <v>L</v>
          </cell>
          <cell r="J14">
            <v>23.759999999999998</v>
          </cell>
          <cell r="K14">
            <v>0.8</v>
          </cell>
        </row>
        <row r="15">
          <cell r="B15">
            <v>26.570833333333329</v>
          </cell>
          <cell r="C15">
            <v>33.9</v>
          </cell>
          <cell r="D15">
            <v>21</v>
          </cell>
          <cell r="E15">
            <v>66.5</v>
          </cell>
          <cell r="F15">
            <v>100</v>
          </cell>
          <cell r="G15">
            <v>42</v>
          </cell>
          <cell r="H15">
            <v>10.8</v>
          </cell>
          <cell r="I15" t="str">
            <v>NO</v>
          </cell>
          <cell r="J15">
            <v>25.56</v>
          </cell>
          <cell r="K15">
            <v>0</v>
          </cell>
        </row>
        <row r="16">
          <cell r="B16">
            <v>26.733333333333338</v>
          </cell>
          <cell r="C16">
            <v>34.799999999999997</v>
          </cell>
          <cell r="D16">
            <v>21.1</v>
          </cell>
          <cell r="E16">
            <v>63.941176470588232</v>
          </cell>
          <cell r="F16">
            <v>85</v>
          </cell>
          <cell r="G16">
            <v>42</v>
          </cell>
          <cell r="H16">
            <v>5.4</v>
          </cell>
          <cell r="I16" t="str">
            <v>NO</v>
          </cell>
          <cell r="J16">
            <v>18</v>
          </cell>
          <cell r="K16">
            <v>0</v>
          </cell>
        </row>
        <row r="17">
          <cell r="B17">
            <v>26.473913043478259</v>
          </cell>
          <cell r="C17">
            <v>33.700000000000003</v>
          </cell>
          <cell r="D17">
            <v>21.2</v>
          </cell>
          <cell r="E17">
            <v>68.647058823529406</v>
          </cell>
          <cell r="F17">
            <v>100</v>
          </cell>
          <cell r="G17">
            <v>46</v>
          </cell>
          <cell r="H17">
            <v>11.16</v>
          </cell>
          <cell r="I17" t="str">
            <v>L</v>
          </cell>
          <cell r="J17">
            <v>48.96</v>
          </cell>
          <cell r="K17">
            <v>0</v>
          </cell>
        </row>
        <row r="18">
          <cell r="B18">
            <v>25.742857142857144</v>
          </cell>
          <cell r="C18">
            <v>33</v>
          </cell>
          <cell r="D18">
            <v>20.9</v>
          </cell>
          <cell r="E18">
            <v>69.5</v>
          </cell>
          <cell r="F18">
            <v>93</v>
          </cell>
          <cell r="G18">
            <v>51</v>
          </cell>
          <cell r="H18">
            <v>14.4</v>
          </cell>
          <cell r="I18" t="str">
            <v>SO</v>
          </cell>
          <cell r="J18">
            <v>29.880000000000003</v>
          </cell>
          <cell r="K18">
            <v>1.2</v>
          </cell>
        </row>
        <row r="19">
          <cell r="B19">
            <v>26.125000000000011</v>
          </cell>
          <cell r="C19">
            <v>31.5</v>
          </cell>
          <cell r="D19">
            <v>22.3</v>
          </cell>
          <cell r="E19">
            <v>72.125</v>
          </cell>
          <cell r="F19">
            <v>100</v>
          </cell>
          <cell r="G19">
            <v>56</v>
          </cell>
          <cell r="H19">
            <v>11.520000000000001</v>
          </cell>
          <cell r="I19" t="str">
            <v>O</v>
          </cell>
          <cell r="J19">
            <v>29.52</v>
          </cell>
          <cell r="K19">
            <v>1.2</v>
          </cell>
        </row>
        <row r="20">
          <cell r="B20">
            <v>25.883333333333336</v>
          </cell>
          <cell r="C20">
            <v>32.6</v>
          </cell>
          <cell r="D20">
            <v>21.2</v>
          </cell>
          <cell r="E20">
            <v>69.8125</v>
          </cell>
          <cell r="F20">
            <v>100</v>
          </cell>
          <cell r="G20">
            <v>52</v>
          </cell>
          <cell r="H20">
            <v>11.16</v>
          </cell>
          <cell r="I20" t="str">
            <v>O</v>
          </cell>
          <cell r="J20">
            <v>31.680000000000003</v>
          </cell>
          <cell r="K20">
            <v>0</v>
          </cell>
        </row>
        <row r="21">
          <cell r="B21">
            <v>26</v>
          </cell>
          <cell r="C21">
            <v>33.5</v>
          </cell>
          <cell r="D21">
            <v>21.7</v>
          </cell>
          <cell r="E21">
            <v>71.8</v>
          </cell>
          <cell r="F21">
            <v>100</v>
          </cell>
          <cell r="G21">
            <v>51</v>
          </cell>
          <cell r="H21">
            <v>6.12</v>
          </cell>
          <cell r="I21" t="str">
            <v>S</v>
          </cell>
          <cell r="J21">
            <v>23.759999999999998</v>
          </cell>
          <cell r="K21">
            <v>4.8</v>
          </cell>
        </row>
        <row r="22">
          <cell r="B22">
            <v>25.029166666666669</v>
          </cell>
          <cell r="C22">
            <v>30.1</v>
          </cell>
          <cell r="D22">
            <v>21.8</v>
          </cell>
          <cell r="E22">
            <v>83.5</v>
          </cell>
          <cell r="F22">
            <v>100</v>
          </cell>
          <cell r="G22">
            <v>69</v>
          </cell>
          <cell r="H22">
            <v>3.9600000000000004</v>
          </cell>
          <cell r="I22" t="str">
            <v>SE</v>
          </cell>
          <cell r="J22">
            <v>37.080000000000005</v>
          </cell>
          <cell r="K22">
            <v>8.6</v>
          </cell>
        </row>
        <row r="23">
          <cell r="B23">
            <v>25.554166666666671</v>
          </cell>
          <cell r="C23">
            <v>33</v>
          </cell>
          <cell r="D23">
            <v>20.7</v>
          </cell>
          <cell r="E23">
            <v>70</v>
          </cell>
          <cell r="F23">
            <v>88</v>
          </cell>
          <cell r="G23">
            <v>53</v>
          </cell>
          <cell r="H23">
            <v>0</v>
          </cell>
          <cell r="I23" t="str">
            <v>NO</v>
          </cell>
          <cell r="J23">
            <v>20.16</v>
          </cell>
          <cell r="K23">
            <v>5.0000000000000018</v>
          </cell>
        </row>
        <row r="24">
          <cell r="B24">
            <v>25.125</v>
          </cell>
          <cell r="C24">
            <v>32.9</v>
          </cell>
          <cell r="D24">
            <v>20.399999999999999</v>
          </cell>
          <cell r="E24">
            <v>73.214285714285708</v>
          </cell>
          <cell r="F24">
            <v>95</v>
          </cell>
          <cell r="G24">
            <v>54</v>
          </cell>
          <cell r="H24">
            <v>1.08</v>
          </cell>
          <cell r="I24" t="str">
            <v>SE</v>
          </cell>
          <cell r="J24">
            <v>24.12</v>
          </cell>
          <cell r="K24">
            <v>2.4</v>
          </cell>
        </row>
        <row r="25">
          <cell r="B25">
            <v>25.891304347826086</v>
          </cell>
          <cell r="C25">
            <v>34</v>
          </cell>
          <cell r="D25">
            <v>21.7</v>
          </cell>
          <cell r="E25">
            <v>66.099999999999994</v>
          </cell>
          <cell r="F25">
            <v>99</v>
          </cell>
          <cell r="G25">
            <v>53</v>
          </cell>
          <cell r="H25">
            <v>7.9200000000000008</v>
          </cell>
          <cell r="I25" t="str">
            <v>NE</v>
          </cell>
          <cell r="J25">
            <v>26.64</v>
          </cell>
          <cell r="K25">
            <v>1.4</v>
          </cell>
        </row>
        <row r="26">
          <cell r="B26">
            <v>27.464705882352945</v>
          </cell>
          <cell r="C26">
            <v>33.4</v>
          </cell>
          <cell r="D26">
            <v>21.2</v>
          </cell>
          <cell r="E26">
            <v>71.066666666666663</v>
          </cell>
          <cell r="F26">
            <v>91</v>
          </cell>
          <cell r="G26">
            <v>49</v>
          </cell>
          <cell r="H26">
            <v>19.079999999999998</v>
          </cell>
          <cell r="I26" t="str">
            <v>NO</v>
          </cell>
          <cell r="J26">
            <v>41.04</v>
          </cell>
          <cell r="K26">
            <v>1</v>
          </cell>
        </row>
        <row r="27">
          <cell r="B27">
            <v>24.737500000000001</v>
          </cell>
          <cell r="C27">
            <v>29.6</v>
          </cell>
          <cell r="D27">
            <v>21.7</v>
          </cell>
          <cell r="E27">
            <v>72</v>
          </cell>
          <cell r="F27">
            <v>100</v>
          </cell>
          <cell r="G27">
            <v>58</v>
          </cell>
          <cell r="H27">
            <v>12.24</v>
          </cell>
          <cell r="I27" t="str">
            <v>O</v>
          </cell>
          <cell r="J27">
            <v>28.08</v>
          </cell>
          <cell r="K27">
            <v>0.8</v>
          </cell>
        </row>
        <row r="28">
          <cell r="B28">
            <v>25.466666666666658</v>
          </cell>
          <cell r="C28">
            <v>31.2</v>
          </cell>
          <cell r="D28">
            <v>21.1</v>
          </cell>
          <cell r="E28">
            <v>72.428571428571431</v>
          </cell>
          <cell r="F28">
            <v>100</v>
          </cell>
          <cell r="G28">
            <v>57</v>
          </cell>
          <cell r="H28">
            <v>0</v>
          </cell>
          <cell r="I28" t="str">
            <v>NO</v>
          </cell>
          <cell r="J28">
            <v>11.16</v>
          </cell>
          <cell r="K28">
            <v>0.4</v>
          </cell>
        </row>
        <row r="29">
          <cell r="B29">
            <v>25.920833333333331</v>
          </cell>
          <cell r="C29">
            <v>33.299999999999997</v>
          </cell>
          <cell r="D29">
            <v>20.8</v>
          </cell>
          <cell r="E29">
            <v>64.181818181818187</v>
          </cell>
          <cell r="F29">
            <v>100</v>
          </cell>
          <cell r="G29">
            <v>50</v>
          </cell>
          <cell r="H29">
            <v>0</v>
          </cell>
          <cell r="I29" t="str">
            <v>SE</v>
          </cell>
          <cell r="J29">
            <v>10.8</v>
          </cell>
          <cell r="K29">
            <v>0.8</v>
          </cell>
        </row>
        <row r="30">
          <cell r="B30">
            <v>26.004166666666666</v>
          </cell>
          <cell r="C30">
            <v>32.299999999999997</v>
          </cell>
          <cell r="D30">
            <v>22.2</v>
          </cell>
          <cell r="E30">
            <v>76.86666666666666</v>
          </cell>
          <cell r="F30">
            <v>100</v>
          </cell>
          <cell r="G30">
            <v>61</v>
          </cell>
          <cell r="H30">
            <v>13.32</v>
          </cell>
          <cell r="I30" t="str">
            <v>O</v>
          </cell>
          <cell r="J30">
            <v>30.6</v>
          </cell>
          <cell r="K30">
            <v>0.60000000000000009</v>
          </cell>
        </row>
        <row r="31">
          <cell r="B31">
            <v>24.041666666666668</v>
          </cell>
          <cell r="C31">
            <v>28.7</v>
          </cell>
          <cell r="D31">
            <v>20.7</v>
          </cell>
          <cell r="E31">
            <v>78.916666666666671</v>
          </cell>
          <cell r="F31">
            <v>93</v>
          </cell>
          <cell r="G31">
            <v>68</v>
          </cell>
          <cell r="H31">
            <v>0.72000000000000008</v>
          </cell>
          <cell r="I31" t="str">
            <v>L</v>
          </cell>
          <cell r="J31">
            <v>24.12</v>
          </cell>
          <cell r="K31">
            <v>1</v>
          </cell>
        </row>
        <row r="32">
          <cell r="B32">
            <v>22.891666666666662</v>
          </cell>
          <cell r="C32">
            <v>26.7</v>
          </cell>
          <cell r="D32">
            <v>18</v>
          </cell>
          <cell r="E32">
            <v>66.875</v>
          </cell>
          <cell r="F32">
            <v>85</v>
          </cell>
          <cell r="G32">
            <v>46</v>
          </cell>
          <cell r="H32">
            <v>12.6</v>
          </cell>
          <cell r="I32" t="str">
            <v>SE</v>
          </cell>
          <cell r="J32">
            <v>41.4</v>
          </cell>
          <cell r="K32">
            <v>0.8</v>
          </cell>
        </row>
        <row r="33">
          <cell r="B33">
            <v>22.308333333333334</v>
          </cell>
          <cell r="C33">
            <v>30.7</v>
          </cell>
          <cell r="D33">
            <v>15</v>
          </cell>
          <cell r="E33">
            <v>66.083333333333329</v>
          </cell>
          <cell r="F33">
            <v>100</v>
          </cell>
          <cell r="G33">
            <v>45</v>
          </cell>
          <cell r="H33">
            <v>0</v>
          </cell>
          <cell r="I33" t="str">
            <v>SE</v>
          </cell>
          <cell r="J33">
            <v>17.28</v>
          </cell>
          <cell r="K33">
            <v>1.9999999999999998</v>
          </cell>
        </row>
        <row r="34">
          <cell r="B34">
            <v>25.741666666666664</v>
          </cell>
          <cell r="C34">
            <v>33.6</v>
          </cell>
          <cell r="D34">
            <v>20.2</v>
          </cell>
          <cell r="E34">
            <v>68.956521739130437</v>
          </cell>
          <cell r="F34">
            <v>100</v>
          </cell>
          <cell r="G34">
            <v>38</v>
          </cell>
          <cell r="H34">
            <v>0</v>
          </cell>
          <cell r="I34" t="str">
            <v>SE</v>
          </cell>
          <cell r="J34">
            <v>14.04</v>
          </cell>
          <cell r="K34">
            <v>11.799999999999997</v>
          </cell>
        </row>
        <row r="35">
          <cell r="B35">
            <v>25.470833333333328</v>
          </cell>
          <cell r="C35">
            <v>33.700000000000003</v>
          </cell>
          <cell r="D35">
            <v>19.100000000000001</v>
          </cell>
          <cell r="E35">
            <v>70.227272727272734</v>
          </cell>
          <cell r="F35">
            <v>100</v>
          </cell>
          <cell r="G35">
            <v>39</v>
          </cell>
          <cell r="H35">
            <v>0</v>
          </cell>
          <cell r="I35" t="str">
            <v>L</v>
          </cell>
          <cell r="J35">
            <v>12.6</v>
          </cell>
          <cell r="K35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27.321739130434782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AJ31" sqref="AJ3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0" t="s">
        <v>40</v>
      </c>
      <c r="AH3" s="12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29" t="s">
        <v>39</v>
      </c>
      <c r="AH4" s="12"/>
    </row>
    <row r="5" spans="1:34" s="5" customFormat="1" ht="20.100000000000001" customHeight="1" thickTop="1" x14ac:dyDescent="0.2">
      <c r="A5" s="9" t="s">
        <v>47</v>
      </c>
      <c r="B5" s="44">
        <f>[1]Março!$B$5</f>
        <v>26.787499999999991</v>
      </c>
      <c r="C5" s="44">
        <f>[1]Março!$B$6</f>
        <v>26.354166666666668</v>
      </c>
      <c r="D5" s="44">
        <f>[1]Março!$B$7</f>
        <v>27.129166666666666</v>
      </c>
      <c r="E5" s="44">
        <f>[1]Março!$B$8</f>
        <v>27.108333333333331</v>
      </c>
      <c r="F5" s="44">
        <f>[1]Março!$B$9</f>
        <v>28.029166666666665</v>
      </c>
      <c r="G5" s="44">
        <f>[1]Março!$B$10</f>
        <v>26.970833333333331</v>
      </c>
      <c r="H5" s="44">
        <f>[1]Março!$B$11</f>
        <v>27.387500000000003</v>
      </c>
      <c r="I5" s="44">
        <f>[1]Março!$B$12</f>
        <v>28.216666666666665</v>
      </c>
      <c r="J5" s="44">
        <f>[1]Março!$B$13</f>
        <v>27.020833333333332</v>
      </c>
      <c r="K5" s="44">
        <f>[1]Março!$B$14</f>
        <v>27.17916666666666</v>
      </c>
      <c r="L5" s="44">
        <f>[1]Março!$B$15</f>
        <v>26.216666666666665</v>
      </c>
      <c r="M5" s="44">
        <f>[1]Março!$B$16</f>
        <v>26.941666666666666</v>
      </c>
      <c r="N5" s="44">
        <f>[1]Março!$B$17</f>
        <v>27.324999999999999</v>
      </c>
      <c r="O5" s="44">
        <f>[1]Março!$B$18</f>
        <v>25.845833333333331</v>
      </c>
      <c r="P5" s="44">
        <f>[1]Março!$B$19</f>
        <v>24.962499999999995</v>
      </c>
      <c r="Q5" s="44">
        <f>[1]Março!$B$20</f>
        <v>24.966666666666669</v>
      </c>
      <c r="R5" s="44">
        <f>[1]Março!$B$21</f>
        <v>25.275000000000006</v>
      </c>
      <c r="S5" s="44">
        <f>[1]Março!$B$22</f>
        <v>26.320833333333336</v>
      </c>
      <c r="T5" s="44">
        <f>[1]Março!$B$23</f>
        <v>26.425000000000001</v>
      </c>
      <c r="U5" s="44">
        <f>[1]Março!$B$24</f>
        <v>26.858333333333334</v>
      </c>
      <c r="V5" s="44">
        <f>[1]Março!$B$25</f>
        <v>26.960869565217394</v>
      </c>
      <c r="W5" s="44">
        <f>[1]Março!$B$26</f>
        <v>27.825000000000003</v>
      </c>
      <c r="X5" s="44">
        <f>[1]Março!$B$27</f>
        <v>24.366666666666671</v>
      </c>
      <c r="Y5" s="44">
        <f>[1]Março!$B$28</f>
        <v>25.691666666666666</v>
      </c>
      <c r="Z5" s="44">
        <f>[1]Março!$B$29</f>
        <v>27</v>
      </c>
      <c r="AA5" s="44">
        <f>[1]Março!$B$30</f>
        <v>28.245833333333337</v>
      </c>
      <c r="AB5" s="44">
        <f>[1]Março!$B$31</f>
        <v>24.625</v>
      </c>
      <c r="AC5" s="44">
        <f>[1]Março!$B$32</f>
        <v>21.191666666666666</v>
      </c>
      <c r="AD5" s="44">
        <f>[1]Março!$B$33</f>
        <v>20.862499999999994</v>
      </c>
      <c r="AE5" s="44">
        <f>[1]Março!$B$34</f>
        <v>23.783333333333335</v>
      </c>
      <c r="AF5" s="44">
        <f>[1]Março!$B$35</f>
        <v>23.933333333333334</v>
      </c>
      <c r="AG5" s="45">
        <f>AVERAGE(B5:AF5)</f>
        <v>26.058280738662923</v>
      </c>
      <c r="AH5" s="12"/>
    </row>
    <row r="6" spans="1:34" ht="17.100000000000001" customHeight="1" x14ac:dyDescent="0.2">
      <c r="A6" s="9" t="s">
        <v>0</v>
      </c>
      <c r="B6" s="3">
        <f>[2]Março!$B$5</f>
        <v>25.424999999999997</v>
      </c>
      <c r="C6" s="3">
        <f>[2]Março!$B$6</f>
        <v>23.849999999999998</v>
      </c>
      <c r="D6" s="3">
        <f>[2]Março!$B$7</f>
        <v>24.991666666666664</v>
      </c>
      <c r="E6" s="3">
        <f>[2]Março!$B$8</f>
        <v>26.537499999999994</v>
      </c>
      <c r="F6" s="3">
        <f>[2]Março!$B$9</f>
        <v>26.849999999999994</v>
      </c>
      <c r="G6" s="3">
        <f>[2]Março!$B$10</f>
        <v>27.433333333333337</v>
      </c>
      <c r="H6" s="3">
        <f>[2]Março!$B$11</f>
        <v>26.9375</v>
      </c>
      <c r="I6" s="3">
        <f>[2]Março!$B$12</f>
        <v>25.537499999999998</v>
      </c>
      <c r="J6" s="3">
        <f>[2]Março!$B$13</f>
        <v>25.883333333333336</v>
      </c>
      <c r="K6" s="3">
        <f>[2]Março!$B$14</f>
        <v>25.508333333333329</v>
      </c>
      <c r="L6" s="3">
        <f>[2]Março!$B$15</f>
        <v>23.458333333333339</v>
      </c>
      <c r="M6" s="3">
        <f>[2]Março!$B$16</f>
        <v>23.729166666666661</v>
      </c>
      <c r="N6" s="3">
        <f>[2]Março!$B$17</f>
        <v>25.679166666666664</v>
      </c>
      <c r="O6" s="3">
        <f>[2]Março!$B$18</f>
        <v>23.479166666666668</v>
      </c>
      <c r="P6" s="3">
        <f>[2]Março!$B$19</f>
        <v>23.066666666666666</v>
      </c>
      <c r="Q6" s="3">
        <f>[2]Março!$B$20</f>
        <v>23.483333333333334</v>
      </c>
      <c r="R6" s="3">
        <f>[2]Março!$B$21</f>
        <v>24.487500000000001</v>
      </c>
      <c r="S6" s="3">
        <f>[2]Março!$B$22</f>
        <v>24.820833333333329</v>
      </c>
      <c r="T6" s="3">
        <f>[2]Março!$B$23</f>
        <v>25.225000000000009</v>
      </c>
      <c r="U6" s="3">
        <f>[2]Março!$B$24</f>
        <v>25.345833333333331</v>
      </c>
      <c r="V6" s="3">
        <f>[2]Março!$B$25</f>
        <v>24.630434782608695</v>
      </c>
      <c r="W6" s="3">
        <f>[2]Março!$B$26</f>
        <v>20.65</v>
      </c>
      <c r="X6" s="3">
        <f>[2]Março!$B$27</f>
        <v>22.320833333333329</v>
      </c>
      <c r="Y6" s="3">
        <f>[2]Março!$B$28</f>
        <v>21.125000000000004</v>
      </c>
      <c r="Z6" s="3">
        <f>[2]Março!$B$29</f>
        <v>21.920833333333334</v>
      </c>
      <c r="AA6" s="3">
        <f>[2]Março!$B$30</f>
        <v>23.883333333333329</v>
      </c>
      <c r="AB6" s="3">
        <f>[2]Março!$B$31</f>
        <v>20.258333333333336</v>
      </c>
      <c r="AC6" s="3">
        <f>[2]Março!$B$32</f>
        <v>15.362499999999999</v>
      </c>
      <c r="AD6" s="3">
        <f>[2]Março!$B$33</f>
        <v>15.816666666666665</v>
      </c>
      <c r="AE6" s="3">
        <f>[2]Março!$B$34</f>
        <v>19.179166666666671</v>
      </c>
      <c r="AF6" s="3">
        <f>[2]Março!$B$35</f>
        <v>20.866666666666671</v>
      </c>
      <c r="AG6" s="16">
        <f t="shared" ref="AG6:AG18" si="1">AVERAGE(B6:AF6)</f>
        <v>23.475578541374478</v>
      </c>
    </row>
    <row r="7" spans="1:34" ht="17.100000000000001" customHeight="1" x14ac:dyDescent="0.2">
      <c r="A7" s="9" t="s">
        <v>1</v>
      </c>
      <c r="B7" s="3">
        <f>[3]Março!$B$5</f>
        <v>26.925000000000001</v>
      </c>
      <c r="C7" s="3">
        <f>[3]Março!$B$6</f>
        <v>27.427272727272726</v>
      </c>
      <c r="D7" s="3">
        <f>[3]Março!$B$7</f>
        <v>27.452173913043481</v>
      </c>
      <c r="E7" s="3">
        <f>[3]Março!$B$8</f>
        <v>26.339130434782611</v>
      </c>
      <c r="F7" s="3">
        <f>[3]Março!$B$9</f>
        <v>27.366666666666674</v>
      </c>
      <c r="G7" s="3">
        <f>[3]Março!$B$10</f>
        <v>26.912499999999994</v>
      </c>
      <c r="H7" s="3">
        <f>[3]Março!$B$11</f>
        <v>27.341666666666672</v>
      </c>
      <c r="I7" s="3">
        <f>[3]Março!$B$12</f>
        <v>28.516666666666662</v>
      </c>
      <c r="J7" s="3">
        <f>[3]Março!$B$13</f>
        <v>27.520833333333332</v>
      </c>
      <c r="K7" s="3">
        <f>[3]Março!$B$14</f>
        <v>27.191666666666666</v>
      </c>
      <c r="L7" s="3">
        <f>[3]Março!$B$15</f>
        <v>27.279166666666658</v>
      </c>
      <c r="M7" s="3">
        <f>[3]Março!$B$16</f>
        <v>28.066666666666666</v>
      </c>
      <c r="N7" s="3">
        <f>[3]Março!$B$17</f>
        <v>28.862499999999997</v>
      </c>
      <c r="O7" s="3">
        <f>[3]Março!$B$18</f>
        <v>24.820833333333329</v>
      </c>
      <c r="P7" s="3">
        <f>[3]Março!$B$19</f>
        <v>24.55416666666666</v>
      </c>
      <c r="Q7" s="3">
        <f>[3]Março!$B$20</f>
        <v>25.812499999999996</v>
      </c>
      <c r="R7" s="3">
        <f>[3]Março!$B$21</f>
        <v>26.391666666666669</v>
      </c>
      <c r="S7" s="3">
        <f>[3]Março!$B$22</f>
        <v>26.516666666666666</v>
      </c>
      <c r="T7" s="3">
        <f>[3]Março!$B$23</f>
        <v>26.679166666666674</v>
      </c>
      <c r="U7" s="3">
        <f>[3]Março!$B$24</f>
        <v>26.395833333333332</v>
      </c>
      <c r="V7" s="3">
        <f>[3]Março!$B$25</f>
        <v>27.939130434782609</v>
      </c>
      <c r="W7" s="3">
        <f>[3]Março!$B$26</f>
        <v>25.733333333333331</v>
      </c>
      <c r="X7" s="3">
        <f>[3]Março!$B$27</f>
        <v>23.920833333333331</v>
      </c>
      <c r="Y7" s="3">
        <f>[3]Março!$B$28</f>
        <v>25.316666666666663</v>
      </c>
      <c r="Z7" s="3">
        <f>[3]Março!$B$29</f>
        <v>25.862500000000008</v>
      </c>
      <c r="AA7" s="3">
        <f>[3]Março!$B$30</f>
        <v>26.612499999999997</v>
      </c>
      <c r="AB7" s="3">
        <f>[3]Março!$B$31</f>
        <v>23.312500000000004</v>
      </c>
      <c r="AC7" s="3">
        <f>[3]Março!$B$32</f>
        <v>19.512499999999999</v>
      </c>
      <c r="AD7" s="3">
        <f>[3]Março!$B$33</f>
        <v>20.112499999999994</v>
      </c>
      <c r="AE7" s="3">
        <f>[3]Março!$B$34</f>
        <v>23.287499999999998</v>
      </c>
      <c r="AF7" s="3">
        <f>[3]Março!$B$35</f>
        <v>24.229166666666668</v>
      </c>
      <c r="AG7" s="16">
        <f t="shared" si="1"/>
        <v>25.942318521824131</v>
      </c>
    </row>
    <row r="8" spans="1:34" ht="17.100000000000001" customHeight="1" x14ac:dyDescent="0.2">
      <c r="A8" s="9" t="s">
        <v>52</v>
      </c>
      <c r="B8" s="3">
        <f>[4]Março!$B$5</f>
        <v>25.066666666666666</v>
      </c>
      <c r="C8" s="3">
        <f>[4]Março!$B$6</f>
        <v>25.545833333333334</v>
      </c>
      <c r="D8" s="3">
        <f>[4]Março!$B$7</f>
        <v>26.237500000000001</v>
      </c>
      <c r="E8" s="3">
        <f>[4]Março!$B$8</f>
        <v>26.574999999999992</v>
      </c>
      <c r="F8" s="3">
        <f>[4]Março!$B$9</f>
        <v>26.3125</v>
      </c>
      <c r="G8" s="3">
        <f>[4]Março!$B$10</f>
        <v>26.783333333333335</v>
      </c>
      <c r="H8" s="3">
        <f>[4]Março!$B$11</f>
        <v>27.841666666666669</v>
      </c>
      <c r="I8" s="3">
        <f>[4]Março!$B$12</f>
        <v>27.104166666666668</v>
      </c>
      <c r="J8" s="3">
        <f>[4]Março!$B$13</f>
        <v>25.679166666666671</v>
      </c>
      <c r="K8" s="3">
        <f>[4]Março!$B$14</f>
        <v>26.020833333333329</v>
      </c>
      <c r="L8" s="3">
        <f>[4]Março!$B$15</f>
        <v>26.900000000000006</v>
      </c>
      <c r="M8" s="3">
        <f>[4]Março!$B$16</f>
        <v>26.791666666666661</v>
      </c>
      <c r="N8" s="3">
        <f>[4]Março!$B$17</f>
        <v>27.970833333333331</v>
      </c>
      <c r="O8" s="3">
        <f>[4]Março!$B$18</f>
        <v>22.854166666666671</v>
      </c>
      <c r="P8" s="3">
        <f>[4]Março!$B$19</f>
        <v>22.670833333333334</v>
      </c>
      <c r="Q8" s="3">
        <f>[4]Março!$B$20</f>
        <v>23.8</v>
      </c>
      <c r="R8" s="3">
        <f>[4]Março!$B$21</f>
        <v>24.854166666666668</v>
      </c>
      <c r="S8" s="3">
        <f>[4]Março!$B$22</f>
        <v>25.412499999999998</v>
      </c>
      <c r="T8" s="3">
        <f>[4]Março!$B$23</f>
        <v>26.608333333333331</v>
      </c>
      <c r="U8" s="3">
        <f>[4]Março!$B$24</f>
        <v>25.862499999999997</v>
      </c>
      <c r="V8" s="3">
        <f>[4]Março!$B$25</f>
        <v>25.654545454545453</v>
      </c>
      <c r="W8" s="3">
        <f>[4]Março!$B$26</f>
        <v>23.229166666666671</v>
      </c>
      <c r="X8" s="3">
        <f>[4]Março!$B$27</f>
        <v>22.549999999999997</v>
      </c>
      <c r="Y8" s="3">
        <f>[4]Março!$B$28</f>
        <v>22.020833333333339</v>
      </c>
      <c r="Z8" s="3">
        <f>[4]Março!$B$29</f>
        <v>22.08</v>
      </c>
      <c r="AA8" s="3">
        <f>[4]Março!$B$30</f>
        <v>25.234782608695657</v>
      </c>
      <c r="AB8" s="3">
        <f>[4]Março!$B$31</f>
        <v>21.637499999999999</v>
      </c>
      <c r="AC8" s="3">
        <f>[4]Março!$B$32</f>
        <v>16.995833333333334</v>
      </c>
      <c r="AD8" s="3">
        <f>[4]Março!$B$33</f>
        <v>17.112500000000001</v>
      </c>
      <c r="AE8" s="3">
        <f>[4]Março!$B$34</f>
        <v>20.925000000000001</v>
      </c>
      <c r="AF8" s="3">
        <f>[4]Março!$B$35</f>
        <v>21.345833333333331</v>
      </c>
      <c r="AG8" s="16">
        <f t="shared" si="1"/>
        <v>24.376698754728206</v>
      </c>
    </row>
    <row r="9" spans="1:34" ht="17.100000000000001" customHeight="1" x14ac:dyDescent="0.2">
      <c r="A9" s="9" t="s">
        <v>2</v>
      </c>
      <c r="B9" s="3">
        <f>[5]Março!$B$5</f>
        <v>25.608333333333331</v>
      </c>
      <c r="C9" s="3">
        <f>[5]Março!$B$6</f>
        <v>25.34347826086956</v>
      </c>
      <c r="D9" s="3">
        <f>[5]Março!$B$7</f>
        <v>25.375000000000004</v>
      </c>
      <c r="E9" s="3">
        <f>[5]Março!$B$8</f>
        <v>24.700000000000003</v>
      </c>
      <c r="F9" s="3">
        <f>[5]Março!$B$9</f>
        <v>24.995833333333334</v>
      </c>
      <c r="G9" s="3">
        <f>[5]Março!$B$10</f>
        <v>26.75</v>
      </c>
      <c r="H9" s="3">
        <f>[5]Março!$B$11</f>
        <v>27.250000000000004</v>
      </c>
      <c r="I9" s="3">
        <f>[5]Março!$B$12</f>
        <v>28.079166666666669</v>
      </c>
      <c r="J9" s="3">
        <f>[5]Março!$B$13</f>
        <v>27.399999999999995</v>
      </c>
      <c r="K9" s="3">
        <f>[5]Março!$B$14</f>
        <v>27.0625</v>
      </c>
      <c r="L9" s="3">
        <f>[5]Março!$B$15</f>
        <v>26.495833333333337</v>
      </c>
      <c r="M9" s="3">
        <f>[5]Março!$B$16</f>
        <v>27.420833333333331</v>
      </c>
      <c r="N9" s="3">
        <f>[5]Março!$B$17</f>
        <v>27.666666666666671</v>
      </c>
      <c r="O9" s="3">
        <f>[5]Março!$B$18</f>
        <v>24.645833333333332</v>
      </c>
      <c r="P9" s="3">
        <f>[5]Março!$B$19</f>
        <v>23.649999999999995</v>
      </c>
      <c r="Q9" s="3">
        <f>[5]Março!$B$20</f>
        <v>25.062500000000004</v>
      </c>
      <c r="R9" s="3">
        <f>[5]Março!$B$21</f>
        <v>25.154166666666672</v>
      </c>
      <c r="S9" s="3">
        <f>[5]Março!$B$22</f>
        <v>24.966666666666672</v>
      </c>
      <c r="T9" s="3">
        <f>[5]Março!$B$23</f>
        <v>25.108333333333331</v>
      </c>
      <c r="U9" s="3">
        <f>[5]Março!$B$24</f>
        <v>26.333333333333332</v>
      </c>
      <c r="V9" s="3">
        <f>[5]Março!$B$25</f>
        <v>27.216666666666658</v>
      </c>
      <c r="W9" s="3">
        <f>[5]Março!$B$26</f>
        <v>25.258333333333329</v>
      </c>
      <c r="X9" s="3">
        <f>[5]Março!$B$27</f>
        <v>24.620833333333337</v>
      </c>
      <c r="Y9" s="3">
        <f>[5]Março!$B$28</f>
        <v>24.745833333333337</v>
      </c>
      <c r="Z9" s="3">
        <f>[5]Março!$B$29</f>
        <v>24.5625</v>
      </c>
      <c r="AA9" s="3">
        <f>[5]Março!$B$30</f>
        <v>24.662499999999998</v>
      </c>
      <c r="AB9" s="3">
        <f>[5]Março!$B$31</f>
        <v>24.466666666666669</v>
      </c>
      <c r="AC9" s="3">
        <f>[5]Março!$B$32</f>
        <v>24.445833333333336</v>
      </c>
      <c r="AD9" s="3">
        <f>[5]Março!$B$33</f>
        <v>24.825000000000003</v>
      </c>
      <c r="AE9" s="3">
        <f>[5]Março!$B$34</f>
        <v>23.458333333333332</v>
      </c>
      <c r="AF9" s="3">
        <f>[5]Março!$B$35</f>
        <v>24.891666666666669</v>
      </c>
      <c r="AG9" s="16">
        <f t="shared" si="1"/>
        <v>25.555569191210861</v>
      </c>
    </row>
    <row r="10" spans="1:34" ht="17.100000000000001" customHeight="1" x14ac:dyDescent="0.2">
      <c r="A10" s="9" t="s">
        <v>3</v>
      </c>
      <c r="B10" s="3">
        <f>[6]Março!$B$5</f>
        <v>25.233333333333338</v>
      </c>
      <c r="C10" s="3">
        <f>[6]Março!$B$6</f>
        <v>26.037499999999998</v>
      </c>
      <c r="D10" s="3">
        <f>[6]Março!$B$7</f>
        <v>27.133333333333336</v>
      </c>
      <c r="E10" s="3">
        <f>[6]Março!$B$8</f>
        <v>27.329166666666662</v>
      </c>
      <c r="F10" s="3">
        <f>[6]Março!$B$9</f>
        <v>26.383333333333329</v>
      </c>
      <c r="G10" s="3">
        <f>[6]Março!$B$10</f>
        <v>26.066666666666663</v>
      </c>
      <c r="H10" s="3">
        <f>[6]Março!$B$11</f>
        <v>25.566666666666663</v>
      </c>
      <c r="I10" s="3">
        <f>[6]Março!$B$12</f>
        <v>26.387499999999999</v>
      </c>
      <c r="J10" s="3">
        <f>[6]Março!$B$13</f>
        <v>25.208333333333339</v>
      </c>
      <c r="K10" s="3">
        <f>[6]Março!$B$14</f>
        <v>23.529166666666669</v>
      </c>
      <c r="L10" s="3">
        <f>[6]Março!$B$15</f>
        <v>24.662499999999994</v>
      </c>
      <c r="M10" s="3">
        <f>[6]Março!$B$16</f>
        <v>25.366666666666664</v>
      </c>
      <c r="N10" s="3">
        <f>[6]Março!$B$17</f>
        <v>25.083333333333332</v>
      </c>
      <c r="O10" s="3">
        <f>[6]Março!$B$18</f>
        <v>25.245833333333334</v>
      </c>
      <c r="P10" s="3">
        <f>[6]Março!$B$19</f>
        <v>24.436000000000003</v>
      </c>
      <c r="Q10" s="3">
        <f>[6]Março!$B$20</f>
        <v>23.286956521739125</v>
      </c>
      <c r="R10" s="3">
        <f>[6]Março!$B$21</f>
        <v>23.670833333333331</v>
      </c>
      <c r="S10" s="3">
        <f>[6]Março!$B$22</f>
        <v>23.866666666666664</v>
      </c>
      <c r="T10" s="3">
        <f>[6]Março!$B$23</f>
        <v>24.066666666666666</v>
      </c>
      <c r="U10" s="3">
        <f>[6]Março!$B$24</f>
        <v>25.479166666666671</v>
      </c>
      <c r="V10" s="3">
        <f>[6]Março!$B$25</f>
        <v>26.016666666666662</v>
      </c>
      <c r="W10" s="3">
        <f>[6]Março!$B$26</f>
        <v>26.729166666666661</v>
      </c>
      <c r="X10" s="3">
        <f>[6]Março!$B$27</f>
        <v>23.491666666666664</v>
      </c>
      <c r="Y10" s="3">
        <f>[6]Março!$B$28</f>
        <v>24.233333333333334</v>
      </c>
      <c r="Z10" s="3">
        <f>[6]Março!$B$29</f>
        <v>25.933333333333337</v>
      </c>
      <c r="AA10" s="3">
        <f>[6]Março!$B$30</f>
        <v>27.012499999999999</v>
      </c>
      <c r="AB10" s="3">
        <f>[6]Março!$B$31</f>
        <v>22.195833333333329</v>
      </c>
      <c r="AC10" s="3">
        <f>[6]Março!$B$32</f>
        <v>21.745833333333334</v>
      </c>
      <c r="AD10" s="3">
        <f>[6]Março!$B$33</f>
        <v>22.095833333333331</v>
      </c>
      <c r="AE10" s="3">
        <f>[6]Março!$B$34</f>
        <v>24.558333333333337</v>
      </c>
      <c r="AF10" s="3">
        <f>[6]Março!$B$35</f>
        <v>24.887499999999992</v>
      </c>
      <c r="AG10" s="16">
        <f t="shared" si="1"/>
        <v>24.933536231884062</v>
      </c>
    </row>
    <row r="11" spans="1:34" ht="17.100000000000001" customHeight="1" x14ac:dyDescent="0.2">
      <c r="A11" s="9" t="s">
        <v>4</v>
      </c>
      <c r="B11" s="3">
        <f>[7]Março!$B$5</f>
        <v>23.074999999999999</v>
      </c>
      <c r="C11" s="3">
        <f>[7]Março!$B$6</f>
        <v>22.662499999999998</v>
      </c>
      <c r="D11" s="3">
        <f>[7]Março!$B$7</f>
        <v>23.145833333333332</v>
      </c>
      <c r="E11" s="3">
        <f>[7]Março!$B$8</f>
        <v>23.420833333333334</v>
      </c>
      <c r="F11" s="3">
        <f>[7]Março!$B$9</f>
        <v>22.679166666666664</v>
      </c>
      <c r="G11" s="3">
        <f>[7]Março!$B$10</f>
        <v>21.966666666666665</v>
      </c>
      <c r="H11" s="3">
        <f>[7]Março!$B$11</f>
        <v>24.145833333333339</v>
      </c>
      <c r="I11" s="3">
        <f>[7]Março!$B$12</f>
        <v>24.049999999999997</v>
      </c>
      <c r="J11" s="3">
        <f>[7]Março!$B$13</f>
        <v>22.504166666666666</v>
      </c>
      <c r="K11" s="3">
        <f>[7]Março!$B$14</f>
        <v>23.05</v>
      </c>
      <c r="L11" s="3">
        <f>[7]Março!$B$15</f>
        <v>23.083333333333332</v>
      </c>
      <c r="M11" s="3">
        <f>[7]Março!$B$16</f>
        <v>23.399999999999995</v>
      </c>
      <c r="N11" s="3">
        <f>[7]Março!$B$17</f>
        <v>23.275000000000006</v>
      </c>
      <c r="O11" s="3">
        <f>[7]Março!$B$18</f>
        <v>23.174999999999997</v>
      </c>
      <c r="P11" s="3">
        <f>[7]Março!$B$19</f>
        <v>22.633333333333329</v>
      </c>
      <c r="Q11" s="3">
        <f>[7]Março!$B$20</f>
        <v>21.554166666666664</v>
      </c>
      <c r="R11" s="3">
        <f>[7]Março!$B$21</f>
        <v>21.020833333333332</v>
      </c>
      <c r="S11" s="3">
        <f>[7]Março!$B$22</f>
        <v>21.362500000000001</v>
      </c>
      <c r="T11" s="3">
        <f>[7]Março!$B$23</f>
        <v>22.445833333333336</v>
      </c>
      <c r="U11" s="3">
        <f>[7]Março!$B$24</f>
        <v>23.929166666666674</v>
      </c>
      <c r="V11" s="3">
        <f>[7]Março!$B$25</f>
        <v>24.299999999999997</v>
      </c>
      <c r="W11" s="3">
        <f>[7]Março!$B$26</f>
        <v>24.379166666666663</v>
      </c>
      <c r="X11" s="3">
        <f>[7]Março!$B$27</f>
        <v>20.787499999999994</v>
      </c>
      <c r="Y11" s="3">
        <f>[7]Março!$B$28</f>
        <v>22.208333333333332</v>
      </c>
      <c r="Z11" s="3">
        <f>[7]Março!$B$29</f>
        <v>23.75</v>
      </c>
      <c r="AA11" s="3">
        <f>[7]Março!$B$30</f>
        <v>23.741666666666671</v>
      </c>
      <c r="AB11" s="3">
        <f>[7]Março!$B$31</f>
        <v>21.762499999999999</v>
      </c>
      <c r="AC11" s="3">
        <f>[7]Março!$B$32</f>
        <v>18.779166666666669</v>
      </c>
      <c r="AD11" s="3">
        <f>[7]Março!$B$33</f>
        <v>19.833333333333336</v>
      </c>
      <c r="AE11" s="3">
        <f>[7]Março!$B$34</f>
        <v>22.729166666666668</v>
      </c>
      <c r="AF11" s="3">
        <f>[7]Março!$B$35</f>
        <v>23.245833333333326</v>
      </c>
      <c r="AG11" s="16">
        <f t="shared" si="1"/>
        <v>22.648252688172047</v>
      </c>
    </row>
    <row r="12" spans="1:34" ht="17.100000000000001" customHeight="1" x14ac:dyDescent="0.2">
      <c r="A12" s="9" t="s">
        <v>5</v>
      </c>
      <c r="B12" s="3">
        <f>[8]Março!$B$5</f>
        <v>27.708333333333332</v>
      </c>
      <c r="C12" s="3">
        <f>[8]Março!$B$6</f>
        <v>25.254166666666663</v>
      </c>
      <c r="D12" s="3">
        <f>[8]Março!$B$7</f>
        <v>26.337499999999995</v>
      </c>
      <c r="E12" s="3">
        <f>[8]Março!$B$8</f>
        <v>28.175000000000001</v>
      </c>
      <c r="F12" s="3">
        <f>[8]Março!$B$9</f>
        <v>28.466666666666658</v>
      </c>
      <c r="G12" s="3">
        <f>[8]Março!$B$10</f>
        <v>27.354166666666668</v>
      </c>
      <c r="H12" s="3">
        <f>[8]Março!$B$11</f>
        <v>25.962500000000002</v>
      </c>
      <c r="I12" s="3">
        <f>[8]Março!$B$12</f>
        <v>27.541666666666661</v>
      </c>
      <c r="J12" s="3">
        <f>[8]Março!$B$13</f>
        <v>28.304166666666671</v>
      </c>
      <c r="K12" s="3">
        <f>[8]Março!$B$14</f>
        <v>28.033333333333331</v>
      </c>
      <c r="L12" s="3">
        <f>[8]Março!$B$15</f>
        <v>28.858333333333334</v>
      </c>
      <c r="M12" s="3">
        <f>[8]Março!$B$16</f>
        <v>29.629166666666674</v>
      </c>
      <c r="N12" s="3">
        <f>[8]Março!$B$17</f>
        <v>30.262500000000003</v>
      </c>
      <c r="O12" s="3">
        <f>[8]Março!$B$18</f>
        <v>27.0625</v>
      </c>
      <c r="P12" s="3">
        <f>[8]Março!$B$19</f>
        <v>25.266666666666666</v>
      </c>
      <c r="Q12" s="3">
        <f>[8]Março!$B$20</f>
        <v>27.112500000000001</v>
      </c>
      <c r="R12" s="3">
        <f>[8]Março!$B$21</f>
        <v>27.604166666666668</v>
      </c>
      <c r="S12" s="3">
        <f>[8]Março!$B$22</f>
        <v>27.4375</v>
      </c>
      <c r="T12" s="3">
        <f>[8]Março!$B$23</f>
        <v>27.525000000000006</v>
      </c>
      <c r="U12" s="3">
        <f>[8]Março!$B$24</f>
        <v>27.6875</v>
      </c>
      <c r="V12" s="3">
        <f>[8]Março!$B$25</f>
        <v>28.587499999999995</v>
      </c>
      <c r="W12" s="3">
        <f>[8]Março!$B$26</f>
        <v>28.641666666666666</v>
      </c>
      <c r="X12" s="3">
        <f>[8]Março!$B$27</f>
        <v>24.108333333333334</v>
      </c>
      <c r="Y12" s="3">
        <f>[8]Março!$B$28</f>
        <v>26.004166666666666</v>
      </c>
      <c r="Z12" s="3">
        <f>[8]Março!$B$29</f>
        <v>27.441666666666663</v>
      </c>
      <c r="AA12" s="3">
        <f>[8]Março!$B$30</f>
        <v>28.858333333333331</v>
      </c>
      <c r="AB12" s="3">
        <f>[8]Março!$B$31</f>
        <v>24.683333333333334</v>
      </c>
      <c r="AC12" s="3">
        <f>[8]Março!$B$32</f>
        <v>21.708333333333332</v>
      </c>
      <c r="AD12" s="3">
        <f>[8]Março!$B$33</f>
        <v>22.120833333333334</v>
      </c>
      <c r="AE12" s="3">
        <f>[8]Março!$B$34</f>
        <v>25.787499999999998</v>
      </c>
      <c r="AF12" s="3">
        <f>[8]Março!$B$35</f>
        <v>26.679166666666674</v>
      </c>
      <c r="AG12" s="16">
        <f t="shared" si="1"/>
        <v>26.974327956989242</v>
      </c>
    </row>
    <row r="13" spans="1:34" ht="17.100000000000001" customHeight="1" x14ac:dyDescent="0.2">
      <c r="A13" s="9" t="s">
        <v>6</v>
      </c>
      <c r="B13" s="3">
        <f>[9]Março!$B$5</f>
        <v>26.404166666666669</v>
      </c>
      <c r="C13" s="3">
        <f>[9]Março!$B$6</f>
        <v>25.733333333333334</v>
      </c>
      <c r="D13" s="3">
        <f>[9]Março!$B$7</f>
        <v>26.108333333333334</v>
      </c>
      <c r="E13" s="3">
        <f>[9]Março!$B$8</f>
        <v>26.058333333333334</v>
      </c>
      <c r="F13" s="3">
        <f>[9]Março!$B$9</f>
        <v>26.729166666666668</v>
      </c>
      <c r="G13" s="3">
        <f>[9]Março!$B$10</f>
        <v>25.420833333333324</v>
      </c>
      <c r="H13" s="3">
        <f>[9]Março!$B$11</f>
        <v>25.425000000000001</v>
      </c>
      <c r="I13" s="3">
        <f>[9]Março!$B$12</f>
        <v>25.608333333333338</v>
      </c>
      <c r="J13" s="3">
        <f>[9]Março!$B$13</f>
        <v>25.429166666666671</v>
      </c>
      <c r="K13" s="3">
        <f>[9]Março!$B$14</f>
        <v>25.329166666666669</v>
      </c>
      <c r="L13" s="3">
        <f>[9]Março!$B$15</f>
        <v>26.570833333333329</v>
      </c>
      <c r="M13" s="3">
        <f>[9]Março!$B$16</f>
        <v>26.733333333333338</v>
      </c>
      <c r="N13" s="3">
        <f>[9]Março!$B$17</f>
        <v>26.473913043478259</v>
      </c>
      <c r="O13" s="3">
        <f>[9]Março!$B$18</f>
        <v>25.742857142857144</v>
      </c>
      <c r="P13" s="3">
        <f>[9]Março!$B$19</f>
        <v>26.125000000000011</v>
      </c>
      <c r="Q13" s="3">
        <f>[9]Março!$B$20</f>
        <v>25.883333333333336</v>
      </c>
      <c r="R13" s="3">
        <f>[9]Março!$B$21</f>
        <v>26</v>
      </c>
      <c r="S13" s="3">
        <f>[9]Março!$B$22</f>
        <v>25.029166666666669</v>
      </c>
      <c r="T13" s="3">
        <f>[9]Março!$B$23</f>
        <v>25.554166666666671</v>
      </c>
      <c r="U13" s="3">
        <f>[9]Março!$B$24</f>
        <v>25.125</v>
      </c>
      <c r="V13" s="3">
        <f>[9]Março!$B$25</f>
        <v>25.891304347826086</v>
      </c>
      <c r="W13" s="3">
        <f>[9]Março!$B$26</f>
        <v>27.464705882352945</v>
      </c>
      <c r="X13" s="3">
        <f>[9]Março!$B$27</f>
        <v>24.737500000000001</v>
      </c>
      <c r="Y13" s="3">
        <f>[9]Março!$B$28</f>
        <v>25.466666666666658</v>
      </c>
      <c r="Z13" s="3">
        <f>[9]Março!$B$29</f>
        <v>25.920833333333331</v>
      </c>
      <c r="AA13" s="3">
        <f>[9]Março!$B$30</f>
        <v>26.004166666666666</v>
      </c>
      <c r="AB13" s="3">
        <f>[9]Março!$B$31</f>
        <v>24.041666666666668</v>
      </c>
      <c r="AC13" s="3">
        <f>[9]Março!$B$32</f>
        <v>22.891666666666662</v>
      </c>
      <c r="AD13" s="3">
        <f>[9]Março!$B$33</f>
        <v>22.308333333333334</v>
      </c>
      <c r="AE13" s="3">
        <f>[9]Março!$B$34</f>
        <v>25.741666666666664</v>
      </c>
      <c r="AF13" s="3">
        <f>[9]Março!$B$35</f>
        <v>25.470833333333328</v>
      </c>
      <c r="AG13" s="16">
        <f t="shared" si="1"/>
        <v>25.594283239242401</v>
      </c>
    </row>
    <row r="14" spans="1:34" ht="17.100000000000001" customHeight="1" x14ac:dyDescent="0.2">
      <c r="A14" s="9" t="s">
        <v>7</v>
      </c>
      <c r="B14" s="3">
        <f>[10]Março!$B$5</f>
        <v>25.345833333333331</v>
      </c>
      <c r="C14" s="3">
        <f>[10]Março!$B$6</f>
        <v>23.941666666666666</v>
      </c>
      <c r="D14" s="3">
        <f>[10]Março!$B$7</f>
        <v>25.783333333333335</v>
      </c>
      <c r="E14" s="3">
        <f>[10]Março!$B$8</f>
        <v>26.308333333333334</v>
      </c>
      <c r="F14" s="3">
        <f>[10]Março!$B$9</f>
        <v>27.25</v>
      </c>
      <c r="G14" s="3">
        <f>[10]Março!$B$10</f>
        <v>27.899999999999995</v>
      </c>
      <c r="H14" s="3">
        <f>[10]Março!$B$11</f>
        <v>28.362500000000011</v>
      </c>
      <c r="I14" s="3">
        <f>[10]Março!$B$12</f>
        <v>27.537499999999998</v>
      </c>
      <c r="J14" s="3">
        <f>[10]Março!$B$13</f>
        <v>25.429166666666671</v>
      </c>
      <c r="K14" s="3">
        <f>[10]Março!$B$14</f>
        <v>25.329166666666669</v>
      </c>
      <c r="L14" s="3">
        <f>[10]Março!$B$15</f>
        <v>26.570833333333329</v>
      </c>
      <c r="M14" s="3">
        <f>[10]Março!$B$16</f>
        <v>26.733333333333338</v>
      </c>
      <c r="N14" s="3">
        <f>[10]Março!$B$17</f>
        <v>26.473913043478259</v>
      </c>
      <c r="O14" s="3">
        <f>[10]Março!$B$18</f>
        <v>25.742857142857144</v>
      </c>
      <c r="P14" s="3">
        <f>[10]Março!$B$19</f>
        <v>26.125000000000011</v>
      </c>
      <c r="Q14" s="3">
        <f>[10]Março!$B$20</f>
        <v>25.883333333333336</v>
      </c>
      <c r="R14" s="3">
        <f>[10]Março!$B$21</f>
        <v>26</v>
      </c>
      <c r="S14" s="3">
        <f>[10]Março!$B$22</f>
        <v>25.029166666666669</v>
      </c>
      <c r="T14" s="3">
        <f>[10]Março!$B$23</f>
        <v>25.554166666666671</v>
      </c>
      <c r="U14" s="3">
        <f>[10]Março!$B$24</f>
        <v>25.125</v>
      </c>
      <c r="V14" s="3">
        <f>[10]Março!$B$25</f>
        <v>25.891304347826086</v>
      </c>
      <c r="W14" s="3">
        <f>[10]Março!$B$26</f>
        <v>27.464705882352945</v>
      </c>
      <c r="X14" s="3">
        <f>[10]Março!$B$27</f>
        <v>22.275000000000002</v>
      </c>
      <c r="Y14" s="3">
        <f>[10]Março!$B$28</f>
        <v>22.654166666666665</v>
      </c>
      <c r="Z14" s="3">
        <f>[10]Março!$B$29</f>
        <v>23.895833333333329</v>
      </c>
      <c r="AA14" s="3">
        <f>[10]Março!$B$30</f>
        <v>26.320833333333329</v>
      </c>
      <c r="AB14" s="3">
        <f>[10]Março!$B$31</f>
        <v>20.379166666666666</v>
      </c>
      <c r="AC14" s="3">
        <f>[10]Março!$B$32</f>
        <v>16.025000000000002</v>
      </c>
      <c r="AD14" s="3">
        <f>[10]Março!$B$33</f>
        <v>18.791666666666668</v>
      </c>
      <c r="AE14" s="3">
        <f>[10]Março!$B$34</f>
        <v>21.662499999999998</v>
      </c>
      <c r="AF14" s="3">
        <f>[10]Março!$B$35</f>
        <v>24.025000000000002</v>
      </c>
      <c r="AG14" s="16">
        <f t="shared" si="1"/>
        <v>24.897105819887564</v>
      </c>
    </row>
    <row r="15" spans="1:34" ht="17.100000000000001" customHeight="1" x14ac:dyDescent="0.2">
      <c r="A15" s="9" t="s">
        <v>8</v>
      </c>
      <c r="B15" s="3">
        <f>[11]Março!$B$5</f>
        <v>25.0625</v>
      </c>
      <c r="C15" s="3">
        <f>[11]Março!$B$6</f>
        <v>23.604166666666668</v>
      </c>
      <c r="D15" s="3">
        <f>[11]Março!$B$7</f>
        <v>26.658333333333331</v>
      </c>
      <c r="E15" s="3">
        <f>[11]Março!$B$8</f>
        <v>27.574999999999999</v>
      </c>
      <c r="F15" s="3">
        <f>[11]Março!$B$9</f>
        <v>27.920833333333338</v>
      </c>
      <c r="G15" s="3">
        <f>[11]Março!$B$10</f>
        <v>27.808333333333334</v>
      </c>
      <c r="H15" s="3">
        <f>[11]Março!$B$11</f>
        <v>27.762500000000006</v>
      </c>
      <c r="I15" s="3">
        <f>[11]Março!$B$12</f>
        <v>25.970833333333335</v>
      </c>
      <c r="J15" s="3">
        <f>[11]Março!$B$13</f>
        <v>26.279166666666672</v>
      </c>
      <c r="K15" s="3">
        <f>[11]Março!$B$14</f>
        <v>25.833333333333332</v>
      </c>
      <c r="L15" s="3">
        <f>[11]Março!$B$15</f>
        <v>25.7</v>
      </c>
      <c r="M15" s="3">
        <f>[11]Março!$B$16</f>
        <v>25.791666666666671</v>
      </c>
      <c r="N15" s="3">
        <f>[11]Março!$B$17</f>
        <v>27.658333333333335</v>
      </c>
      <c r="O15" s="3">
        <f>[11]Março!$B$18</f>
        <v>25.762500000000003</v>
      </c>
      <c r="P15" s="3">
        <f>[11]Março!$B$19</f>
        <v>24.483333333333334</v>
      </c>
      <c r="Q15" s="3">
        <f>[11]Março!$B$20</f>
        <v>24.441666666666666</v>
      </c>
      <c r="R15" s="3">
        <f>[11]Março!$B$21</f>
        <v>25.008333333333329</v>
      </c>
      <c r="S15" s="3">
        <f>[11]Março!$B$22</f>
        <v>25.799999999999997</v>
      </c>
      <c r="T15" s="3">
        <f>[11]Março!$B$23</f>
        <v>25.966666666666672</v>
      </c>
      <c r="U15" s="3">
        <f>[11]Março!$B$24</f>
        <v>26.358333333333331</v>
      </c>
      <c r="V15" s="3">
        <f>[11]Março!$B$25</f>
        <v>26.933333333333326</v>
      </c>
      <c r="W15" s="3">
        <f>[11]Março!$B$26</f>
        <v>22.979166666666671</v>
      </c>
      <c r="X15" s="3">
        <f>[11]Março!$B$27</f>
        <v>23.599999999999998</v>
      </c>
      <c r="Y15" s="3">
        <f>[11]Março!$B$28</f>
        <v>23.054166666666664</v>
      </c>
      <c r="Z15" s="3">
        <f>[11]Março!$B$29</f>
        <v>23.095833333333331</v>
      </c>
      <c r="AA15" s="3">
        <f>[11]Março!$B$30</f>
        <v>24.750000000000004</v>
      </c>
      <c r="AB15" s="3">
        <f>[11]Março!$B$31</f>
        <v>20.724999999999998</v>
      </c>
      <c r="AC15" s="3">
        <f>[11]Março!$B$32</f>
        <v>16.079166666666669</v>
      </c>
      <c r="AD15" s="3">
        <f>[11]Março!$B$33</f>
        <v>16.641666666666666</v>
      </c>
      <c r="AE15" s="3">
        <f>[11]Março!$B$34</f>
        <v>20.391666666666666</v>
      </c>
      <c r="AF15" s="3">
        <f>[11]Março!$B$35</f>
        <v>22.116666666666671</v>
      </c>
      <c r="AG15" s="16">
        <f t="shared" si="1"/>
        <v>24.574596774193548</v>
      </c>
    </row>
    <row r="16" spans="1:34" ht="17.100000000000001" customHeight="1" x14ac:dyDescent="0.2">
      <c r="A16" s="9" t="s">
        <v>9</v>
      </c>
      <c r="B16" s="3">
        <f>[12]Março!$B$5</f>
        <v>25.987500000000001</v>
      </c>
      <c r="C16" s="3">
        <f>[12]Março!$B$6</f>
        <v>25.358333333333334</v>
      </c>
      <c r="D16" s="3">
        <f>[12]Março!$B$7</f>
        <v>27.608333333333324</v>
      </c>
      <c r="E16" s="3">
        <f>[12]Março!$B$8</f>
        <v>27.370833333333334</v>
      </c>
      <c r="F16" s="3">
        <f>[12]Março!$B$9</f>
        <v>28.666666666666671</v>
      </c>
      <c r="G16" s="3">
        <f>[12]Março!$B$10</f>
        <v>28.370833333333337</v>
      </c>
      <c r="H16" s="3">
        <f>[12]Março!$B$11</f>
        <v>28.729166666666668</v>
      </c>
      <c r="I16" s="3">
        <f>[12]Março!$B$12</f>
        <v>28.191666666666666</v>
      </c>
      <c r="J16" s="3">
        <f>[12]Março!$B$13</f>
        <v>28.508333333333326</v>
      </c>
      <c r="K16" s="3">
        <f>[12]Março!$B$14</f>
        <v>27.737499999999997</v>
      </c>
      <c r="L16" s="3">
        <f>[12]Março!$B$15</f>
        <v>26.474999999999994</v>
      </c>
      <c r="M16" s="3">
        <f>[12]Março!$B$16</f>
        <v>26.066666666666666</v>
      </c>
      <c r="N16" s="3">
        <f>[12]Março!$B$17</f>
        <v>27.641666666666666</v>
      </c>
      <c r="O16" s="3">
        <f>[12]Março!$B$18</f>
        <v>26.054166666666664</v>
      </c>
      <c r="P16" s="3">
        <f>[12]Março!$B$19</f>
        <v>23.925000000000001</v>
      </c>
      <c r="Q16" s="3">
        <f>[12]Março!$B$20</f>
        <v>24.133333333333326</v>
      </c>
      <c r="R16" s="3">
        <f>[12]Março!$B$21</f>
        <v>24.620833333333334</v>
      </c>
      <c r="S16" s="3">
        <f>[12]Março!$B$22</f>
        <v>25.558333333333337</v>
      </c>
      <c r="T16" s="3">
        <f>[12]Março!$B$23</f>
        <v>26.291666666666668</v>
      </c>
      <c r="U16" s="3">
        <f>[12]Março!$B$24</f>
        <v>27.429166666666664</v>
      </c>
      <c r="V16" s="3">
        <f>[12]Março!$B$25</f>
        <v>27.812499999999989</v>
      </c>
      <c r="W16" s="3">
        <f>[12]Março!$B$26</f>
        <v>25.037499999999994</v>
      </c>
      <c r="X16" s="3">
        <f>[12]Março!$B$27</f>
        <v>22.979166666666668</v>
      </c>
      <c r="Y16" s="3">
        <f>[12]Março!$B$28</f>
        <v>24.13333333333334</v>
      </c>
      <c r="Z16" s="3">
        <f>[12]Março!$B$29</f>
        <v>25.837499999999995</v>
      </c>
      <c r="AA16" s="3">
        <f>[12]Março!$B$30</f>
        <v>26.633333333333336</v>
      </c>
      <c r="AB16" s="3">
        <f>[12]Março!$B$31</f>
        <v>21.187499999999996</v>
      </c>
      <c r="AC16" s="3">
        <f>[12]Março!$B$32</f>
        <v>17.295833333333334</v>
      </c>
      <c r="AD16" s="3">
        <f>[12]Março!$B$33</f>
        <v>19.504166666666663</v>
      </c>
      <c r="AE16" s="3">
        <f>[12]Março!$B$34</f>
        <v>22.754166666666666</v>
      </c>
      <c r="AF16" s="3">
        <f>[12]Março!$B$35</f>
        <v>24.508333333333329</v>
      </c>
      <c r="AG16" s="16">
        <f t="shared" si="1"/>
        <v>25.561559139784944</v>
      </c>
    </row>
    <row r="17" spans="1:34" ht="17.100000000000001" customHeight="1" x14ac:dyDescent="0.2">
      <c r="A17" s="9" t="s">
        <v>53</v>
      </c>
      <c r="B17" s="3">
        <f>[13]Março!$B$5</f>
        <v>25.92916666666666</v>
      </c>
      <c r="C17" s="3">
        <f>[13]Março!$B$6</f>
        <v>26.525000000000002</v>
      </c>
      <c r="D17" s="3">
        <f>[13]Março!$B$7</f>
        <v>27.05</v>
      </c>
      <c r="E17" s="3">
        <f>[13]Março!$B$8</f>
        <v>26.712500000000006</v>
      </c>
      <c r="F17" s="3">
        <f>[13]Março!$B$9</f>
        <v>26.616666666666674</v>
      </c>
      <c r="G17" s="3">
        <f>[13]Março!$B$10</f>
        <v>27.824999999999999</v>
      </c>
      <c r="H17" s="3">
        <f>[13]Março!$B$11</f>
        <v>28.566666666666663</v>
      </c>
      <c r="I17" s="3">
        <f>[13]Março!$B$12</f>
        <v>28.966666666666665</v>
      </c>
      <c r="J17" s="3">
        <f>[13]Março!$B$13</f>
        <v>26.833333333333339</v>
      </c>
      <c r="K17" s="3">
        <f>[13]Março!$B$14</f>
        <v>26.170833333333331</v>
      </c>
      <c r="L17" s="3">
        <f>[13]Março!$B$15</f>
        <v>27.270833333333329</v>
      </c>
      <c r="M17" s="3">
        <f>[13]Março!$B$16</f>
        <v>27.295833333333334</v>
      </c>
      <c r="N17" s="3">
        <f>[13]Março!$B$17</f>
        <v>28.545833333333334</v>
      </c>
      <c r="O17" s="3">
        <f>[13]Março!$B$18</f>
        <v>24.304166666666674</v>
      </c>
      <c r="P17" s="3">
        <f>[13]Março!$B$19</f>
        <v>23.791666666666668</v>
      </c>
      <c r="Q17" s="3">
        <f>[13]Março!$B$20</f>
        <v>25.695833333333329</v>
      </c>
      <c r="R17" s="3">
        <f>[13]Março!$B$21</f>
        <v>25.745833333333337</v>
      </c>
      <c r="S17" s="3">
        <f>[13]Março!$B$22</f>
        <v>25.795833333333331</v>
      </c>
      <c r="T17" s="3">
        <f>[13]Março!$B$23</f>
        <v>26.883333333333344</v>
      </c>
      <c r="U17" s="3">
        <f>[13]Março!$B$24</f>
        <v>26.370833333333326</v>
      </c>
      <c r="V17" s="3">
        <f>[13]Março!$B$25</f>
        <v>27.212500000000002</v>
      </c>
      <c r="W17" s="3">
        <f>[13]Março!$B$26</f>
        <v>24.233333333333338</v>
      </c>
      <c r="X17" s="3">
        <f>[13]Março!$B$27</f>
        <v>23.475000000000009</v>
      </c>
      <c r="Y17" s="3">
        <f>[13]Março!$B$28</f>
        <v>23.9375</v>
      </c>
      <c r="Z17" s="3">
        <f>[13]Março!$B$29</f>
        <v>24.020833333333332</v>
      </c>
      <c r="AA17" s="3">
        <f>[13]Março!$B$30</f>
        <v>25.825000000000003</v>
      </c>
      <c r="AB17" s="3">
        <f>[13]Março!$B$31</f>
        <v>22.36666666666666</v>
      </c>
      <c r="AC17" s="3">
        <f>[13]Março!$B$32</f>
        <v>18.879166666666666</v>
      </c>
      <c r="AD17" s="3">
        <f>[13]Março!$B$33</f>
        <v>18.966666666666665</v>
      </c>
      <c r="AE17" s="3">
        <f>[13]Março!$B$34</f>
        <v>22.954166666666666</v>
      </c>
      <c r="AF17" s="3">
        <f>[13]Março!$B$35</f>
        <v>23.175000000000001</v>
      </c>
      <c r="AG17" s="16">
        <f t="shared" si="1"/>
        <v>25.417473118279574</v>
      </c>
    </row>
    <row r="18" spans="1:34" ht="17.100000000000001" customHeight="1" x14ac:dyDescent="0.2">
      <c r="A18" s="9" t="s">
        <v>10</v>
      </c>
      <c r="B18" s="3">
        <f>[14]Março!$B$5</f>
        <v>24.816666666666666</v>
      </c>
      <c r="C18" s="3">
        <f>[14]Março!$B$6</f>
        <v>24.158333333333331</v>
      </c>
      <c r="D18" s="3">
        <f>[14]Março!$B$7</f>
        <v>26.625</v>
      </c>
      <c r="E18" s="3">
        <f>[14]Março!$B$8</f>
        <v>27.066666666666666</v>
      </c>
      <c r="F18" s="3">
        <f>[14]Março!$B$9</f>
        <v>27.812500000000004</v>
      </c>
      <c r="G18" s="3">
        <f>[14]Março!$B$10</f>
        <v>28.166666666666668</v>
      </c>
      <c r="H18" s="3">
        <f>[14]Março!$B$11</f>
        <v>27.724999999999998</v>
      </c>
      <c r="I18" s="3">
        <f>[14]Março!$B$12</f>
        <v>25.94583333333334</v>
      </c>
      <c r="J18" s="3">
        <f>[14]Março!$B$13</f>
        <v>26.062499999999996</v>
      </c>
      <c r="K18" s="3">
        <f>[14]Março!$B$14</f>
        <v>26.300000000000008</v>
      </c>
      <c r="L18" s="3">
        <f>[14]Março!$B$15</f>
        <v>25.475000000000005</v>
      </c>
      <c r="M18" s="3">
        <f>[14]Março!$B$16</f>
        <v>25.50833333333334</v>
      </c>
      <c r="N18" s="3">
        <f>[14]Março!$B$17</f>
        <v>27.174999999999997</v>
      </c>
      <c r="O18" s="3">
        <f>[14]Março!$B$18</f>
        <v>24.675000000000001</v>
      </c>
      <c r="P18" s="3">
        <f>[14]Março!$B$19</f>
        <v>24.237500000000008</v>
      </c>
      <c r="Q18" s="3">
        <f>[14]Março!$B$20</f>
        <v>24.133333333333336</v>
      </c>
      <c r="R18" s="3">
        <f>[14]Março!$B$21</f>
        <v>24.833333333333332</v>
      </c>
      <c r="S18" s="3">
        <f>[14]Março!$B$22</f>
        <v>25.8</v>
      </c>
      <c r="T18" s="3">
        <f>[14]Março!$B$23</f>
        <v>26.079166666666666</v>
      </c>
      <c r="U18" s="3">
        <f>[14]Março!$B$24</f>
        <v>26.595833333333335</v>
      </c>
      <c r="V18" s="3">
        <f>[14]Março!$B$25</f>
        <v>27.095833333333342</v>
      </c>
      <c r="W18" s="3">
        <f>[14]Março!$B$26</f>
        <v>22.458333333333332</v>
      </c>
      <c r="X18" s="3">
        <f>[14]Março!$B$27</f>
        <v>22.858333333333334</v>
      </c>
      <c r="Y18" s="3">
        <f>[14]Março!$B$28</f>
        <v>22.670833333333331</v>
      </c>
      <c r="Z18" s="3">
        <f>[14]Março!$B$29</f>
        <v>23.099999999999994</v>
      </c>
      <c r="AA18" s="3">
        <f>[14]Março!$B$30</f>
        <v>25.516666666666666</v>
      </c>
      <c r="AB18" s="3">
        <f>[14]Março!$B$31</f>
        <v>20.354166666666661</v>
      </c>
      <c r="AC18" s="3">
        <f>[14]Março!$B$32</f>
        <v>16.3125</v>
      </c>
      <c r="AD18" s="3">
        <f>[14]Março!$B$33</f>
        <v>16.862499999999997</v>
      </c>
      <c r="AE18" s="3">
        <f>[14]Março!$B$34</f>
        <v>20.037499999999998</v>
      </c>
      <c r="AF18" s="3">
        <f>[14]Março!$B$35</f>
        <v>21.8125</v>
      </c>
      <c r="AG18" s="16">
        <f t="shared" si="1"/>
        <v>24.460349462365592</v>
      </c>
    </row>
    <row r="19" spans="1:34" ht="17.100000000000001" customHeight="1" x14ac:dyDescent="0.2">
      <c r="A19" s="9" t="s">
        <v>11</v>
      </c>
      <c r="B19" s="3">
        <f>[15]Março!$B$5</f>
        <v>25.518181818181816</v>
      </c>
      <c r="C19" s="3">
        <f>[15]Março!$B$6</f>
        <v>23.942307692307693</v>
      </c>
      <c r="D19" s="3">
        <f>[15]Março!$B$7</f>
        <v>24.816666666666666</v>
      </c>
      <c r="E19" s="3">
        <f>[15]Março!$B$8</f>
        <v>24.858333333333334</v>
      </c>
      <c r="F19" s="3">
        <f>[15]Março!$B$9</f>
        <v>26.037500000000005</v>
      </c>
      <c r="G19" s="3">
        <f>[15]Março!$B$10</f>
        <v>26.216666666666669</v>
      </c>
      <c r="H19" s="3">
        <f>[15]Março!$B$11</f>
        <v>26.787499999999994</v>
      </c>
      <c r="I19" s="3">
        <f>[15]Março!$B$12</f>
        <v>26.400000000000002</v>
      </c>
      <c r="J19" s="3">
        <f>[15]Março!$B$13</f>
        <v>25.016666666666669</v>
      </c>
      <c r="K19" s="3">
        <f>[15]Março!$B$14</f>
        <v>24.416666666666671</v>
      </c>
      <c r="L19" s="3">
        <f>[15]Março!$B$15</f>
        <v>25.416666666666668</v>
      </c>
      <c r="M19" s="3">
        <f>[15]Março!$B$16</f>
        <v>25.708333333333332</v>
      </c>
      <c r="N19" s="3">
        <f>[15]Março!$B$17</f>
        <v>25.816666666666663</v>
      </c>
      <c r="O19" s="3">
        <f>[15]Março!$B$18</f>
        <v>24.595833333333335</v>
      </c>
      <c r="P19" s="3">
        <f>[15]Março!$B$19</f>
        <v>23.191666666666663</v>
      </c>
      <c r="Q19" s="3">
        <f>[15]Março!$B$20</f>
        <v>24.670833333333331</v>
      </c>
      <c r="R19" s="3">
        <f>[15]Março!$B$21</f>
        <v>24.454166666666666</v>
      </c>
      <c r="S19" s="3">
        <f>[15]Março!$B$22</f>
        <v>25.204166666666666</v>
      </c>
      <c r="T19" s="3">
        <f>[15]Março!$B$23</f>
        <v>25.474999999999998</v>
      </c>
      <c r="U19" s="3">
        <f>[15]Março!$B$24</f>
        <v>26.129166666666663</v>
      </c>
      <c r="V19" s="3">
        <f>[15]Março!$B$25</f>
        <v>25.579166666666666</v>
      </c>
      <c r="W19" s="3">
        <f>[15]Março!$B$26</f>
        <v>23.745833333333334</v>
      </c>
      <c r="X19" s="3">
        <f>[15]Março!$B$27</f>
        <v>22.700000000000003</v>
      </c>
      <c r="Y19" s="3">
        <f>[15]Março!$B$28</f>
        <v>23.2</v>
      </c>
      <c r="Z19" s="3">
        <f>[15]Março!$B$29</f>
        <v>23.733333333333331</v>
      </c>
      <c r="AA19" s="3">
        <f>[15]Março!$B$30</f>
        <v>24.983333333333331</v>
      </c>
      <c r="AB19" s="3">
        <f>[15]Março!$B$31</f>
        <v>21.595833333333331</v>
      </c>
      <c r="AC19" s="3">
        <f>[15]Março!$B$32</f>
        <v>17.250000000000004</v>
      </c>
      <c r="AD19" s="3">
        <f>[15]Março!$B$33</f>
        <v>16.204166666666666</v>
      </c>
      <c r="AE19" s="3">
        <f>[15]Março!$B$34</f>
        <v>20.983333333333334</v>
      </c>
      <c r="AF19" s="3">
        <f>[15]Março!$B$35</f>
        <v>21.095833333333331</v>
      </c>
      <c r="AG19" s="16">
        <f t="shared" ref="AG19:AG29" si="2">AVERAGE(B19:AF19)</f>
        <v>24.05625234980074</v>
      </c>
    </row>
    <row r="20" spans="1:34" ht="17.100000000000001" customHeight="1" x14ac:dyDescent="0.2">
      <c r="A20" s="9" t="s">
        <v>12</v>
      </c>
      <c r="B20" s="3">
        <f>[16]Março!$B$5</f>
        <v>25.191666666666666</v>
      </c>
      <c r="C20" s="3">
        <f>[16]Março!$B$6</f>
        <v>26.545833333333331</v>
      </c>
      <c r="D20" s="3">
        <f>[16]Março!$B$7</f>
        <v>27.145833333333343</v>
      </c>
      <c r="E20" s="3">
        <f>[16]Março!$B$8</f>
        <v>26.887499999999999</v>
      </c>
      <c r="F20" s="3">
        <f>[16]Março!$B$9</f>
        <v>27.566666666666663</v>
      </c>
      <c r="G20" s="3">
        <f>[16]Março!$B$10</f>
        <v>28.254166666666674</v>
      </c>
      <c r="H20" s="3">
        <f>[16]Março!$B$11</f>
        <v>27.391666666666669</v>
      </c>
      <c r="I20" s="3">
        <f>[16]Março!$B$12</f>
        <v>28.45</v>
      </c>
      <c r="J20" s="3">
        <f>[16]Março!$B$13</f>
        <v>28.216666666666669</v>
      </c>
      <c r="K20" s="3">
        <f>[16]Março!$B$14</f>
        <v>26.895833333333332</v>
      </c>
      <c r="L20" s="3">
        <f>[16]Março!$B$15</f>
        <v>26.987499999999997</v>
      </c>
      <c r="M20" s="3">
        <f>[16]Março!$B$16</f>
        <v>27.220833333333331</v>
      </c>
      <c r="N20" s="3">
        <f>[16]Março!$B$17</f>
        <v>28.466666666666669</v>
      </c>
      <c r="O20" s="3">
        <f>[16]Março!$B$18</f>
        <v>24.091666666666669</v>
      </c>
      <c r="P20" s="3">
        <f>[16]Março!$B$19</f>
        <v>24.379166666666666</v>
      </c>
      <c r="Q20" s="3">
        <f>[16]Março!$B$20</f>
        <v>25.945833333333336</v>
      </c>
      <c r="R20" s="3">
        <f>[16]Março!$B$21</f>
        <v>26.958333333333332</v>
      </c>
      <c r="S20" s="3">
        <f>[16]Março!$B$22</f>
        <v>26.858333333333334</v>
      </c>
      <c r="T20" s="3">
        <f>[16]Março!$B$23</f>
        <v>26.625</v>
      </c>
      <c r="U20" s="3">
        <f>[16]Março!$B$24</f>
        <v>26.583333333333332</v>
      </c>
      <c r="V20" s="3">
        <f>[16]Março!$B$25</f>
        <v>26.487499999999994</v>
      </c>
      <c r="W20" s="3">
        <f>[16]Março!$B$26</f>
        <v>25.054166666666664</v>
      </c>
      <c r="X20" s="3">
        <f>[16]Março!$B$27</f>
        <v>24.033333333333331</v>
      </c>
      <c r="Y20" s="3">
        <f>[16]Março!$B$28</f>
        <v>25.075000000000003</v>
      </c>
      <c r="Z20" s="3">
        <f>[16]Março!$B$29</f>
        <v>25.583333333333332</v>
      </c>
      <c r="AA20" s="3">
        <f>[16]Março!$B$30</f>
        <v>26.462499999999995</v>
      </c>
      <c r="AB20" s="3">
        <f>[16]Março!$B$31</f>
        <v>23.229166666666668</v>
      </c>
      <c r="AC20" s="3">
        <f>[16]Março!$B$32</f>
        <v>19.729166666666664</v>
      </c>
      <c r="AD20" s="3">
        <f>[16]Março!$B$33</f>
        <v>19.525000000000002</v>
      </c>
      <c r="AE20" s="3">
        <f>[16]Março!$B$34</f>
        <v>23.224999999999998</v>
      </c>
      <c r="AF20" s="3">
        <f>[16]Março!$B$35</f>
        <v>23.80416666666666</v>
      </c>
      <c r="AG20" s="16">
        <f t="shared" si="2"/>
        <v>25.770026881720433</v>
      </c>
    </row>
    <row r="21" spans="1:34" ht="17.100000000000001" customHeight="1" x14ac:dyDescent="0.2">
      <c r="A21" s="9" t="s">
        <v>13</v>
      </c>
      <c r="B21" s="3">
        <f>[17]Março!$B$5</f>
        <v>27.066666666666659</v>
      </c>
      <c r="C21" s="3">
        <f>[17]Março!$B$6</f>
        <v>26.583333333333332</v>
      </c>
      <c r="D21" s="3">
        <f>[17]Março!$B$7</f>
        <v>26.983333333333334</v>
      </c>
      <c r="E21" s="3">
        <f>[17]Março!$B$8</f>
        <v>27.870833333333334</v>
      </c>
      <c r="F21" s="3">
        <f>[17]Março!$B$9</f>
        <v>27.099999999999994</v>
      </c>
      <c r="G21" s="3">
        <f>[17]Março!$B$10</f>
        <v>27.395833333333332</v>
      </c>
      <c r="H21" s="3">
        <f>[17]Março!$B$11</f>
        <v>26.591666666666665</v>
      </c>
      <c r="I21" s="3">
        <f>[17]Março!$B$12</f>
        <v>27.391666666666676</v>
      </c>
      <c r="J21" s="3">
        <f>[17]Março!$B$13</f>
        <v>26.554166666666664</v>
      </c>
      <c r="K21" s="3">
        <f>[17]Março!$B$14</f>
        <v>26.866666666666664</v>
      </c>
      <c r="L21" s="3">
        <f>[17]Março!$B$15</f>
        <v>27.512499999999999</v>
      </c>
      <c r="M21" s="3">
        <f>[17]Março!$B$16</f>
        <v>28.041666666666668</v>
      </c>
      <c r="N21" s="3">
        <f>[17]Março!$B$17</f>
        <v>27.662500000000005</v>
      </c>
      <c r="O21" s="3">
        <f>[17]Março!$B$18</f>
        <v>26.963636363636361</v>
      </c>
      <c r="P21" s="3">
        <f>[17]Março!$B$19</f>
        <v>24.616666666666671</v>
      </c>
      <c r="Q21" s="3">
        <f>[17]Março!$B$20</f>
        <v>25.20454545454546</v>
      </c>
      <c r="R21" s="3">
        <f>[17]Março!$B$21</f>
        <v>27.485714285714284</v>
      </c>
      <c r="S21" s="3">
        <f>[17]Março!$B$22</f>
        <v>27.295000000000005</v>
      </c>
      <c r="T21" s="3">
        <f>[17]Março!$B$23</f>
        <v>26.533333333333331</v>
      </c>
      <c r="U21" s="3">
        <f>[17]Março!$B$24</f>
        <v>27.308333333333337</v>
      </c>
      <c r="V21" s="3">
        <f>[17]Março!$B$25</f>
        <v>27.866666666666671</v>
      </c>
      <c r="W21" s="3">
        <f>[17]Março!$B$26</f>
        <v>27.912500000000005</v>
      </c>
      <c r="X21" s="3">
        <f>[17]Março!$B$27</f>
        <v>24.158333333333335</v>
      </c>
      <c r="Y21" s="3">
        <f>[17]Março!$B$28</f>
        <v>25.870833333333334</v>
      </c>
      <c r="Z21" s="3">
        <f>[17]Março!$B$29</f>
        <v>26.723999999999997</v>
      </c>
      <c r="AA21" s="3">
        <f>[17]Março!$B$30</f>
        <v>27.799999999999994</v>
      </c>
      <c r="AB21" s="3">
        <f>[17]Março!$B$31</f>
        <v>24.879166666666663</v>
      </c>
      <c r="AC21" s="3">
        <f>[17]Março!$B$32</f>
        <v>21.05</v>
      </c>
      <c r="AD21" s="3">
        <f>[17]Março!$B$33</f>
        <v>21.183333333333334</v>
      </c>
      <c r="AE21" s="3">
        <f>[17]Março!$B$34</f>
        <v>24.387499999999999</v>
      </c>
      <c r="AF21" s="3">
        <f>[17]Março!$B$35</f>
        <v>25.279166666666669</v>
      </c>
      <c r="AG21" s="16">
        <f t="shared" si="2"/>
        <v>26.327082670018154</v>
      </c>
    </row>
    <row r="22" spans="1:34" ht="17.100000000000001" customHeight="1" x14ac:dyDescent="0.2">
      <c r="A22" s="9" t="s">
        <v>14</v>
      </c>
      <c r="B22" s="3">
        <f>[18]Março!$B$5</f>
        <v>24.586666666666666</v>
      </c>
      <c r="C22" s="3">
        <f>[18]Março!$B$6</f>
        <v>24.34</v>
      </c>
      <c r="D22" s="3">
        <f>[18]Março!$B$7</f>
        <v>24.576923076923077</v>
      </c>
      <c r="E22" s="3">
        <f>[18]Março!$B$8</f>
        <v>25.307142857142857</v>
      </c>
      <c r="F22" s="3">
        <f>[18]Março!$B$9</f>
        <v>24.984615384615388</v>
      </c>
      <c r="G22" s="3">
        <f>[18]Março!$B$10</f>
        <v>25.128571428571426</v>
      </c>
      <c r="H22" s="3">
        <f>[18]Março!$B$11</f>
        <v>24.878571428571426</v>
      </c>
      <c r="I22" s="3">
        <f>[18]Março!$B$12</f>
        <v>26.573333333333331</v>
      </c>
      <c r="J22" s="3">
        <f>[18]Março!$B$13</f>
        <v>23.485714285714284</v>
      </c>
      <c r="K22" s="3">
        <f>[18]Março!$B$14</f>
        <v>23.676470588235297</v>
      </c>
      <c r="L22" s="3">
        <f>[18]Março!$B$15</f>
        <v>22.787500000000001</v>
      </c>
      <c r="M22" s="3">
        <f>[18]Março!$B$16</f>
        <v>24.078571428571429</v>
      </c>
      <c r="N22" s="3">
        <f>[18]Março!$B$17</f>
        <v>23.550000000000008</v>
      </c>
      <c r="O22" s="3">
        <f>[18]Março!$B$18</f>
        <v>24.5</v>
      </c>
      <c r="P22" s="3">
        <f>[18]Março!$B$19</f>
        <v>23.146666666666665</v>
      </c>
      <c r="Q22" s="3">
        <f>[18]Março!$B$20</f>
        <v>22.98</v>
      </c>
      <c r="R22" s="3">
        <f>[18]Março!$B$21</f>
        <v>22.007692307692306</v>
      </c>
      <c r="S22" s="3">
        <f>[18]Março!$B$22</f>
        <v>22.641666666666669</v>
      </c>
      <c r="T22" s="3">
        <f>[18]Março!$B$23</f>
        <v>23.661538461538463</v>
      </c>
      <c r="U22" s="3">
        <f>[18]Março!$B$24</f>
        <v>23.699999999999996</v>
      </c>
      <c r="V22" s="3">
        <f>[18]Março!$B$25</f>
        <v>22.96153846153846</v>
      </c>
      <c r="W22" s="3">
        <f>[18]Março!$B$26</f>
        <v>24.007692307692306</v>
      </c>
      <c r="X22" s="3">
        <f>[18]Março!$B$27</f>
        <v>22.341176470588234</v>
      </c>
      <c r="Y22" s="3">
        <f>[18]Março!$B$28</f>
        <v>22.938461538461539</v>
      </c>
      <c r="Z22" s="3">
        <f>[18]Março!$B$29</f>
        <v>23.333333333333332</v>
      </c>
      <c r="AA22" s="3">
        <f>[18]Março!$B$30</f>
        <v>24.376923076923081</v>
      </c>
      <c r="AB22" s="3">
        <f>[18]Março!$B$31</f>
        <v>23.418181818181822</v>
      </c>
      <c r="AC22" s="3">
        <f>[18]Março!$B$32</f>
        <v>21.387499999999999</v>
      </c>
      <c r="AD22" s="3">
        <f>[18]Março!$B$33</f>
        <v>18.861538461538462</v>
      </c>
      <c r="AE22" s="3">
        <f>[18]Março!$B$34</f>
        <v>22.053846153846152</v>
      </c>
      <c r="AF22" s="3">
        <f>[18]Março!$B$35</f>
        <v>22.123076923076919</v>
      </c>
      <c r="AG22" s="16">
        <f t="shared" si="2"/>
        <v>23.4966101008416</v>
      </c>
    </row>
    <row r="23" spans="1:34" ht="17.100000000000001" customHeight="1" x14ac:dyDescent="0.2">
      <c r="A23" s="9" t="s">
        <v>15</v>
      </c>
      <c r="B23" s="3">
        <f>[19]Março!$B$5</f>
        <v>24.154166666666669</v>
      </c>
      <c r="C23" s="3">
        <f>[19]Março!$B$6</f>
        <v>23.0625</v>
      </c>
      <c r="D23" s="3">
        <f>[19]Março!$B$7</f>
        <v>24.741666666666671</v>
      </c>
      <c r="E23" s="3">
        <f>[19]Março!$B$8</f>
        <v>25.25</v>
      </c>
      <c r="F23" s="3">
        <f>[19]Março!$B$9</f>
        <v>26.129166666666663</v>
      </c>
      <c r="G23" s="3">
        <f>[19]Março!$B$10</f>
        <v>26.745833333333334</v>
      </c>
      <c r="H23" s="3">
        <f>[19]Março!$B$11</f>
        <v>26.729166666666668</v>
      </c>
      <c r="I23" s="3">
        <f>[19]Março!$B$12</f>
        <v>26.887500000000003</v>
      </c>
      <c r="J23" s="3">
        <f>[19]Março!$B$13</f>
        <v>27.224999999999998</v>
      </c>
      <c r="K23" s="3">
        <f>[19]Março!$B$14</f>
        <v>26.162500000000005</v>
      </c>
      <c r="L23" s="3">
        <f>[19]Março!$B$15</f>
        <v>23.849999999999991</v>
      </c>
      <c r="M23" s="3">
        <f>[19]Março!$B$16</f>
        <v>25.033333333333331</v>
      </c>
      <c r="N23" s="3">
        <f>[19]Março!$B$17</f>
        <v>25.691666666666666</v>
      </c>
      <c r="O23" s="3">
        <f>[19]Março!$B$18</f>
        <v>22.14782608695652</v>
      </c>
      <c r="P23" s="3">
        <f>[19]Março!$B$19</f>
        <v>23.041666666666671</v>
      </c>
      <c r="Q23" s="3">
        <f>[19]Março!$B$20</f>
        <v>22.962499999999995</v>
      </c>
      <c r="R23" s="3">
        <f>[19]Março!$B$21</f>
        <v>23.458333333333339</v>
      </c>
      <c r="S23" s="3">
        <f>[19]Março!$B$22</f>
        <v>24.175000000000001</v>
      </c>
      <c r="T23" s="3">
        <f>[19]Março!$B$23</f>
        <v>24.766666666666669</v>
      </c>
      <c r="U23" s="3">
        <f>[19]Março!$B$24</f>
        <v>25.241666666666664</v>
      </c>
      <c r="V23" s="3">
        <f>[19]Março!$B$25</f>
        <v>24.237500000000001</v>
      </c>
      <c r="W23" s="3">
        <f>[19]Março!$B$26</f>
        <v>22.14</v>
      </c>
      <c r="X23" s="3">
        <f>[19]Março!$B$27</f>
        <v>23.281818181818178</v>
      </c>
      <c r="Y23" s="3">
        <f>[19]Março!$B$28</f>
        <v>21.295833333333331</v>
      </c>
      <c r="Z23" s="3">
        <f>[19]Março!$B$29</f>
        <v>23.525000000000002</v>
      </c>
      <c r="AA23" s="3">
        <f>[19]Março!$B$30</f>
        <v>24.299999999999997</v>
      </c>
      <c r="AB23" s="3">
        <f>[19]Março!$B$31</f>
        <v>18.879166666666666</v>
      </c>
      <c r="AC23" s="3">
        <f>[19]Março!$B$32</f>
        <v>16.31111111111111</v>
      </c>
      <c r="AD23" s="3">
        <f>[19]Março!$B$33</f>
        <v>17.162500000000001</v>
      </c>
      <c r="AE23" s="3">
        <f>[19]Março!$B$34</f>
        <v>21.025000000000002</v>
      </c>
      <c r="AF23" s="3">
        <f>[19]Março!$B$35</f>
        <v>22.862499999999997</v>
      </c>
      <c r="AG23" s="16">
        <f t="shared" si="2"/>
        <v>23.62827705526513</v>
      </c>
    </row>
    <row r="24" spans="1:34" ht="17.100000000000001" customHeight="1" x14ac:dyDescent="0.2">
      <c r="A24" s="9" t="s">
        <v>16</v>
      </c>
      <c r="B24" s="3">
        <f>[20]Março!$B$5</f>
        <v>26.675000000000008</v>
      </c>
      <c r="C24" s="3">
        <f>[20]Março!$B$6</f>
        <v>25.966666666666669</v>
      </c>
      <c r="D24" s="3">
        <f>[20]Março!$B$7</f>
        <v>27.6875</v>
      </c>
      <c r="E24" s="3">
        <f>[20]Março!$B$8</f>
        <v>29.441666666666666</v>
      </c>
      <c r="F24" s="3">
        <f>[20]Março!$B$9</f>
        <v>28.537500000000005</v>
      </c>
      <c r="G24" s="3">
        <f>[20]Março!$B$10</f>
        <v>28.137499999999999</v>
      </c>
      <c r="H24" s="3">
        <f>[20]Março!$B$11</f>
        <v>27.25</v>
      </c>
      <c r="I24" s="3">
        <f>[20]Março!$B$12</f>
        <v>29.241666666666671</v>
      </c>
      <c r="J24" s="3">
        <f>[20]Março!$B$13</f>
        <v>28.220833333333335</v>
      </c>
      <c r="K24" s="3">
        <f>[20]Março!$B$14</f>
        <v>28.691666666666674</v>
      </c>
      <c r="L24" s="3">
        <f>[20]Março!$B$15</f>
        <v>29.25</v>
      </c>
      <c r="M24" s="3">
        <f>[20]Março!$B$16</f>
        <v>29.499999999999996</v>
      </c>
      <c r="N24" s="3">
        <f>[20]Março!$B$17</f>
        <v>30.316666666666674</v>
      </c>
      <c r="O24" s="3">
        <f>[20]Março!$B$18</f>
        <v>24.358333333333345</v>
      </c>
      <c r="P24" s="3">
        <f>[20]Março!$B$19</f>
        <v>24.233333333333331</v>
      </c>
      <c r="Q24" s="3">
        <f>[20]Março!$B$20</f>
        <v>25.154166666666665</v>
      </c>
      <c r="R24" s="3">
        <f>[20]Março!$B$21</f>
        <v>26.129166666666674</v>
      </c>
      <c r="S24" s="3">
        <f>[20]Março!$B$22</f>
        <v>27.154166666666665</v>
      </c>
      <c r="T24" s="3">
        <f>[20]Março!$B$23</f>
        <v>27.991666666666664</v>
      </c>
      <c r="U24" s="3">
        <f>[20]Março!$B$24</f>
        <v>28.354166666666668</v>
      </c>
      <c r="V24" s="3">
        <f>[20]Março!$B$25</f>
        <v>28.762499999999992</v>
      </c>
      <c r="W24" s="3">
        <f>[20]Março!$B$26</f>
        <v>25.920833333333334</v>
      </c>
      <c r="X24" s="3">
        <f>[20]Março!$B$27</f>
        <v>23.904166666666665</v>
      </c>
      <c r="Y24" s="3">
        <f>[20]Março!$B$28</f>
        <v>23.908333333333331</v>
      </c>
      <c r="Z24" s="3">
        <f>[20]Março!$B$29</f>
        <v>24.541666666666668</v>
      </c>
      <c r="AA24" s="3">
        <f>[20]Março!$B$30</f>
        <v>27.462499999999991</v>
      </c>
      <c r="AB24" s="3">
        <f>[20]Março!$B$31</f>
        <v>22.758333333333336</v>
      </c>
      <c r="AC24" s="3">
        <f>[20]Março!$B$32</f>
        <v>18.362499999999997</v>
      </c>
      <c r="AD24" s="3">
        <f>[20]Março!$B$33</f>
        <v>19.208333333333332</v>
      </c>
      <c r="AE24" s="3">
        <f>[20]Março!$B$34</f>
        <v>22.704166666666666</v>
      </c>
      <c r="AF24" s="3">
        <f>[20]Março!$B$35</f>
        <v>23.904166666666669</v>
      </c>
      <c r="AG24" s="16">
        <f t="shared" si="2"/>
        <v>26.249327956989244</v>
      </c>
    </row>
    <row r="25" spans="1:34" ht="17.100000000000001" customHeight="1" x14ac:dyDescent="0.2">
      <c r="A25" s="9" t="s">
        <v>17</v>
      </c>
      <c r="B25" s="3">
        <f>[21]Março!$B$5</f>
        <v>26.191666666666666</v>
      </c>
      <c r="C25" s="3">
        <f>[21]Março!$B$6</f>
        <v>25.233333333333331</v>
      </c>
      <c r="D25" s="3">
        <f>[21]Março!$B$7</f>
        <v>26.36666666666666</v>
      </c>
      <c r="E25" s="3">
        <f>[21]Março!$B$8</f>
        <v>26.483333333333331</v>
      </c>
      <c r="F25" s="3">
        <f>[21]Março!$B$9</f>
        <v>27.3</v>
      </c>
      <c r="G25" s="3">
        <f>[21]Março!$B$10</f>
        <v>27.333333333333329</v>
      </c>
      <c r="H25" s="3">
        <f>[21]Março!$B$11</f>
        <v>27.387499999999999</v>
      </c>
      <c r="I25" s="3">
        <f>[21]Março!$B$12</f>
        <v>26.645833333333339</v>
      </c>
      <c r="J25" s="3">
        <f>[21]Março!$B$13</f>
        <v>25.383333333333336</v>
      </c>
      <c r="K25" s="3">
        <f>[21]Março!$B$14</f>
        <v>26.008333333333336</v>
      </c>
      <c r="L25" s="3">
        <f>[21]Março!$B$15</f>
        <v>26.370833333333341</v>
      </c>
      <c r="M25" s="3">
        <f>[21]Março!$B$16</f>
        <v>25.716666666666669</v>
      </c>
      <c r="N25" s="3">
        <f>[21]Março!$B$17</f>
        <v>27.379166666666666</v>
      </c>
      <c r="O25" s="3">
        <f>[21]Março!$B$18</f>
        <v>24.55</v>
      </c>
      <c r="P25" s="3">
        <f>[21]Março!$B$19</f>
        <v>23.104166666666668</v>
      </c>
      <c r="Q25" s="3">
        <f>[21]Março!$B$20</f>
        <v>24.433333333333334</v>
      </c>
      <c r="R25" s="3">
        <f>[21]Março!$B$21</f>
        <v>24.900000000000002</v>
      </c>
      <c r="S25" s="3">
        <f>[21]Março!$B$22</f>
        <v>25.983333333333334</v>
      </c>
      <c r="T25" s="3">
        <f>[21]Março!$B$23</f>
        <v>26.483333333333331</v>
      </c>
      <c r="U25" s="3">
        <f>[21]Março!$B$24</f>
        <v>26.779166666666669</v>
      </c>
      <c r="V25" s="3">
        <f>[21]Março!$B$25</f>
        <v>26.622727272727275</v>
      </c>
      <c r="W25" s="3">
        <f>[21]Março!$B$26</f>
        <v>23.816666666666663</v>
      </c>
      <c r="X25" s="3">
        <f>[21]Março!$B$27</f>
        <v>22.883333333333336</v>
      </c>
      <c r="Y25" s="3">
        <f>[21]Março!$B$28</f>
        <v>23.616666666666664</v>
      </c>
      <c r="Z25" s="3">
        <f>[21]Março!$B$29</f>
        <v>23.741666666666671</v>
      </c>
      <c r="AA25" s="3">
        <f>[21]Março!$B$30</f>
        <v>25.904166666666665</v>
      </c>
      <c r="AB25" s="3">
        <f>[21]Março!$B$31</f>
        <v>21.779166666666669</v>
      </c>
      <c r="AC25" s="3">
        <f>[21]Março!$B$32</f>
        <v>17.654166666666672</v>
      </c>
      <c r="AD25" s="3">
        <f>[21]Março!$B$33</f>
        <v>16.737500000000001</v>
      </c>
      <c r="AE25" s="3">
        <f>[21]Março!$B$34</f>
        <v>20.841666666666672</v>
      </c>
      <c r="AF25" s="3">
        <f>[21]Março!$B$35</f>
        <v>21.320833333333333</v>
      </c>
      <c r="AG25" s="16">
        <f t="shared" si="2"/>
        <v>24.675867546432066</v>
      </c>
    </row>
    <row r="26" spans="1:34" ht="17.100000000000001" customHeight="1" x14ac:dyDescent="0.2">
      <c r="A26" s="9" t="s">
        <v>18</v>
      </c>
      <c r="B26" s="3">
        <f>[22]Março!$B$5</f>
        <v>24.058333333333337</v>
      </c>
      <c r="C26" s="3">
        <f>[22]Março!$B$6</f>
        <v>23.504166666666666</v>
      </c>
      <c r="D26" s="3">
        <f>[22]Março!$B$7</f>
        <v>24.283333333333331</v>
      </c>
      <c r="E26" s="3">
        <f>[22]Março!$B$8</f>
        <v>23.612500000000001</v>
      </c>
      <c r="F26" s="3">
        <f>[22]Março!$B$9</f>
        <v>24.029166666666669</v>
      </c>
      <c r="G26" s="3">
        <f>[22]Março!$B$10</f>
        <v>23.63333333333334</v>
      </c>
      <c r="H26" s="3">
        <f>[22]Março!$B$11</f>
        <v>24.154166666666669</v>
      </c>
      <c r="I26" s="3">
        <f>[22]Março!$B$12</f>
        <v>24.075000000000003</v>
      </c>
      <c r="J26" s="3">
        <f>[22]Março!$B$13</f>
        <v>23.683333333333334</v>
      </c>
      <c r="K26" s="3">
        <f>[22]Março!$B$14</f>
        <v>23.812499999999996</v>
      </c>
      <c r="L26" s="3">
        <f>[22]Março!$B$15</f>
        <v>23.441666666666666</v>
      </c>
      <c r="M26" s="3">
        <f>[22]Março!$B$16</f>
        <v>23.025000000000002</v>
      </c>
      <c r="N26" s="3">
        <f>[22]Março!$B$17</f>
        <v>22.67916666666666</v>
      </c>
      <c r="O26" s="3">
        <f>[22]Março!$B$18</f>
        <v>23.287499999999998</v>
      </c>
      <c r="P26" s="3">
        <f>[22]Março!$B$19</f>
        <v>22.8125</v>
      </c>
      <c r="Q26" s="3">
        <f>[22]Março!$B$20</f>
        <v>22.908333333333335</v>
      </c>
      <c r="R26" s="3">
        <f>[22]Março!$B$21</f>
        <v>23.483333333333331</v>
      </c>
      <c r="S26" s="3">
        <f>[22]Março!$B$22</f>
        <v>23.691666666666666</v>
      </c>
      <c r="T26" s="3">
        <f>[22]Março!$B$23</f>
        <v>23.237500000000001</v>
      </c>
      <c r="U26" s="3">
        <f>[22]Março!$B$24</f>
        <v>24.287500000000005</v>
      </c>
      <c r="V26" s="3">
        <f>[22]Março!$B$25</f>
        <v>24.087499999999995</v>
      </c>
      <c r="W26" s="3">
        <f>[22]Março!$B$26</f>
        <v>24.612500000000001</v>
      </c>
      <c r="X26" s="3">
        <f>[22]Março!$B$27</f>
        <v>21.599999999999998</v>
      </c>
      <c r="Y26" s="3">
        <f>[22]Março!$B$28</f>
        <v>22.787499999999994</v>
      </c>
      <c r="Z26" s="3">
        <f>[22]Março!$B$29</f>
        <v>23.987500000000001</v>
      </c>
      <c r="AA26" s="3">
        <f>[22]Março!$B$30</f>
        <v>22.741666666666664</v>
      </c>
      <c r="AB26" s="3">
        <f>[22]Março!$B$31</f>
        <v>21.404166666666665</v>
      </c>
      <c r="AC26" s="3">
        <f>[22]Março!$B$32</f>
        <v>18.900000000000002</v>
      </c>
      <c r="AD26" s="3">
        <f>[22]Março!$B$33</f>
        <v>19.858333333333334</v>
      </c>
      <c r="AE26" s="3">
        <f>[22]Março!$B$34</f>
        <v>23.429166666666664</v>
      </c>
      <c r="AF26" s="3">
        <f>[22]Março!$B$35</f>
        <v>23.841666666666669</v>
      </c>
      <c r="AG26" s="16">
        <f t="shared" si="2"/>
        <v>23.191935483870974</v>
      </c>
    </row>
    <row r="27" spans="1:34" ht="17.100000000000001" customHeight="1" x14ac:dyDescent="0.2">
      <c r="A27" s="9" t="s">
        <v>19</v>
      </c>
      <c r="B27" s="3">
        <f>[23]Março!$B$5</f>
        <v>25.554166666666664</v>
      </c>
      <c r="C27" s="3">
        <f>[23]Março!$B$6</f>
        <v>24.629166666666663</v>
      </c>
      <c r="D27" s="3">
        <f>[23]Março!$B$7</f>
        <v>26.525000000000002</v>
      </c>
      <c r="E27" s="3">
        <f>[23]Março!$B$8</f>
        <v>27.833333333333339</v>
      </c>
      <c r="F27" s="3">
        <f>[23]Março!$B$9</f>
        <v>28.195833333333336</v>
      </c>
      <c r="G27" s="3">
        <f>[23]Março!$B$10</f>
        <v>28.000000000000004</v>
      </c>
      <c r="H27" s="3">
        <f>[23]Março!$B$11</f>
        <v>28.145833333333332</v>
      </c>
      <c r="I27" s="3">
        <f>[23]Março!$B$12</f>
        <v>27.374999999999996</v>
      </c>
      <c r="J27" s="3">
        <f>[23]Março!$B$13</f>
        <v>27.900000000000002</v>
      </c>
      <c r="K27" s="3">
        <f>[23]Março!$B$14</f>
        <v>27.554166666666671</v>
      </c>
      <c r="L27" s="3">
        <f>[23]Março!$B$15</f>
        <v>27.141666666666666</v>
      </c>
      <c r="M27" s="3">
        <f>[23]Março!$B$16</f>
        <v>26.412500000000005</v>
      </c>
      <c r="N27" s="3">
        <f>[23]Março!$B$17</f>
        <v>27.708333333333339</v>
      </c>
      <c r="O27" s="3">
        <f>[23]Março!$B$18</f>
        <v>26.091666666666669</v>
      </c>
      <c r="P27" s="3">
        <f>[23]Março!$B$19</f>
        <v>25.575000000000003</v>
      </c>
      <c r="Q27" s="3">
        <f>[23]Março!$B$20</f>
        <v>25.229166666666668</v>
      </c>
      <c r="R27" s="3">
        <f>[23]Março!$B$21</f>
        <v>25.675000000000001</v>
      </c>
      <c r="S27" s="3">
        <f>[23]Março!$B$22</f>
        <v>26.341666666666658</v>
      </c>
      <c r="T27" s="3">
        <f>[23]Março!$B$23</f>
        <v>26.4375</v>
      </c>
      <c r="U27" s="3">
        <f>[23]Março!$B$24</f>
        <v>27.099999999999994</v>
      </c>
      <c r="V27" s="3">
        <f>[23]Março!$B$25</f>
        <v>27.162499999999994</v>
      </c>
      <c r="W27" s="3">
        <f>[23]Março!$B$26</f>
        <v>23.450000000000003</v>
      </c>
      <c r="X27" s="3">
        <f>[23]Março!$B$27</f>
        <v>23.8</v>
      </c>
      <c r="Y27" s="3">
        <f>[23]Março!$B$28</f>
        <v>22.087499999999995</v>
      </c>
      <c r="Z27" s="3">
        <f>[23]Março!$B$29</f>
        <v>23.516666666666676</v>
      </c>
      <c r="AA27" s="3">
        <f>[23]Março!$B$30</f>
        <v>24.137499999999999</v>
      </c>
      <c r="AB27" s="3">
        <f>[23]Março!$B$31</f>
        <v>21.175000000000001</v>
      </c>
      <c r="AC27" s="3">
        <f>[23]Março!$B$32</f>
        <v>15.195833333333331</v>
      </c>
      <c r="AD27" s="3">
        <f>[23]Março!$B$33</f>
        <v>17.458333333333336</v>
      </c>
      <c r="AE27" s="3">
        <f>[23]Março!$B$34</f>
        <v>21.716666666666665</v>
      </c>
      <c r="AF27" s="3">
        <f>[23]Março!$B$35</f>
        <v>22.945833333333336</v>
      </c>
      <c r="AG27" s="16">
        <f t="shared" si="2"/>
        <v>25.099059139784949</v>
      </c>
    </row>
    <row r="28" spans="1:34" ht="17.100000000000001" customHeight="1" x14ac:dyDescent="0.2">
      <c r="A28" s="9" t="s">
        <v>31</v>
      </c>
      <c r="B28" s="3">
        <f>[24]Março!$B$5</f>
        <v>26.241666666666664</v>
      </c>
      <c r="C28" s="3">
        <f>[24]Março!$B$6</f>
        <v>25.024999999999995</v>
      </c>
      <c r="D28" s="3">
        <f>[24]Março!$B$7</f>
        <v>25.137500000000003</v>
      </c>
      <c r="E28" s="3">
        <f>[24]Março!$B$8</f>
        <v>25.145833333333339</v>
      </c>
      <c r="F28" s="3">
        <f>[24]Março!$B$9</f>
        <v>25.587500000000002</v>
      </c>
      <c r="G28" s="3">
        <f>[24]Março!$B$10</f>
        <v>26.129166666666663</v>
      </c>
      <c r="H28" s="3">
        <f>[24]Março!$B$11</f>
        <v>27.129166666666666</v>
      </c>
      <c r="I28" s="3">
        <f>[24]Março!$B$12</f>
        <v>26.945833333333329</v>
      </c>
      <c r="J28" s="3">
        <f>[24]Março!$B$13</f>
        <v>26.3</v>
      </c>
      <c r="K28" s="3">
        <f>[24]Março!$B$14</f>
        <v>26.837500000000002</v>
      </c>
      <c r="L28" s="3">
        <f>[24]Março!$B$15</f>
        <v>26.279166666666665</v>
      </c>
      <c r="M28" s="3">
        <f>[24]Março!$B$16</f>
        <v>26.187499999999996</v>
      </c>
      <c r="N28" s="3">
        <f>[24]Março!$B$17</f>
        <v>27.929166666666671</v>
      </c>
      <c r="O28" s="3">
        <f>[24]Março!$B$18</f>
        <v>23.558333333333337</v>
      </c>
      <c r="P28" s="3">
        <f>[24]Março!$B$19</f>
        <v>22.841666666666669</v>
      </c>
      <c r="Q28" s="3">
        <f>[24]Março!$B$20</f>
        <v>23.733333333333334</v>
      </c>
      <c r="R28" s="3">
        <f>[24]Março!$B$21</f>
        <v>23.820833333333336</v>
      </c>
      <c r="S28" s="3">
        <f>[24]Março!$B$22</f>
        <v>24.970833333333335</v>
      </c>
      <c r="T28" s="3">
        <f>[24]Março!$B$23</f>
        <v>25.170833333333331</v>
      </c>
      <c r="U28" s="3">
        <f>[24]Março!$B$24</f>
        <v>25.824999999999999</v>
      </c>
      <c r="V28" s="3">
        <f>[24]Março!$B$25</f>
        <v>26.979166666666668</v>
      </c>
      <c r="W28" s="3">
        <f>[24]Março!$B$26</f>
        <v>24.462500000000002</v>
      </c>
      <c r="X28" s="3">
        <f>[24]Março!$B$27</f>
        <v>22.004166666666666</v>
      </c>
      <c r="Y28" s="3">
        <f>[24]Março!$B$28</f>
        <v>23.620833333333334</v>
      </c>
      <c r="Z28" s="3">
        <f>[24]Março!$B$29</f>
        <v>24.375</v>
      </c>
      <c r="AA28" s="3">
        <f>[24]Março!$B$30</f>
        <v>25.204166666666666</v>
      </c>
      <c r="AB28" s="3">
        <f>[24]Março!$B$31</f>
        <v>21.529166666666665</v>
      </c>
      <c r="AC28" s="3">
        <f>[24]Março!$B$32</f>
        <v>17.420833333333334</v>
      </c>
      <c r="AD28" s="3">
        <f>[24]Março!$B$33</f>
        <v>18.012499999999999</v>
      </c>
      <c r="AE28" s="3">
        <f>[24]Março!$B$34</f>
        <v>22.029166666666669</v>
      </c>
      <c r="AF28" s="3">
        <f>[24]Março!$B$35</f>
        <v>23.141666666666666</v>
      </c>
      <c r="AG28" s="16">
        <f t="shared" si="2"/>
        <v>24.502419354838711</v>
      </c>
    </row>
    <row r="29" spans="1:34" ht="17.100000000000001" customHeight="1" x14ac:dyDescent="0.2">
      <c r="A29" s="9" t="s">
        <v>20</v>
      </c>
      <c r="B29" s="3">
        <f>[25]Março!$B$5</f>
        <v>28.537500000000009</v>
      </c>
      <c r="C29" s="3">
        <f>[25]Março!$B$6</f>
        <v>28.387500000000003</v>
      </c>
      <c r="D29" s="3">
        <f>[25]Março!$B$7</f>
        <v>29.104166666666668</v>
      </c>
      <c r="E29" s="3">
        <f>[25]Março!$B$8</f>
        <v>28.791666666666675</v>
      </c>
      <c r="F29" s="3">
        <f>[25]Março!$B$9</f>
        <v>29.270833333333332</v>
      </c>
      <c r="G29" s="3">
        <f>[25]Março!$B$10</f>
        <v>29.483333333333338</v>
      </c>
      <c r="H29" s="3">
        <f>[25]Março!$B$11</f>
        <v>28.887499999999999</v>
      </c>
      <c r="I29" s="3">
        <f>[25]Março!$B$12</f>
        <v>26.535714285714285</v>
      </c>
      <c r="J29" s="3">
        <f>[25]Março!$B$13</f>
        <v>27.395833333333332</v>
      </c>
      <c r="K29" s="3">
        <f>[25]Março!$B$14</f>
        <v>26.258333333333336</v>
      </c>
      <c r="L29" s="3">
        <f>[25]Março!$B$15</f>
        <v>27.479166666666668</v>
      </c>
      <c r="M29" s="3">
        <f>[25]Março!$B$16</f>
        <v>27.912499999999998</v>
      </c>
      <c r="N29" s="3">
        <f>[25]Março!$B$17</f>
        <v>27.837500000000002</v>
      </c>
      <c r="O29" s="3">
        <f>[25]Março!$B$18</f>
        <v>26.016666666666676</v>
      </c>
      <c r="P29" s="3">
        <f>[25]Março!$B$19</f>
        <v>25.425000000000001</v>
      </c>
      <c r="Q29" s="3">
        <f>[25]Março!$B$20</f>
        <v>25.333333333333339</v>
      </c>
      <c r="R29" s="3">
        <f>[25]Março!$B$21</f>
        <v>26.691666666666666</v>
      </c>
      <c r="S29" s="3">
        <f>[25]Março!$B$22</f>
        <v>26.9375</v>
      </c>
      <c r="T29" s="3">
        <f>[25]Março!$B$23</f>
        <v>27.208333333333332</v>
      </c>
      <c r="U29" s="3">
        <f>[25]Março!$B$24</f>
        <v>27.970833333333335</v>
      </c>
      <c r="V29" s="3">
        <f>[25]Março!$B$25</f>
        <v>28.158333333333331</v>
      </c>
      <c r="W29" s="3">
        <f>[25]Março!$B$26</f>
        <v>23.049999999999997</v>
      </c>
      <c r="X29" s="3">
        <f>[25]Março!$B$27</f>
        <v>25.187500000000004</v>
      </c>
      <c r="Y29" s="3">
        <f>[25]Março!$B$28</f>
        <v>27.962499999999995</v>
      </c>
      <c r="Z29" s="3">
        <f>[25]Março!$B$29</f>
        <v>28.904166666666669</v>
      </c>
      <c r="AA29" s="3">
        <f>[25]Março!$B$30</f>
        <v>24.379166666666666</v>
      </c>
      <c r="AB29" s="3">
        <f>[25]Março!$B$31</f>
        <v>24.379166666666666</v>
      </c>
      <c r="AC29" s="3">
        <f>[25]Março!$B$32</f>
        <v>22.137500000000003</v>
      </c>
      <c r="AD29" s="3">
        <f>[25]Março!$B$33</f>
        <v>21.862499999999997</v>
      </c>
      <c r="AE29" s="3">
        <f>[25]Março!$B$34</f>
        <v>24.675000000000001</v>
      </c>
      <c r="AF29" s="3">
        <f>[25]Março!$B$35</f>
        <v>25.295652173913048</v>
      </c>
      <c r="AG29" s="16">
        <f t="shared" si="2"/>
        <v>26.692140853536362</v>
      </c>
    </row>
    <row r="30" spans="1:34" s="5" customFormat="1" ht="17.100000000000001" customHeight="1" x14ac:dyDescent="0.2">
      <c r="A30" s="13" t="s">
        <v>34</v>
      </c>
      <c r="B30" s="21">
        <f>AVERAGE(B5:B29)</f>
        <v>25.726027272727276</v>
      </c>
      <c r="C30" s="21">
        <f t="shared" ref="C30:AG30" si="3">AVERAGE(C5:C29)</f>
        <v>25.160622347217998</v>
      </c>
      <c r="D30" s="21">
        <f t="shared" si="3"/>
        <v>26.200163879598666</v>
      </c>
      <c r="E30" s="21">
        <f t="shared" si="3"/>
        <v>26.510350931677021</v>
      </c>
      <c r="F30" s="21">
        <f t="shared" si="3"/>
        <v>26.832717948717949</v>
      </c>
      <c r="G30" s="21">
        <f t="shared" si="3"/>
        <v>26.887476190476193</v>
      </c>
      <c r="H30" s="21">
        <f t="shared" si="3"/>
        <v>26.973476190476205</v>
      </c>
      <c r="I30" s="21">
        <f t="shared" si="3"/>
        <v>26.967028571428571</v>
      </c>
      <c r="J30" s="21">
        <f t="shared" si="3"/>
        <v>26.297761904761902</v>
      </c>
      <c r="K30" s="21">
        <f t="shared" si="3"/>
        <v>26.058225490196083</v>
      </c>
      <c r="L30" s="21">
        <f t="shared" si="3"/>
        <v>26.061333333333341</v>
      </c>
      <c r="M30" s="21">
        <f t="shared" si="3"/>
        <v>26.332476190476196</v>
      </c>
      <c r="N30" s="21">
        <f t="shared" si="3"/>
        <v>27.005246376811602</v>
      </c>
      <c r="O30" s="21">
        <f t="shared" si="3"/>
        <v>24.78288706945229</v>
      </c>
      <c r="P30" s="21">
        <f t="shared" si="3"/>
        <v>24.09180666666667</v>
      </c>
      <c r="Q30" s="21">
        <f t="shared" si="3"/>
        <v>24.552193412384714</v>
      </c>
      <c r="R30" s="21">
        <f t="shared" si="3"/>
        <v>25.029236263736262</v>
      </c>
      <c r="S30" s="21">
        <f t="shared" si="3"/>
        <v>25.398800000000001</v>
      </c>
      <c r="T30" s="21">
        <f t="shared" si="3"/>
        <v>25.760128205128204</v>
      </c>
      <c r="U30" s="21">
        <f t="shared" si="3"/>
        <v>26.167000000000002</v>
      </c>
      <c r="V30" s="21">
        <f t="shared" si="3"/>
        <v>26.441907520016212</v>
      </c>
      <c r="W30" s="21">
        <f t="shared" si="3"/>
        <v>24.810250829562598</v>
      </c>
      <c r="X30" s="21">
        <f t="shared" si="3"/>
        <v>23.279419786096259</v>
      </c>
      <c r="Y30" s="21">
        <f t="shared" si="3"/>
        <v>23.825038461538455</v>
      </c>
      <c r="Z30" s="21">
        <f t="shared" si="3"/>
        <v>24.655493333333329</v>
      </c>
      <c r="AA30" s="21">
        <f t="shared" si="3"/>
        <v>25.64213489409142</v>
      </c>
      <c r="AB30" s="21">
        <f t="shared" si="3"/>
        <v>22.280893939393945</v>
      </c>
      <c r="AC30" s="21">
        <f t="shared" si="3"/>
        <v>18.904944444444446</v>
      </c>
      <c r="AD30" s="21">
        <f t="shared" si="3"/>
        <v>19.277128205128204</v>
      </c>
      <c r="AE30" s="21">
        <f t="shared" si="3"/>
        <v>22.572820512820513</v>
      </c>
      <c r="AF30" s="55">
        <f t="shared" si="3"/>
        <v>23.472082497212931</v>
      </c>
      <c r="AG30" s="21">
        <f t="shared" si="3"/>
        <v>24.96635718286792</v>
      </c>
      <c r="AH30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95" zoomScaleNormal="95" workbookViewId="0">
      <selection activeCell="AC34" sqref="AC34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8" width="6.42578125" style="2" customWidth="1"/>
    <col min="9" max="9" width="7.85546875" style="2" bestFit="1" customWidth="1"/>
    <col min="10" max="11" width="7" style="2" bestFit="1" customWidth="1"/>
    <col min="12" max="32" width="6.42578125" style="2" customWidth="1"/>
    <col min="33" max="33" width="8.28515625" style="18" bestFit="1" customWidth="1"/>
    <col min="34" max="34" width="8.28515625" style="1" bestFit="1" customWidth="1"/>
    <col min="35" max="35" width="14.28515625" style="39" customWidth="1"/>
  </cols>
  <sheetData>
    <row r="1" spans="1:35" ht="20.100000000000001" customHeight="1" thickBot="1" x14ac:dyDescent="0.2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5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41" t="s">
        <v>45</v>
      </c>
    </row>
    <row r="3" spans="1:35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0" t="s">
        <v>44</v>
      </c>
      <c r="AH3" s="35" t="s">
        <v>41</v>
      </c>
      <c r="AI3" s="41" t="s">
        <v>46</v>
      </c>
    </row>
    <row r="4" spans="1:35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29" t="s">
        <v>39</v>
      </c>
      <c r="AH4" s="36" t="s">
        <v>39</v>
      </c>
      <c r="AI4" s="42">
        <v>40999</v>
      </c>
    </row>
    <row r="5" spans="1:35" s="5" customFormat="1" ht="20.100000000000001" customHeight="1" thickTop="1" x14ac:dyDescent="0.2">
      <c r="A5" s="8" t="s">
        <v>47</v>
      </c>
      <c r="B5" s="44">
        <f>[1]Março!$K$5</f>
        <v>0.2</v>
      </c>
      <c r="C5" s="44">
        <f>[1]Março!$K$6</f>
        <v>33.4</v>
      </c>
      <c r="D5" s="44">
        <f>[1]Março!$K$7</f>
        <v>1.2</v>
      </c>
      <c r="E5" s="44">
        <f>[1]Março!$K$8</f>
        <v>0</v>
      </c>
      <c r="F5" s="44">
        <f>[1]Março!$K$9</f>
        <v>0</v>
      </c>
      <c r="G5" s="44">
        <f>[1]Março!$K$10</f>
        <v>0</v>
      </c>
      <c r="H5" s="44">
        <f>[1]Março!$K$11</f>
        <v>0</v>
      </c>
      <c r="I5" s="44">
        <f>[1]Março!$K$12</f>
        <v>0</v>
      </c>
      <c r="J5" s="44">
        <f>[1]Março!$K$13</f>
        <v>0</v>
      </c>
      <c r="K5" s="44">
        <f>[1]Março!$K$14</f>
        <v>0</v>
      </c>
      <c r="L5" s="44">
        <f>[1]Março!$K$15</f>
        <v>0</v>
      </c>
      <c r="M5" s="44">
        <f>[1]Março!$K$16</f>
        <v>0.8</v>
      </c>
      <c r="N5" s="44">
        <f>[1]Março!$K$17</f>
        <v>0.2</v>
      </c>
      <c r="O5" s="44">
        <f>[1]Março!$K$18</f>
        <v>10.199999999999999</v>
      </c>
      <c r="P5" s="44">
        <f>[1]Março!$K$19</f>
        <v>0.2</v>
      </c>
      <c r="Q5" s="44">
        <f>[1]Março!$K$20</f>
        <v>11</v>
      </c>
      <c r="R5" s="44">
        <f>[1]Março!$K$21</f>
        <v>0.4</v>
      </c>
      <c r="S5" s="44">
        <f>[1]Março!$K$22</f>
        <v>0</v>
      </c>
      <c r="T5" s="44">
        <f>[1]Março!$K$23</f>
        <v>0</v>
      </c>
      <c r="U5" s="44">
        <f>[1]Março!$K$24</f>
        <v>0</v>
      </c>
      <c r="V5" s="44">
        <f>[1]Março!$K$25</f>
        <v>0</v>
      </c>
      <c r="W5" s="44">
        <f>[1]Março!$K$26</f>
        <v>7.2</v>
      </c>
      <c r="X5" s="44">
        <f>[1]Março!$K$27</f>
        <v>0</v>
      </c>
      <c r="Y5" s="44">
        <f>[1]Março!$K$28</f>
        <v>0</v>
      </c>
      <c r="Z5" s="44">
        <f>[1]Março!$K$29</f>
        <v>0</v>
      </c>
      <c r="AA5" s="44">
        <f>[1]Março!$K$30</f>
        <v>0</v>
      </c>
      <c r="AB5" s="44">
        <f>[1]Março!$K$31</f>
        <v>11.399999999999999</v>
      </c>
      <c r="AC5" s="44">
        <f>[1]Março!$K$32</f>
        <v>0</v>
      </c>
      <c r="AD5" s="44">
        <f>[1]Março!$K$33</f>
        <v>0</v>
      </c>
      <c r="AE5" s="44">
        <f>[1]Março!$K$34</f>
        <v>0</v>
      </c>
      <c r="AF5" s="44">
        <f>[1]Março!$K$35</f>
        <v>0</v>
      </c>
      <c r="AG5" s="45">
        <f>SUM(B5:AF5)</f>
        <v>76.199999999999989</v>
      </c>
      <c r="AH5" s="48">
        <f>MAX(B5:AF5)</f>
        <v>33.4</v>
      </c>
      <c r="AI5" s="39">
        <v>4</v>
      </c>
    </row>
    <row r="6" spans="1:35" ht="17.100000000000001" customHeight="1" x14ac:dyDescent="0.2">
      <c r="A6" s="9" t="s">
        <v>0</v>
      </c>
      <c r="B6" s="3">
        <f>[2]Março!$K$5</f>
        <v>0</v>
      </c>
      <c r="C6" s="3">
        <f>[2]Março!$K$6</f>
        <v>1</v>
      </c>
      <c r="D6" s="3">
        <f>[2]Março!$K$7</f>
        <v>0.8</v>
      </c>
      <c r="E6" s="3">
        <f>[2]Março!$K$8</f>
        <v>0.2</v>
      </c>
      <c r="F6" s="3">
        <f>[2]Março!$K$9</f>
        <v>0</v>
      </c>
      <c r="G6" s="3">
        <f>[2]Março!$K$10</f>
        <v>0</v>
      </c>
      <c r="H6" s="3">
        <f>[2]Março!$K$11</f>
        <v>0</v>
      </c>
      <c r="I6" s="3">
        <f>[2]Março!$K$12</f>
        <v>0</v>
      </c>
      <c r="J6" s="3">
        <f>[2]Março!$K$13</f>
        <v>0</v>
      </c>
      <c r="K6" s="3">
        <f>[2]Março!$K$14</f>
        <v>0</v>
      </c>
      <c r="L6" s="3">
        <f>[2]Março!$K$15</f>
        <v>37.6</v>
      </c>
      <c r="M6" s="3">
        <f>[2]Março!$K$16</f>
        <v>14.200000000000001</v>
      </c>
      <c r="N6" s="3">
        <f>[2]Março!$K$17</f>
        <v>2.6</v>
      </c>
      <c r="O6" s="3">
        <f>[2]Março!$K$18</f>
        <v>0.6</v>
      </c>
      <c r="P6" s="3">
        <f>[2]Março!$K$19</f>
        <v>4.8</v>
      </c>
      <c r="Q6" s="3">
        <f>[2]Março!$K$20</f>
        <v>0</v>
      </c>
      <c r="R6" s="3">
        <f>[2]Março!$K$21</f>
        <v>0.2</v>
      </c>
      <c r="S6" s="3">
        <f>[2]Março!$K$22</f>
        <v>0</v>
      </c>
      <c r="T6" s="3">
        <f>[2]Março!$K$23</f>
        <v>0</v>
      </c>
      <c r="U6" s="3">
        <f>[2]Março!$K$24</f>
        <v>0</v>
      </c>
      <c r="V6" s="3">
        <f>[2]Março!$K$25</f>
        <v>53.2</v>
      </c>
      <c r="W6" s="3">
        <f>[2]Março!$K$26</f>
        <v>41.2</v>
      </c>
      <c r="X6" s="3">
        <f>[2]Março!$K$27</f>
        <v>0.6</v>
      </c>
      <c r="Y6" s="3">
        <f>[2]Março!$K$28</f>
        <v>0</v>
      </c>
      <c r="Z6" s="3">
        <f>[2]Março!$K$29</f>
        <v>0</v>
      </c>
      <c r="AA6" s="3">
        <f>[2]Março!$K$30</f>
        <v>6.6</v>
      </c>
      <c r="AB6" s="3">
        <f>[2]Março!$K$31</f>
        <v>25.2</v>
      </c>
      <c r="AC6" s="3">
        <f>[2]Março!$K$32</f>
        <v>0</v>
      </c>
      <c r="AD6" s="3">
        <f>[2]Março!$K$33</f>
        <v>0.2</v>
      </c>
      <c r="AE6" s="3">
        <f>[2]Março!$K$34</f>
        <v>0</v>
      </c>
      <c r="AF6" s="3">
        <f>[2]Março!$K$35</f>
        <v>0</v>
      </c>
      <c r="AG6" s="16">
        <f t="shared" ref="AG6:AG15" si="1">SUM(B6:AF6)</f>
        <v>189</v>
      </c>
      <c r="AH6" s="16">
        <f>MAX(B6:AF6)</f>
        <v>53.2</v>
      </c>
      <c r="AI6" s="39">
        <v>2</v>
      </c>
    </row>
    <row r="7" spans="1:35" ht="17.100000000000001" customHeight="1" x14ac:dyDescent="0.2">
      <c r="A7" s="9" t="s">
        <v>1</v>
      </c>
      <c r="B7" s="3">
        <f>[3]Março!$K$5</f>
        <v>0</v>
      </c>
      <c r="C7" s="3">
        <f>[3]Março!$K$6</f>
        <v>0</v>
      </c>
      <c r="D7" s="3">
        <f>[3]Março!$K$7</f>
        <v>0</v>
      </c>
      <c r="E7" s="3">
        <f>[3]Março!$K$8</f>
        <v>0.60000000000000009</v>
      </c>
      <c r="F7" s="3">
        <f>[3]Março!$K$9</f>
        <v>0</v>
      </c>
      <c r="G7" s="3">
        <f>[3]Março!$K$10</f>
        <v>14.6</v>
      </c>
      <c r="H7" s="3">
        <f>[3]Março!$K$11</f>
        <v>0.2</v>
      </c>
      <c r="I7" s="3">
        <f>[3]Março!$K$12</f>
        <v>0</v>
      </c>
      <c r="J7" s="3">
        <f>[3]Março!$K$13</f>
        <v>0</v>
      </c>
      <c r="K7" s="3">
        <f>[3]Março!$K$14</f>
        <v>0</v>
      </c>
      <c r="L7" s="3">
        <f>[3]Março!$K$15</f>
        <v>0</v>
      </c>
      <c r="M7" s="3">
        <f>[3]Março!$K$16</f>
        <v>0</v>
      </c>
      <c r="N7" s="3">
        <f>[3]Março!$K$17</f>
        <v>0</v>
      </c>
      <c r="O7" s="3">
        <f>[3]Março!$K$18</f>
        <v>36.600000000000009</v>
      </c>
      <c r="P7" s="3">
        <f>[3]Março!$K$19</f>
        <v>0.2</v>
      </c>
      <c r="Q7" s="3">
        <f>[3]Março!$K$20</f>
        <v>0.2</v>
      </c>
      <c r="R7" s="3">
        <f>[3]Março!$K$21</f>
        <v>17.799999999999997</v>
      </c>
      <c r="S7" s="3">
        <f>[3]Março!$K$22</f>
        <v>5</v>
      </c>
      <c r="T7" s="3">
        <f>[3]Março!$K$23</f>
        <v>10.199999999999999</v>
      </c>
      <c r="U7" s="3">
        <f>[3]Março!$K$24</f>
        <v>0</v>
      </c>
      <c r="V7" s="3">
        <f>[3]Março!$K$25</f>
        <v>0</v>
      </c>
      <c r="W7" s="3">
        <f>[3]Março!$K$26</f>
        <v>1.2</v>
      </c>
      <c r="X7" s="3">
        <f>[3]Março!$K$27</f>
        <v>2.2000000000000002</v>
      </c>
      <c r="Y7" s="3">
        <f>[3]Março!$K$28</f>
        <v>0.2</v>
      </c>
      <c r="Z7" s="3">
        <f>[3]Março!$K$29</f>
        <v>0</v>
      </c>
      <c r="AA7" s="3">
        <f>[3]Março!$K$30</f>
        <v>6.6</v>
      </c>
      <c r="AB7" s="3">
        <f>[3]Março!$K$31</f>
        <v>50</v>
      </c>
      <c r="AC7" s="3">
        <f>[3]Março!$K$32</f>
        <v>0</v>
      </c>
      <c r="AD7" s="3">
        <f>[3]Março!$K$33</f>
        <v>0.2</v>
      </c>
      <c r="AE7" s="3">
        <f>[3]Março!$K$34</f>
        <v>0</v>
      </c>
      <c r="AF7" s="3">
        <f>[3]Março!$K$35</f>
        <v>0</v>
      </c>
      <c r="AG7" s="16">
        <f t="shared" ref="AG7" si="2">SUM(B7:AF7)</f>
        <v>145.80000000000001</v>
      </c>
      <c r="AH7" s="16">
        <f>MAX(B7:AF7)</f>
        <v>50</v>
      </c>
      <c r="AI7" s="39">
        <v>2</v>
      </c>
    </row>
    <row r="8" spans="1:35" ht="17.100000000000001" customHeight="1" x14ac:dyDescent="0.2">
      <c r="A8" s="9" t="s">
        <v>52</v>
      </c>
      <c r="B8" s="3">
        <f>[4]Março!$K$5</f>
        <v>7.6</v>
      </c>
      <c r="C8" s="3">
        <f>[4]Março!$K$6</f>
        <v>0.8</v>
      </c>
      <c r="D8" s="3">
        <f>[4]Março!$K$7</f>
        <v>0</v>
      </c>
      <c r="E8" s="3">
        <f>[4]Março!$K$8</f>
        <v>8.1999999999999993</v>
      </c>
      <c r="F8" s="3">
        <f>[4]Março!$K$9</f>
        <v>9.1999999999999993</v>
      </c>
      <c r="G8" s="3">
        <f>[4]Março!$K$10</f>
        <v>0.4</v>
      </c>
      <c r="H8" s="3">
        <f>[4]Março!$K$11</f>
        <v>0.2</v>
      </c>
      <c r="I8" s="3">
        <f>[4]Março!$K$12</f>
        <v>0</v>
      </c>
      <c r="J8" s="3">
        <f>[4]Março!$K$13</f>
        <v>0</v>
      </c>
      <c r="K8" s="3">
        <f>[4]Março!$K$14</f>
        <v>0</v>
      </c>
      <c r="L8" s="3">
        <f>[4]Março!$K$15</f>
        <v>0</v>
      </c>
      <c r="M8" s="3">
        <f>[4]Março!$K$16</f>
        <v>0</v>
      </c>
      <c r="N8" s="3">
        <f>[4]Março!$K$17</f>
        <v>0</v>
      </c>
      <c r="O8" s="3">
        <f>[4]Março!$K$18</f>
        <v>44.999999999999993</v>
      </c>
      <c r="P8" s="3">
        <f>[4]Março!$K$19</f>
        <v>2.8</v>
      </c>
      <c r="Q8" s="3">
        <f>[4]Março!$K$20</f>
        <v>0</v>
      </c>
      <c r="R8" s="3">
        <f>[4]Março!$K$21</f>
        <v>1.6</v>
      </c>
      <c r="S8" s="3">
        <f>[4]Março!$K$22</f>
        <v>3.8</v>
      </c>
      <c r="T8" s="3">
        <f>[4]Março!$K$23</f>
        <v>9.6000000000000014</v>
      </c>
      <c r="U8" s="3">
        <f>[4]Março!$K$24</f>
        <v>0.2</v>
      </c>
      <c r="V8" s="3">
        <f>[4]Março!$K$25</f>
        <v>0</v>
      </c>
      <c r="W8" s="3">
        <f>[4]Março!$K$26</f>
        <v>14</v>
      </c>
      <c r="X8" s="3">
        <f>[4]Março!$K$27</f>
        <v>0.2</v>
      </c>
      <c r="Y8" s="3">
        <f>[4]Março!$K$28</f>
        <v>0</v>
      </c>
      <c r="Z8" s="3">
        <f>[4]Março!$K$29</f>
        <v>0.2</v>
      </c>
      <c r="AA8" s="3">
        <f>[4]Março!$K$30</f>
        <v>0.2</v>
      </c>
      <c r="AB8" s="3">
        <f>[4]Março!$K$31</f>
        <v>64</v>
      </c>
      <c r="AC8" s="3">
        <f>[4]Março!$K$32</f>
        <v>0</v>
      </c>
      <c r="AD8" s="3">
        <f>[4]Março!$K$33</f>
        <v>0.2</v>
      </c>
      <c r="AE8" s="3">
        <f>[4]Março!$K$34</f>
        <v>0</v>
      </c>
      <c r="AF8" s="3">
        <f>[4]Março!$K$35</f>
        <v>0.2</v>
      </c>
      <c r="AG8" s="16">
        <f t="shared" ref="AG8" si="3">SUM(B8:AF8)</f>
        <v>168.39999999999998</v>
      </c>
      <c r="AH8" s="16">
        <f t="shared" ref="AH8" si="4">MAX(B8:AF8)</f>
        <v>64</v>
      </c>
      <c r="AI8" s="39" t="s">
        <v>61</v>
      </c>
    </row>
    <row r="9" spans="1:35" ht="17.100000000000001" customHeight="1" x14ac:dyDescent="0.2">
      <c r="A9" s="9" t="s">
        <v>2</v>
      </c>
      <c r="B9" s="3">
        <f>[5]Março!$K$5</f>
        <v>0</v>
      </c>
      <c r="C9" s="3">
        <f>[5]Março!$K$6</f>
        <v>0</v>
      </c>
      <c r="D9" s="3">
        <f>[5]Março!$K$7</f>
        <v>8</v>
      </c>
      <c r="E9" s="3">
        <f>[5]Março!$K$8</f>
        <v>0</v>
      </c>
      <c r="F9" s="3">
        <f>[5]Março!$K$9</f>
        <v>16</v>
      </c>
      <c r="G9" s="3">
        <f>[5]Março!$K$10</f>
        <v>0</v>
      </c>
      <c r="H9" s="3">
        <f>[5]Março!$K$11</f>
        <v>0</v>
      </c>
      <c r="I9" s="3">
        <f>[5]Março!$K$12</f>
        <v>0</v>
      </c>
      <c r="J9" s="3">
        <f>[5]Março!$K$13</f>
        <v>0</v>
      </c>
      <c r="K9" s="3">
        <f>[5]Março!$K$14</f>
        <v>0</v>
      </c>
      <c r="L9" s="3">
        <f>[5]Março!$K$15</f>
        <v>0</v>
      </c>
      <c r="M9" s="3">
        <f>[5]Março!$K$16</f>
        <v>0</v>
      </c>
      <c r="N9" s="3">
        <f>[5]Março!$K$17</f>
        <v>0</v>
      </c>
      <c r="O9" s="3">
        <f>[5]Março!$K$18</f>
        <v>5</v>
      </c>
      <c r="P9" s="3">
        <f>[5]Março!$K$19</f>
        <v>4.5999999999999996</v>
      </c>
      <c r="Q9" s="3">
        <f>[5]Março!$K$20</f>
        <v>0.8</v>
      </c>
      <c r="R9" s="3">
        <f>[5]Março!$K$21</f>
        <v>0.8</v>
      </c>
      <c r="S9" s="3">
        <f>[5]Março!$K$22</f>
        <v>2.8</v>
      </c>
      <c r="T9" s="3">
        <f>[5]Março!$K$23</f>
        <v>11.2</v>
      </c>
      <c r="U9" s="3">
        <f>[5]Março!$K$24</f>
        <v>0</v>
      </c>
      <c r="V9" s="3">
        <f>[5]Março!$K$25</f>
        <v>0</v>
      </c>
      <c r="W9" s="3">
        <f>[5]Março!$K$26</f>
        <v>6.2</v>
      </c>
      <c r="X9" s="3">
        <f>[5]Março!$K$27</f>
        <v>0</v>
      </c>
      <c r="Y9" s="3">
        <f>[5]Março!$K$28</f>
        <v>0</v>
      </c>
      <c r="Z9" s="3">
        <f>[5]Março!$K$29</f>
        <v>0.60000000000000009</v>
      </c>
      <c r="AA9" s="3">
        <f>[5]Março!$K$30</f>
        <v>0</v>
      </c>
      <c r="AB9" s="3">
        <f>[5]Março!$K$31</f>
        <v>1.2</v>
      </c>
      <c r="AC9" s="3">
        <f>[5]Março!$K$32</f>
        <v>0</v>
      </c>
      <c r="AD9" s="3">
        <f>[5]Março!$K$33</f>
        <v>0</v>
      </c>
      <c r="AE9" s="3">
        <f>[5]Março!$K$34</f>
        <v>0</v>
      </c>
      <c r="AF9" s="3">
        <f>[5]Março!$K$35</f>
        <v>0</v>
      </c>
      <c r="AG9" s="16">
        <f t="shared" si="1"/>
        <v>57.199999999999996</v>
      </c>
      <c r="AH9" s="16">
        <f t="shared" ref="AH9:AH15" si="5">MAX(B9:AF9)</f>
        <v>16</v>
      </c>
      <c r="AI9" s="39">
        <v>4</v>
      </c>
    </row>
    <row r="10" spans="1:35" ht="17.100000000000001" customHeight="1" x14ac:dyDescent="0.2">
      <c r="A10" s="9" t="s">
        <v>3</v>
      </c>
      <c r="B10" s="3">
        <f>[6]Março!$K$5</f>
        <v>0</v>
      </c>
      <c r="C10" s="3">
        <f>[6]Março!$K$6</f>
        <v>0</v>
      </c>
      <c r="D10" s="3">
        <f>[6]Março!$K$7</f>
        <v>0</v>
      </c>
      <c r="E10" s="3">
        <f>[6]Março!$K$8</f>
        <v>0</v>
      </c>
      <c r="F10" s="3">
        <f>[6]Março!$K$9</f>
        <v>0</v>
      </c>
      <c r="G10" s="3">
        <f>[6]Março!$K$10</f>
        <v>0</v>
      </c>
      <c r="H10" s="3">
        <f>[6]Março!$K$11</f>
        <v>0.8</v>
      </c>
      <c r="I10" s="3">
        <f>[6]Março!$K$12</f>
        <v>0</v>
      </c>
      <c r="J10" s="3">
        <f>[6]Março!$K$13</f>
        <v>8.8000000000000007</v>
      </c>
      <c r="K10" s="3">
        <f>[6]Março!$K$14</f>
        <v>1</v>
      </c>
      <c r="L10" s="3">
        <f>[6]Março!$K$15</f>
        <v>0</v>
      </c>
      <c r="M10" s="3">
        <f>[6]Março!$K$16</f>
        <v>9.1999999999999993</v>
      </c>
      <c r="N10" s="3">
        <f>[6]Março!$K$17</f>
        <v>0</v>
      </c>
      <c r="O10" s="3">
        <f>[6]Março!$K$18</f>
        <v>8</v>
      </c>
      <c r="P10" s="3">
        <f>[6]Março!$K$19</f>
        <v>8</v>
      </c>
      <c r="Q10" s="3">
        <f>[6]Março!$K$20</f>
        <v>50.800000000000004</v>
      </c>
      <c r="R10" s="3">
        <f>[6]Março!$K$21</f>
        <v>0.4</v>
      </c>
      <c r="S10" s="3">
        <f>[6]Março!$K$22</f>
        <v>21.599999999999998</v>
      </c>
      <c r="T10" s="3">
        <f>[6]Março!$K$23</f>
        <v>0.2</v>
      </c>
      <c r="U10" s="3">
        <f>[6]Março!$K$24</f>
        <v>0</v>
      </c>
      <c r="V10" s="3">
        <f>[6]Março!$K$25</f>
        <v>0</v>
      </c>
      <c r="W10" s="3">
        <f>[6]Março!$K$26</f>
        <v>2</v>
      </c>
      <c r="X10" s="3">
        <f>[6]Março!$K$27</f>
        <v>12.2</v>
      </c>
      <c r="Y10" s="3">
        <f>[6]Março!$K$28</f>
        <v>0</v>
      </c>
      <c r="Z10" s="3">
        <f>[6]Março!$K$29</f>
        <v>0</v>
      </c>
      <c r="AA10" s="3">
        <f>[6]Março!$K$30</f>
        <v>0</v>
      </c>
      <c r="AB10" s="3">
        <f>[6]Março!$K$31</f>
        <v>78</v>
      </c>
      <c r="AC10" s="3">
        <f>[6]Março!$K$32</f>
        <v>0</v>
      </c>
      <c r="AD10" s="3">
        <f>[6]Março!$K$33</f>
        <v>0</v>
      </c>
      <c r="AE10" s="3">
        <f>[6]Março!$K$34</f>
        <v>0</v>
      </c>
      <c r="AF10" s="3">
        <f>[6]Março!$K$35</f>
        <v>0</v>
      </c>
      <c r="AG10" s="16">
        <f t="shared" si="1"/>
        <v>201</v>
      </c>
      <c r="AH10" s="16">
        <f t="shared" si="5"/>
        <v>78</v>
      </c>
      <c r="AI10" s="39">
        <v>4</v>
      </c>
    </row>
    <row r="11" spans="1:35" ht="17.100000000000001" customHeight="1" x14ac:dyDescent="0.2">
      <c r="A11" s="9" t="s">
        <v>4</v>
      </c>
      <c r="B11" s="3">
        <f>[7]Março!$K$5</f>
        <v>16.599999999999998</v>
      </c>
      <c r="C11" s="3">
        <f>[7]Março!$K$6</f>
        <v>1.2000000000000002</v>
      </c>
      <c r="D11" s="3">
        <f>[7]Março!$K$7</f>
        <v>0.8</v>
      </c>
      <c r="E11" s="3">
        <f>[7]Março!$K$8</f>
        <v>8.6</v>
      </c>
      <c r="F11" s="3">
        <f>[7]Março!$K$9</f>
        <v>15.600000000000001</v>
      </c>
      <c r="G11" s="3">
        <f>[7]Março!$K$10</f>
        <v>10.200000000000001</v>
      </c>
      <c r="H11" s="3">
        <f>[7]Março!$K$11</f>
        <v>0</v>
      </c>
      <c r="I11" s="3">
        <f>[7]Março!$K$12</f>
        <v>0</v>
      </c>
      <c r="J11" s="3">
        <f>[7]Março!$K$13</f>
        <v>12.4</v>
      </c>
      <c r="K11" s="3">
        <f>[7]Março!$K$14</f>
        <v>0</v>
      </c>
      <c r="L11" s="3">
        <f>[7]Março!$K$15</f>
        <v>19.399999999999999</v>
      </c>
      <c r="M11" s="3">
        <f>[7]Março!$K$16</f>
        <v>3.2</v>
      </c>
      <c r="N11" s="3">
        <f>[7]Março!$K$17</f>
        <v>0.2</v>
      </c>
      <c r="O11" s="3">
        <f>[7]Março!$K$18</f>
        <v>3.6</v>
      </c>
      <c r="P11" s="3">
        <f>[7]Março!$K$19</f>
        <v>1.7999999999999998</v>
      </c>
      <c r="Q11" s="3">
        <f>[7]Março!$K$20</f>
        <v>40.199999999999996</v>
      </c>
      <c r="R11" s="3">
        <f>[7]Março!$K$21</f>
        <v>16.8</v>
      </c>
      <c r="S11" s="3">
        <f>[7]Março!$K$22</f>
        <v>3.8000000000000003</v>
      </c>
      <c r="T11" s="3">
        <f>[7]Março!$K$23</f>
        <v>0</v>
      </c>
      <c r="U11" s="3">
        <f>[7]Março!$K$24</f>
        <v>0</v>
      </c>
      <c r="V11" s="3">
        <f>[7]Março!$K$25</f>
        <v>0</v>
      </c>
      <c r="W11" s="3">
        <f>[7]Março!$K$26</f>
        <v>5</v>
      </c>
      <c r="X11" s="3">
        <f>[7]Março!$K$27</f>
        <v>4.4000000000000004</v>
      </c>
      <c r="Y11" s="3">
        <f>[7]Março!$K$28</f>
        <v>0</v>
      </c>
      <c r="Z11" s="3">
        <f>[7]Março!$K$29</f>
        <v>0</v>
      </c>
      <c r="AA11" s="3">
        <f>[7]Março!$K$30</f>
        <v>18.600000000000001</v>
      </c>
      <c r="AB11" s="3">
        <f>[7]Março!$K$31</f>
        <v>20</v>
      </c>
      <c r="AC11" s="3">
        <f>[7]Março!$K$32</f>
        <v>0.2</v>
      </c>
      <c r="AD11" s="3">
        <f>[7]Março!$K$33</f>
        <v>14.8</v>
      </c>
      <c r="AE11" s="3">
        <f>[7]Março!$K$34</f>
        <v>0.2</v>
      </c>
      <c r="AF11" s="3">
        <f>[7]Março!$K$35</f>
        <v>0</v>
      </c>
      <c r="AG11" s="16">
        <f t="shared" si="1"/>
        <v>217.60000000000002</v>
      </c>
      <c r="AH11" s="16">
        <f t="shared" si="5"/>
        <v>40.199999999999996</v>
      </c>
      <c r="AI11" s="39">
        <v>1</v>
      </c>
    </row>
    <row r="12" spans="1:35" ht="17.100000000000001" customHeight="1" x14ac:dyDescent="0.2">
      <c r="A12" s="9" t="s">
        <v>5</v>
      </c>
      <c r="B12" s="14">
        <f>[8]Março!$K$5</f>
        <v>0</v>
      </c>
      <c r="C12" s="14">
        <f>[8]Março!$K$6</f>
        <v>25.200000000000003</v>
      </c>
      <c r="D12" s="14">
        <f>[8]Março!$K$7</f>
        <v>0.2</v>
      </c>
      <c r="E12" s="14">
        <f>[8]Março!$K$8</f>
        <v>0</v>
      </c>
      <c r="F12" s="14">
        <f>[8]Março!$K$9</f>
        <v>0</v>
      </c>
      <c r="G12" s="14">
        <f>[8]Março!$K$10</f>
        <v>4.8</v>
      </c>
      <c r="H12" s="14">
        <f>[8]Março!$K$11</f>
        <v>0.2</v>
      </c>
      <c r="I12" s="14">
        <f>[8]Março!$K$12</f>
        <v>4.5999999999999996</v>
      </c>
      <c r="J12" s="14">
        <f>[8]Março!$K$13</f>
        <v>0</v>
      </c>
      <c r="K12" s="14">
        <f>[8]Março!$K$14</f>
        <v>4.8000000000000007</v>
      </c>
      <c r="L12" s="14">
        <f>[8]Março!$K$15</f>
        <v>0</v>
      </c>
      <c r="M12" s="14">
        <f>[8]Março!$K$16</f>
        <v>0</v>
      </c>
      <c r="N12" s="14">
        <f>[8]Março!$K$17</f>
        <v>0</v>
      </c>
      <c r="O12" s="14">
        <f>[8]Março!$K$18</f>
        <v>9.3999999999999986</v>
      </c>
      <c r="P12" s="14">
        <f>[8]Março!$K$19</f>
        <v>0</v>
      </c>
      <c r="Q12" s="14">
        <f>[8]Março!$K$20</f>
        <v>0</v>
      </c>
      <c r="R12" s="14">
        <f>[8]Março!$K$21</f>
        <v>0</v>
      </c>
      <c r="S12" s="14">
        <f>[8]Março!$K$22</f>
        <v>26.2</v>
      </c>
      <c r="T12" s="14">
        <f>[8]Março!$K$23</f>
        <v>0</v>
      </c>
      <c r="U12" s="14">
        <f>[8]Março!$K$24</f>
        <v>0.4</v>
      </c>
      <c r="V12" s="14">
        <f>[8]Março!$K$25</f>
        <v>0</v>
      </c>
      <c r="W12" s="14">
        <f>[8]Março!$K$26</f>
        <v>1.5999999999999999</v>
      </c>
      <c r="X12" s="14">
        <f>[8]Março!$K$27</f>
        <v>15.799999999999999</v>
      </c>
      <c r="Y12" s="14">
        <f>[8]Março!$K$28</f>
        <v>0</v>
      </c>
      <c r="Z12" s="14">
        <f>[8]Março!$K$29</f>
        <v>0</v>
      </c>
      <c r="AA12" s="14">
        <f>[8]Março!$K$30</f>
        <v>0</v>
      </c>
      <c r="AB12" s="14">
        <f>[8]Março!$K$31</f>
        <v>18.2</v>
      </c>
      <c r="AC12" s="14">
        <f>[8]Março!$K$32</f>
        <v>0</v>
      </c>
      <c r="AD12" s="14">
        <f>[8]Março!$K$33</f>
        <v>0</v>
      </c>
      <c r="AE12" s="14">
        <f>[8]Março!$K$34</f>
        <v>0</v>
      </c>
      <c r="AF12" s="14">
        <f>[8]Março!$K$35</f>
        <v>0</v>
      </c>
      <c r="AG12" s="16">
        <f t="shared" si="1"/>
        <v>111.39999999999999</v>
      </c>
      <c r="AH12" s="16">
        <f t="shared" si="5"/>
        <v>26.2</v>
      </c>
      <c r="AI12" s="39">
        <v>4</v>
      </c>
    </row>
    <row r="13" spans="1:35" ht="17.100000000000001" customHeight="1" x14ac:dyDescent="0.2">
      <c r="A13" s="9" t="s">
        <v>6</v>
      </c>
      <c r="B13" s="14">
        <f>[9]Março!$K$5</f>
        <v>7.6000000000000023</v>
      </c>
      <c r="C13" s="14">
        <f>[9]Março!$K$6</f>
        <v>2.1999999999999997</v>
      </c>
      <c r="D13" s="14">
        <f>[9]Março!$K$7</f>
        <v>0.60000000000000009</v>
      </c>
      <c r="E13" s="14">
        <f>[9]Março!$K$8</f>
        <v>1</v>
      </c>
      <c r="F13" s="14">
        <f>[9]Março!$K$9</f>
        <v>0.2</v>
      </c>
      <c r="G13" s="14">
        <f>[9]Março!$K$10</f>
        <v>1.2</v>
      </c>
      <c r="H13" s="14">
        <f>[9]Março!$K$11</f>
        <v>0</v>
      </c>
      <c r="I13" s="14">
        <f>[9]Março!$K$12</f>
        <v>0.4</v>
      </c>
      <c r="J13" s="14">
        <f>[9]Março!$K$13</f>
        <v>4.3999999999999995</v>
      </c>
      <c r="K13" s="14">
        <f>[9]Março!$K$14</f>
        <v>0.8</v>
      </c>
      <c r="L13" s="14">
        <f>[9]Março!$K$15</f>
        <v>0</v>
      </c>
      <c r="M13" s="14">
        <f>[9]Março!$K$16</f>
        <v>0</v>
      </c>
      <c r="N13" s="14">
        <f>[9]Março!$K$17</f>
        <v>0</v>
      </c>
      <c r="O13" s="14">
        <f>[9]Março!$K$18</f>
        <v>1.2</v>
      </c>
      <c r="P13" s="14">
        <f>[9]Março!$K$19</f>
        <v>1.2</v>
      </c>
      <c r="Q13" s="14">
        <f>[9]Março!$K$20</f>
        <v>0</v>
      </c>
      <c r="R13" s="14">
        <f>[9]Março!$K$21</f>
        <v>4.8</v>
      </c>
      <c r="S13" s="14">
        <f>[9]Março!$K$22</f>
        <v>8.6</v>
      </c>
      <c r="T13" s="14">
        <f>[9]Março!$K$23</f>
        <v>5.0000000000000018</v>
      </c>
      <c r="U13" s="14">
        <f>[9]Março!$K$24</f>
        <v>2.4</v>
      </c>
      <c r="V13" s="14">
        <f>[9]Março!$K$25</f>
        <v>1.4</v>
      </c>
      <c r="W13" s="14">
        <f>[9]Março!$K$26</f>
        <v>1</v>
      </c>
      <c r="X13" s="14">
        <f>[9]Março!$K$27</f>
        <v>0.8</v>
      </c>
      <c r="Y13" s="14">
        <f>[9]Março!$K$28</f>
        <v>0.4</v>
      </c>
      <c r="Z13" s="14">
        <f>[9]Março!$K$29</f>
        <v>0.8</v>
      </c>
      <c r="AA13" s="14">
        <f>[9]Março!$K$30</f>
        <v>0.60000000000000009</v>
      </c>
      <c r="AB13" s="14">
        <f>[9]Março!$K$31</f>
        <v>1</v>
      </c>
      <c r="AC13" s="14">
        <f>[9]Março!$K$32</f>
        <v>0.8</v>
      </c>
      <c r="AD13" s="14">
        <f>[9]Março!$K$33</f>
        <v>1.9999999999999998</v>
      </c>
      <c r="AE13" s="14">
        <f>[9]Março!$K$34</f>
        <v>11.799999999999997</v>
      </c>
      <c r="AF13" s="14">
        <f>[9]Março!$K$35</f>
        <v>3</v>
      </c>
      <c r="AG13" s="16">
        <f t="shared" si="1"/>
        <v>65.199999999999989</v>
      </c>
      <c r="AH13" s="16">
        <f t="shared" si="5"/>
        <v>11.799999999999997</v>
      </c>
      <c r="AI13" s="39" t="s">
        <v>61</v>
      </c>
    </row>
    <row r="14" spans="1:35" ht="17.100000000000001" customHeight="1" x14ac:dyDescent="0.2">
      <c r="A14" s="9" t="s">
        <v>7</v>
      </c>
      <c r="B14" s="14">
        <f>[10]Março!$K$5</f>
        <v>0</v>
      </c>
      <c r="C14" s="14">
        <f>[10]Março!$K$6</f>
        <v>7</v>
      </c>
      <c r="D14" s="14">
        <f>[10]Março!$K$7</f>
        <v>0</v>
      </c>
      <c r="E14" s="14">
        <f>[10]Março!$K$8</f>
        <v>0</v>
      </c>
      <c r="F14" s="14">
        <f>[10]Março!$K$9</f>
        <v>0</v>
      </c>
      <c r="G14" s="14">
        <f>[10]Março!$K$10</f>
        <v>0</v>
      </c>
      <c r="H14" s="14">
        <f>[10]Março!$K$11</f>
        <v>0</v>
      </c>
      <c r="I14" s="14">
        <f>[10]Março!$K$12</f>
        <v>0</v>
      </c>
      <c r="J14" s="14">
        <f>[10]Março!$K$13</f>
        <v>4.3999999999999995</v>
      </c>
      <c r="K14" s="14">
        <f>[10]Março!$K$14</f>
        <v>0.8</v>
      </c>
      <c r="L14" s="14">
        <f>[10]Março!$K$15</f>
        <v>0</v>
      </c>
      <c r="M14" s="14">
        <f>[10]Março!$K$16</f>
        <v>0</v>
      </c>
      <c r="N14" s="14">
        <f>[10]Março!$K$17</f>
        <v>0</v>
      </c>
      <c r="O14" s="14">
        <f>[10]Março!$K$18</f>
        <v>1.2</v>
      </c>
      <c r="P14" s="14">
        <f>[10]Março!$K$19</f>
        <v>1.2</v>
      </c>
      <c r="Q14" s="14">
        <f>[10]Março!$K$20</f>
        <v>0</v>
      </c>
      <c r="R14" s="14">
        <f>[10]Março!$K$21</f>
        <v>4.8</v>
      </c>
      <c r="S14" s="14">
        <f>[10]Março!$K$22</f>
        <v>8.6</v>
      </c>
      <c r="T14" s="14">
        <f>[10]Março!$K$23</f>
        <v>5.0000000000000018</v>
      </c>
      <c r="U14" s="14">
        <f>[10]Março!$K$24</f>
        <v>2.4</v>
      </c>
      <c r="V14" s="14">
        <f>[10]Março!$K$25</f>
        <v>1.4</v>
      </c>
      <c r="W14" s="14">
        <f>[10]Março!$K$26</f>
        <v>1</v>
      </c>
      <c r="X14" s="14">
        <f>[10]Março!$K$27</f>
        <v>1</v>
      </c>
      <c r="Y14" s="14">
        <f>[10]Março!$K$28</f>
        <v>0</v>
      </c>
      <c r="Z14" s="14">
        <f>[10]Março!$K$29</f>
        <v>0</v>
      </c>
      <c r="AA14" s="14">
        <f>[10]Março!$K$30</f>
        <v>23.8</v>
      </c>
      <c r="AB14" s="14">
        <f>[10]Março!$K$31</f>
        <v>57.999999999999993</v>
      </c>
      <c r="AC14" s="14">
        <f>[10]Março!$K$32</f>
        <v>0</v>
      </c>
      <c r="AD14" s="14">
        <f>[10]Março!$K$33</f>
        <v>0</v>
      </c>
      <c r="AE14" s="14">
        <f>[10]Março!$K$34</f>
        <v>0</v>
      </c>
      <c r="AF14" s="14">
        <f>[10]Março!$K$35</f>
        <v>0</v>
      </c>
      <c r="AG14" s="16">
        <f t="shared" si="1"/>
        <v>120.6</v>
      </c>
      <c r="AH14" s="16">
        <f t="shared" si="5"/>
        <v>57.999999999999993</v>
      </c>
      <c r="AI14" s="39">
        <v>4</v>
      </c>
    </row>
    <row r="15" spans="1:35" ht="17.100000000000001" customHeight="1" x14ac:dyDescent="0.2">
      <c r="A15" s="9" t="s">
        <v>8</v>
      </c>
      <c r="B15" s="3">
        <f>[11]Março!$K$5</f>
        <v>0.60000000000000009</v>
      </c>
      <c r="C15" s="3">
        <f>[11]Março!$K$6</f>
        <v>0</v>
      </c>
      <c r="D15" s="3">
        <f>[11]Março!$K$7</f>
        <v>0</v>
      </c>
      <c r="E15" s="3">
        <f>[11]Março!$K$8</f>
        <v>0</v>
      </c>
      <c r="F15" s="3">
        <f>[11]Março!$K$9</f>
        <v>0</v>
      </c>
      <c r="G15" s="3">
        <f>[11]Março!$K$10</f>
        <v>0</v>
      </c>
      <c r="H15" s="3">
        <f>[11]Março!$K$11</f>
        <v>0</v>
      </c>
      <c r="I15" s="3">
        <f>[11]Março!$K$12</f>
        <v>0</v>
      </c>
      <c r="J15" s="3">
        <f>[11]Março!$K$13</f>
        <v>0</v>
      </c>
      <c r="K15" s="3">
        <f>[11]Março!$K$14</f>
        <v>0</v>
      </c>
      <c r="L15" s="3">
        <f>[11]Março!$K$15</f>
        <v>0</v>
      </c>
      <c r="M15" s="3">
        <f>[11]Março!$K$16</f>
        <v>0</v>
      </c>
      <c r="N15" s="3">
        <f>[11]Março!$K$17</f>
        <v>0</v>
      </c>
      <c r="O15" s="3">
        <f>[11]Março!$K$18</f>
        <v>0</v>
      </c>
      <c r="P15" s="3">
        <f>[11]Março!$K$19</f>
        <v>3.2</v>
      </c>
      <c r="Q15" s="3">
        <f>[11]Março!$K$20</f>
        <v>0</v>
      </c>
      <c r="R15" s="3">
        <f>[11]Março!$K$21</f>
        <v>0</v>
      </c>
      <c r="S15" s="3">
        <f>[11]Março!$K$22</f>
        <v>0</v>
      </c>
      <c r="T15" s="3">
        <f>[11]Março!$K$23</f>
        <v>0</v>
      </c>
      <c r="U15" s="3">
        <f>[11]Março!$K$24</f>
        <v>0</v>
      </c>
      <c r="V15" s="3">
        <f>[11]Março!$K$25</f>
        <v>0</v>
      </c>
      <c r="W15" s="3">
        <f>[11]Março!$K$26</f>
        <v>25.200000000000003</v>
      </c>
      <c r="X15" s="3">
        <f>[11]Março!$K$27</f>
        <v>1</v>
      </c>
      <c r="Y15" s="3">
        <f>[11]Março!$K$28</f>
        <v>0</v>
      </c>
      <c r="Z15" s="3">
        <f>[11]Março!$K$29</f>
        <v>0</v>
      </c>
      <c r="AA15" s="3">
        <f>[11]Março!$K$30</f>
        <v>2.4</v>
      </c>
      <c r="AB15" s="3">
        <f>[11]Março!$K$31</f>
        <v>25.2</v>
      </c>
      <c r="AC15" s="3">
        <f>[11]Março!$K$32</f>
        <v>0</v>
      </c>
      <c r="AD15" s="3">
        <f>[11]Março!$K$33</f>
        <v>0</v>
      </c>
      <c r="AE15" s="3">
        <f>[11]Março!$K$34</f>
        <v>0</v>
      </c>
      <c r="AF15" s="3">
        <f>[11]Março!$K$35</f>
        <v>0</v>
      </c>
      <c r="AG15" s="16">
        <f t="shared" si="1"/>
        <v>57.600000000000009</v>
      </c>
      <c r="AH15" s="16">
        <f t="shared" si="5"/>
        <v>25.200000000000003</v>
      </c>
      <c r="AI15" s="39">
        <v>4</v>
      </c>
    </row>
    <row r="16" spans="1:35" ht="17.100000000000001" customHeight="1" x14ac:dyDescent="0.2">
      <c r="A16" s="9" t="s">
        <v>9</v>
      </c>
      <c r="B16" s="14">
        <f>[12]Março!$K$5</f>
        <v>0</v>
      </c>
      <c r="C16" s="14">
        <f>[12]Março!$K$6</f>
        <v>0</v>
      </c>
      <c r="D16" s="14">
        <f>[12]Março!$K$7</f>
        <v>0</v>
      </c>
      <c r="E16" s="14">
        <f>[12]Março!$K$8</f>
        <v>0</v>
      </c>
      <c r="F16" s="14">
        <f>[12]Março!$K$9</f>
        <v>0</v>
      </c>
      <c r="G16" s="14">
        <f>[12]Março!$K$10</f>
        <v>0</v>
      </c>
      <c r="H16" s="14">
        <f>[12]Março!$K$11</f>
        <v>0</v>
      </c>
      <c r="I16" s="14">
        <f>[12]Março!$K$12</f>
        <v>0</v>
      </c>
      <c r="J16" s="14">
        <f>[12]Março!$K$13</f>
        <v>0</v>
      </c>
      <c r="K16" s="14">
        <f>[12]Março!$K$14</f>
        <v>0</v>
      </c>
      <c r="L16" s="14">
        <f>[12]Março!$K$15</f>
        <v>0</v>
      </c>
      <c r="M16" s="14">
        <f>[12]Março!$K$16</f>
        <v>0</v>
      </c>
      <c r="N16" s="14">
        <f>[12]Março!$K$17</f>
        <v>5.4</v>
      </c>
      <c r="O16" s="14">
        <f>[12]Março!$K$18</f>
        <v>0</v>
      </c>
      <c r="P16" s="14">
        <f>[12]Março!$K$19</f>
        <v>4.8000000000000007</v>
      </c>
      <c r="Q16" s="14">
        <f>[12]Março!$K$20</f>
        <v>1.5999999999999999</v>
      </c>
      <c r="R16" s="14">
        <f>[12]Março!$K$21</f>
        <v>0</v>
      </c>
      <c r="S16" s="14">
        <f>[12]Março!$K$22</f>
        <v>0</v>
      </c>
      <c r="T16" s="14">
        <f>[12]Março!$K$23</f>
        <v>0</v>
      </c>
      <c r="U16" s="14">
        <f>[12]Março!$K$24</f>
        <v>0</v>
      </c>
      <c r="V16" s="14">
        <f>[12]Março!$K$25</f>
        <v>0</v>
      </c>
      <c r="W16" s="14">
        <f>[12]Março!$K$26</f>
        <v>15.4</v>
      </c>
      <c r="X16" s="14">
        <f>[12]Março!$K$27</f>
        <v>0.60000000000000009</v>
      </c>
      <c r="Y16" s="14">
        <f>[12]Março!$K$28</f>
        <v>1.6</v>
      </c>
      <c r="Z16" s="14">
        <f>[12]Março!$K$29</f>
        <v>0</v>
      </c>
      <c r="AA16" s="14">
        <f>[12]Março!$K$30</f>
        <v>0.6</v>
      </c>
      <c r="AB16" s="14">
        <f>[12]Março!$K$31</f>
        <v>45.4</v>
      </c>
      <c r="AC16" s="14">
        <f>[12]Março!$K$32</f>
        <v>0</v>
      </c>
      <c r="AD16" s="14">
        <f>[12]Março!$K$33</f>
        <v>0</v>
      </c>
      <c r="AE16" s="14">
        <f>[12]Março!$K$34</f>
        <v>0</v>
      </c>
      <c r="AF16" s="14">
        <f>[12]Março!$K$35</f>
        <v>0</v>
      </c>
      <c r="AG16" s="16">
        <f t="shared" ref="AG16:AG18" si="6">SUM(B16:AF16)</f>
        <v>75.400000000000006</v>
      </c>
      <c r="AH16" s="16">
        <f t="shared" ref="AH16:AH18" si="7">MAX(B16:AF16)</f>
        <v>45.4</v>
      </c>
      <c r="AI16" s="39">
        <v>4</v>
      </c>
    </row>
    <row r="17" spans="1:35" ht="17.100000000000001" customHeight="1" x14ac:dyDescent="0.2">
      <c r="A17" s="9" t="s">
        <v>53</v>
      </c>
      <c r="B17" s="14">
        <f>[13]Março!$K$5</f>
        <v>0</v>
      </c>
      <c r="C17" s="14">
        <f>[13]Março!$K$6</f>
        <v>0</v>
      </c>
      <c r="D17" s="14">
        <f>[13]Março!$K$7</f>
        <v>0</v>
      </c>
      <c r="E17" s="14">
        <f>[13]Março!$K$8</f>
        <v>0.2</v>
      </c>
      <c r="F17" s="14">
        <f>[13]Março!$K$9</f>
        <v>1.2</v>
      </c>
      <c r="G17" s="14">
        <f>[13]Março!$K$10</f>
        <v>0</v>
      </c>
      <c r="H17" s="14">
        <f>[13]Março!$K$11</f>
        <v>0</v>
      </c>
      <c r="I17" s="14">
        <f>[13]Março!$K$12</f>
        <v>0</v>
      </c>
      <c r="J17" s="14">
        <f>[13]Março!$K$13</f>
        <v>0</v>
      </c>
      <c r="K17" s="14">
        <f>[13]Março!$K$14</f>
        <v>0</v>
      </c>
      <c r="L17" s="14">
        <f>[13]Março!$K$15</f>
        <v>0</v>
      </c>
      <c r="M17" s="14">
        <f>[13]Março!$K$16</f>
        <v>0</v>
      </c>
      <c r="N17" s="14">
        <f>[13]Março!$K$17</f>
        <v>0</v>
      </c>
      <c r="O17" s="14">
        <f>[13]Março!$K$18</f>
        <v>32.800000000000004</v>
      </c>
      <c r="P17" s="14">
        <f>[13]Março!$K$19</f>
        <v>0</v>
      </c>
      <c r="Q17" s="14">
        <f>[13]Março!$K$20</f>
        <v>0</v>
      </c>
      <c r="R17" s="14">
        <f>[13]Março!$K$21</f>
        <v>9.8000000000000007</v>
      </c>
      <c r="S17" s="14">
        <f>[13]Março!$K$22</f>
        <v>1</v>
      </c>
      <c r="T17" s="14">
        <f>[13]Março!$K$23</f>
        <v>1.2</v>
      </c>
      <c r="U17" s="14">
        <f>[13]Março!$K$24</f>
        <v>4.2</v>
      </c>
      <c r="V17" s="14">
        <f>[13]Março!$K$25</f>
        <v>0</v>
      </c>
      <c r="W17" s="14">
        <f>[13]Março!$K$26</f>
        <v>30.8</v>
      </c>
      <c r="X17" s="14">
        <f>[13]Março!$K$27</f>
        <v>0.4</v>
      </c>
      <c r="Y17" s="14">
        <f>[13]Março!$K$28</f>
        <v>0</v>
      </c>
      <c r="Z17" s="14">
        <f>[13]Março!$K$29</f>
        <v>0</v>
      </c>
      <c r="AA17" s="14">
        <f>[13]Março!$K$30</f>
        <v>0.2</v>
      </c>
      <c r="AB17" s="14">
        <f>[13]Março!$K$31</f>
        <v>91.4</v>
      </c>
      <c r="AC17" s="14">
        <f>[13]Março!$K$32</f>
        <v>0</v>
      </c>
      <c r="AD17" s="14">
        <f>[13]Março!$K$33</f>
        <v>0</v>
      </c>
      <c r="AE17" s="14">
        <f>[13]Março!$K$34</f>
        <v>0</v>
      </c>
      <c r="AF17" s="14">
        <f>[13]Março!$K$35</f>
        <v>0</v>
      </c>
      <c r="AG17" s="16">
        <f t="shared" si="6"/>
        <v>173.20000000000002</v>
      </c>
      <c r="AH17" s="16">
        <f t="shared" si="7"/>
        <v>91.4</v>
      </c>
      <c r="AI17" s="39">
        <v>4</v>
      </c>
    </row>
    <row r="18" spans="1:35" ht="17.100000000000001" customHeight="1" x14ac:dyDescent="0.2">
      <c r="A18" s="9" t="s">
        <v>10</v>
      </c>
      <c r="B18" s="14">
        <f>[14]Março!$K$5</f>
        <v>4</v>
      </c>
      <c r="C18" s="14">
        <f>[14]Março!$K$6</f>
        <v>0.4</v>
      </c>
      <c r="D18" s="14">
        <f>[14]Março!$K$7</f>
        <v>0</v>
      </c>
      <c r="E18" s="14">
        <f>[14]Março!$K$8</f>
        <v>16</v>
      </c>
      <c r="F18" s="14">
        <f>[14]Março!$K$9</f>
        <v>0</v>
      </c>
      <c r="G18" s="14">
        <f>[14]Março!$K$10</f>
        <v>0</v>
      </c>
      <c r="H18" s="14">
        <f>[14]Março!$K$11</f>
        <v>0</v>
      </c>
      <c r="I18" s="14">
        <f>[14]Março!$K$12</f>
        <v>0</v>
      </c>
      <c r="J18" s="14">
        <f>[14]Março!$K$13</f>
        <v>0</v>
      </c>
      <c r="K18" s="14">
        <f>[14]Março!$K$14</f>
        <v>2</v>
      </c>
      <c r="L18" s="14">
        <f>[14]Março!$K$15</f>
        <v>14.399999999999999</v>
      </c>
      <c r="M18" s="14">
        <f>[14]Março!$K$16</f>
        <v>0.2</v>
      </c>
      <c r="N18" s="14">
        <f>[14]Março!$K$17</f>
        <v>0</v>
      </c>
      <c r="O18" s="14">
        <f>[14]Março!$K$18</f>
        <v>0</v>
      </c>
      <c r="P18" s="14">
        <f>[14]Março!$K$19</f>
        <v>0.4</v>
      </c>
      <c r="Q18" s="14">
        <f>[14]Março!$K$20</f>
        <v>0</v>
      </c>
      <c r="R18" s="14">
        <f>[14]Março!$K$21</f>
        <v>0</v>
      </c>
      <c r="S18" s="14">
        <f>[14]Março!$K$22</f>
        <v>0</v>
      </c>
      <c r="T18" s="14">
        <f>[14]Março!$K$23</f>
        <v>0</v>
      </c>
      <c r="U18" s="14">
        <f>[14]Março!$K$24</f>
        <v>0</v>
      </c>
      <c r="V18" s="14">
        <f>[14]Março!$K$25</f>
        <v>1.6</v>
      </c>
      <c r="W18" s="14">
        <f>[14]Março!$K$26</f>
        <v>13.4</v>
      </c>
      <c r="X18" s="14">
        <f>[14]Março!$K$27</f>
        <v>0.4</v>
      </c>
      <c r="Y18" s="14">
        <f>[14]Março!$K$28</f>
        <v>0</v>
      </c>
      <c r="Z18" s="14">
        <f>[14]Março!$K$29</f>
        <v>0</v>
      </c>
      <c r="AA18" s="14">
        <f>[14]Março!$K$30</f>
        <v>21.6</v>
      </c>
      <c r="AB18" s="14">
        <f>[14]Março!$K$31</f>
        <v>42.800000000000011</v>
      </c>
      <c r="AC18" s="14">
        <f>[14]Março!$K$32</f>
        <v>0</v>
      </c>
      <c r="AD18" s="14">
        <f>[14]Março!$K$33</f>
        <v>0.2</v>
      </c>
      <c r="AE18" s="14">
        <f>[14]Março!$K$34</f>
        <v>0</v>
      </c>
      <c r="AF18" s="14">
        <f>[14]Março!$K$35</f>
        <v>0</v>
      </c>
      <c r="AG18" s="16">
        <f t="shared" si="6"/>
        <v>117.40000000000002</v>
      </c>
      <c r="AH18" s="16">
        <f t="shared" si="7"/>
        <v>42.800000000000011</v>
      </c>
      <c r="AI18" s="39">
        <v>2</v>
      </c>
    </row>
    <row r="19" spans="1:35" ht="17.100000000000001" customHeight="1" x14ac:dyDescent="0.2">
      <c r="A19" s="9" t="s">
        <v>11</v>
      </c>
      <c r="B19" s="14">
        <f>[15]Março!$K$5</f>
        <v>0</v>
      </c>
      <c r="C19" s="14">
        <f>[15]Março!$K$6</f>
        <v>6.6</v>
      </c>
      <c r="D19" s="14">
        <f>[15]Março!$K$7</f>
        <v>0</v>
      </c>
      <c r="E19" s="14">
        <f>[15]Março!$K$8</f>
        <v>9.6</v>
      </c>
      <c r="F19" s="14">
        <f>[15]Março!$K$9</f>
        <v>0</v>
      </c>
      <c r="G19" s="14">
        <f>[15]Março!$K$10</f>
        <v>0</v>
      </c>
      <c r="H19" s="14">
        <f>[15]Março!$K$11</f>
        <v>0.2</v>
      </c>
      <c r="I19" s="14">
        <f>[15]Março!$K$12</f>
        <v>3</v>
      </c>
      <c r="J19" s="14">
        <f>[15]Março!$K$13</f>
        <v>0</v>
      </c>
      <c r="K19" s="14">
        <f>[15]Março!$K$14</f>
        <v>0</v>
      </c>
      <c r="L19" s="14">
        <f>[15]Março!$K$15</f>
        <v>0</v>
      </c>
      <c r="M19" s="14">
        <f>[15]Março!$K$16</f>
        <v>0</v>
      </c>
      <c r="N19" s="14">
        <f>[15]Março!$K$17</f>
        <v>0</v>
      </c>
      <c r="O19" s="14">
        <f>[15]Março!$K$18</f>
        <v>0</v>
      </c>
      <c r="P19" s="14">
        <f>[15]Março!$K$19</f>
        <v>5.4</v>
      </c>
      <c r="Q19" s="14">
        <f>[15]Março!$K$20</f>
        <v>0.2</v>
      </c>
      <c r="R19" s="14">
        <f>[15]Março!$K$21</f>
        <v>9</v>
      </c>
      <c r="S19" s="14">
        <f>[15]Março!$K$22</f>
        <v>1.8</v>
      </c>
      <c r="T19" s="14">
        <f>[15]Março!$K$23</f>
        <v>0</v>
      </c>
      <c r="U19" s="14">
        <f>[15]Março!$K$24</f>
        <v>0</v>
      </c>
      <c r="V19" s="14">
        <f>[15]Março!$K$25</f>
        <v>0</v>
      </c>
      <c r="W19" s="14">
        <f>[15]Março!$K$26</f>
        <v>4.2</v>
      </c>
      <c r="X19" s="14">
        <f>[15]Março!$K$27</f>
        <v>0.8</v>
      </c>
      <c r="Y19" s="14">
        <f>[15]Março!$K$28</f>
        <v>0</v>
      </c>
      <c r="Z19" s="14">
        <f>[15]Março!$K$29</f>
        <v>0</v>
      </c>
      <c r="AA19" s="14">
        <f>[15]Março!$K$30</f>
        <v>0.60000000000000009</v>
      </c>
      <c r="AB19" s="14">
        <f>[15]Março!$K$31</f>
        <v>25.8</v>
      </c>
      <c r="AC19" s="14">
        <f>[15]Março!$K$32</f>
        <v>1.9999999999999998</v>
      </c>
      <c r="AD19" s="14">
        <f>[15]Março!$K$33</f>
        <v>0.2</v>
      </c>
      <c r="AE19" s="14">
        <f>[15]Março!$K$34</f>
        <v>0.2</v>
      </c>
      <c r="AF19" s="14">
        <f>[15]Março!$K$35</f>
        <v>0</v>
      </c>
      <c r="AG19" s="16">
        <f t="shared" ref="AG19:AG29" si="8">SUM(B19:AF19)</f>
        <v>69.600000000000009</v>
      </c>
      <c r="AH19" s="16">
        <f t="shared" ref="AH19:AH29" si="9">MAX(B19:AF19)</f>
        <v>25.8</v>
      </c>
      <c r="AI19" s="39">
        <v>1</v>
      </c>
    </row>
    <row r="20" spans="1:35" ht="17.100000000000001" customHeight="1" x14ac:dyDescent="0.2">
      <c r="A20" s="9" t="s">
        <v>12</v>
      </c>
      <c r="B20" s="14">
        <f>[16]Março!$K$5</f>
        <v>7.2</v>
      </c>
      <c r="C20" s="14">
        <f>[16]Março!$K$6</f>
        <v>0</v>
      </c>
      <c r="D20" s="14">
        <f>[16]Março!$K$7</f>
        <v>0</v>
      </c>
      <c r="E20" s="14">
        <f>[16]Março!$K$8</f>
        <v>2.4</v>
      </c>
      <c r="F20" s="14">
        <f>[16]Março!$K$9</f>
        <v>0</v>
      </c>
      <c r="G20" s="14">
        <f>[16]Março!$K$10</f>
        <v>0</v>
      </c>
      <c r="H20" s="14">
        <f>[16]Março!$K$11</f>
        <v>0</v>
      </c>
      <c r="I20" s="14">
        <f>[16]Março!$K$12</f>
        <v>0</v>
      </c>
      <c r="J20" s="14">
        <f>[16]Março!$K$13</f>
        <v>0</v>
      </c>
      <c r="K20" s="14">
        <f>[16]Março!$K$14</f>
        <v>0</v>
      </c>
      <c r="L20" s="14">
        <f>[16]Março!$K$15</f>
        <v>0</v>
      </c>
      <c r="M20" s="14">
        <f>[16]Março!$K$16</f>
        <v>0</v>
      </c>
      <c r="N20" s="14">
        <f>[16]Março!$K$17</f>
        <v>0</v>
      </c>
      <c r="O20" s="14">
        <f>[16]Março!$K$18</f>
        <v>51.800000000000004</v>
      </c>
      <c r="P20" s="14">
        <f>[16]Março!$K$19</f>
        <v>0.4</v>
      </c>
      <c r="Q20" s="14">
        <f>[16]Março!$K$20</f>
        <v>0</v>
      </c>
      <c r="R20" s="14">
        <f>[16]Março!$K$21</f>
        <v>0</v>
      </c>
      <c r="S20" s="14">
        <f>[16]Março!$K$22</f>
        <v>1.4</v>
      </c>
      <c r="T20" s="14">
        <f>[16]Março!$K$23</f>
        <v>0</v>
      </c>
      <c r="U20" s="14">
        <f>[16]Março!$K$24</f>
        <v>0</v>
      </c>
      <c r="V20" s="14">
        <f>[16]Março!$K$25</f>
        <v>15.2</v>
      </c>
      <c r="W20" s="14">
        <f>[16]Março!$K$26</f>
        <v>1.8</v>
      </c>
      <c r="X20" s="14">
        <f>[16]Março!$K$27</f>
        <v>4.4000000000000004</v>
      </c>
      <c r="Y20" s="14">
        <f>[16]Março!$K$28</f>
        <v>0</v>
      </c>
      <c r="Z20" s="14">
        <f>[16]Março!$K$29</f>
        <v>0</v>
      </c>
      <c r="AA20" s="14">
        <f>[16]Março!$K$30</f>
        <v>6.6000000000000005</v>
      </c>
      <c r="AB20" s="14">
        <f>[16]Março!$K$31</f>
        <v>107.80000000000003</v>
      </c>
      <c r="AC20" s="14">
        <f>[16]Março!$K$32</f>
        <v>0</v>
      </c>
      <c r="AD20" s="14">
        <f>[16]Março!$K$33</f>
        <v>0</v>
      </c>
      <c r="AE20" s="14">
        <f>[16]Março!$K$34</f>
        <v>0</v>
      </c>
      <c r="AF20" s="14">
        <f>[16]Março!$K$35</f>
        <v>0</v>
      </c>
      <c r="AG20" s="16">
        <f t="shared" si="8"/>
        <v>199.00000000000003</v>
      </c>
      <c r="AH20" s="16">
        <f t="shared" si="9"/>
        <v>107.80000000000003</v>
      </c>
      <c r="AI20" s="39">
        <v>4</v>
      </c>
    </row>
    <row r="21" spans="1:35" ht="17.100000000000001" customHeight="1" x14ac:dyDescent="0.2">
      <c r="A21" s="9" t="s">
        <v>13</v>
      </c>
      <c r="B21" s="14">
        <f>[17]Março!$K$5</f>
        <v>0</v>
      </c>
      <c r="C21" s="14">
        <f>[17]Março!$K$6</f>
        <v>0.4</v>
      </c>
      <c r="D21" s="14">
        <f>[17]Março!$K$7</f>
        <v>0</v>
      </c>
      <c r="E21" s="14">
        <f>[17]Março!$K$8</f>
        <v>14.6</v>
      </c>
      <c r="F21" s="14">
        <f>[17]Março!$K$9</f>
        <v>6</v>
      </c>
      <c r="G21" s="14">
        <f>[17]Março!$K$10</f>
        <v>0</v>
      </c>
      <c r="H21" s="14">
        <f>[17]Março!$K$11</f>
        <v>0</v>
      </c>
      <c r="I21" s="14">
        <f>[17]Março!$K$12</f>
        <v>0</v>
      </c>
      <c r="J21" s="14">
        <f>[17]Março!$K$13</f>
        <v>0</v>
      </c>
      <c r="K21" s="14">
        <f>[17]Março!$K$14</f>
        <v>0</v>
      </c>
      <c r="L21" s="14">
        <f>[17]Março!$K$15</f>
        <v>0</v>
      </c>
      <c r="M21" s="14">
        <f>[17]Março!$K$16</f>
        <v>0</v>
      </c>
      <c r="N21" s="14">
        <f>[17]Março!$K$17</f>
        <v>0</v>
      </c>
      <c r="O21" s="14">
        <f>[17]Março!$K$18</f>
        <v>1.5999999999999999</v>
      </c>
      <c r="P21" s="14">
        <f>[17]Março!$K$19</f>
        <v>0</v>
      </c>
      <c r="Q21" s="14">
        <f>[17]Março!$K$20</f>
        <v>0</v>
      </c>
      <c r="R21" s="14">
        <f>[17]Março!$K$21</f>
        <v>0</v>
      </c>
      <c r="S21" s="14">
        <f>[17]Março!$K$22</f>
        <v>2.4000000000000004</v>
      </c>
      <c r="T21" s="14">
        <f>[17]Março!$K$23</f>
        <v>0.4</v>
      </c>
      <c r="U21" s="14">
        <f>[17]Março!$K$24</f>
        <v>3.4</v>
      </c>
      <c r="V21" s="14">
        <f>[17]Março!$K$25</f>
        <v>0.2</v>
      </c>
      <c r="W21" s="14">
        <f>[17]Março!$K$26</f>
        <v>5</v>
      </c>
      <c r="X21" s="14">
        <f>[17]Março!$K$27</f>
        <v>53.800000000000004</v>
      </c>
      <c r="Y21" s="14">
        <f>[17]Março!$K$28</f>
        <v>1</v>
      </c>
      <c r="Z21" s="14">
        <f>[17]Março!$K$29</f>
        <v>0</v>
      </c>
      <c r="AA21" s="14">
        <f>[17]Março!$K$30</f>
        <v>0</v>
      </c>
      <c r="AB21" s="14">
        <f>[17]Março!$K$31</f>
        <v>10.400000000000002</v>
      </c>
      <c r="AC21" s="14">
        <f>[17]Março!$K$32</f>
        <v>0.60000000000000009</v>
      </c>
      <c r="AD21" s="14">
        <f>[17]Março!$K$33</f>
        <v>0</v>
      </c>
      <c r="AE21" s="14">
        <f>[17]Março!$K$34</f>
        <v>0</v>
      </c>
      <c r="AF21" s="14">
        <f>[17]Março!$K$35</f>
        <v>0</v>
      </c>
      <c r="AG21" s="16">
        <f t="shared" si="8"/>
        <v>99.800000000000011</v>
      </c>
      <c r="AH21" s="16">
        <f t="shared" si="9"/>
        <v>53.800000000000004</v>
      </c>
      <c r="AI21" s="39">
        <v>3</v>
      </c>
    </row>
    <row r="22" spans="1:35" ht="17.100000000000001" customHeight="1" x14ac:dyDescent="0.2">
      <c r="A22" s="9" t="s">
        <v>14</v>
      </c>
      <c r="B22" s="14">
        <f>[18]Março!$K$5</f>
        <v>0</v>
      </c>
      <c r="C22" s="14">
        <f>[18]Março!$K$6</f>
        <v>1.2</v>
      </c>
      <c r="D22" s="14">
        <f>[18]Março!$K$7</f>
        <v>0</v>
      </c>
      <c r="E22" s="14">
        <f>[18]Março!$K$8</f>
        <v>0</v>
      </c>
      <c r="F22" s="14">
        <f>[18]Março!$K$9</f>
        <v>0</v>
      </c>
      <c r="G22" s="14">
        <f>[18]Março!$K$10</f>
        <v>0</v>
      </c>
      <c r="H22" s="14">
        <f>[18]Março!$K$11</f>
        <v>0</v>
      </c>
      <c r="I22" s="14">
        <f>[18]Março!$K$12</f>
        <v>0</v>
      </c>
      <c r="J22" s="14">
        <f>[18]Março!$K$13</f>
        <v>0</v>
      </c>
      <c r="K22" s="14">
        <f>[18]Março!$K$14</f>
        <v>1.8</v>
      </c>
      <c r="L22" s="14">
        <f>[18]Março!$K$15</f>
        <v>0</v>
      </c>
      <c r="M22" s="14">
        <f>[18]Março!$K$16</f>
        <v>0</v>
      </c>
      <c r="N22" s="14">
        <f>[18]Março!$K$17</f>
        <v>2.4000000000000004</v>
      </c>
      <c r="O22" s="14">
        <f>[18]Março!$K$18</f>
        <v>1.2</v>
      </c>
      <c r="P22" s="14">
        <f>[18]Março!$K$19</f>
        <v>8.6</v>
      </c>
      <c r="Q22" s="14">
        <f>[18]Março!$K$20</f>
        <v>3.4000000000000004</v>
      </c>
      <c r="R22" s="14">
        <f>[18]Março!$K$21</f>
        <v>0.2</v>
      </c>
      <c r="S22" s="14">
        <f>[18]Março!$K$22</f>
        <v>25.8</v>
      </c>
      <c r="T22" s="14">
        <f>[18]Março!$K$23</f>
        <v>0</v>
      </c>
      <c r="U22" s="14">
        <f>[18]Março!$K$24</f>
        <v>0</v>
      </c>
      <c r="V22" s="14">
        <f>[18]Março!$K$25</f>
        <v>0</v>
      </c>
      <c r="W22" s="14">
        <f>[18]Março!$K$26</f>
        <v>0</v>
      </c>
      <c r="X22" s="14">
        <f>[18]Março!$K$27</f>
        <v>25</v>
      </c>
      <c r="Y22" s="14">
        <f>[18]Março!$K$28</f>
        <v>0</v>
      </c>
      <c r="Z22" s="14">
        <f>[18]Março!$K$29</f>
        <v>0</v>
      </c>
      <c r="AA22" s="14">
        <f>[18]Março!$K$30</f>
        <v>0</v>
      </c>
      <c r="AB22" s="14">
        <f>[18]Março!$K$31</f>
        <v>5.8</v>
      </c>
      <c r="AC22" s="14">
        <f>[18]Março!$K$32</f>
        <v>0</v>
      </c>
      <c r="AD22" s="14">
        <f>[18]Março!$K$33</f>
        <v>0</v>
      </c>
      <c r="AE22" s="14">
        <f>[18]Março!$K$34</f>
        <v>0</v>
      </c>
      <c r="AF22" s="14">
        <f>[18]Março!$K$35</f>
        <v>0</v>
      </c>
      <c r="AG22" s="16">
        <f t="shared" si="8"/>
        <v>75.399999999999991</v>
      </c>
      <c r="AH22" s="16">
        <f t="shared" si="9"/>
        <v>25.8</v>
      </c>
      <c r="AI22" s="39">
        <v>4</v>
      </c>
    </row>
    <row r="23" spans="1:35" ht="17.100000000000001" customHeight="1" x14ac:dyDescent="0.2">
      <c r="A23" s="9" t="s">
        <v>15</v>
      </c>
      <c r="B23" s="14">
        <f>[19]Março!$K$5</f>
        <v>0</v>
      </c>
      <c r="C23" s="14">
        <f>[19]Março!$K$6</f>
        <v>0</v>
      </c>
      <c r="D23" s="14">
        <f>[19]Março!$K$7</f>
        <v>1</v>
      </c>
      <c r="E23" s="14">
        <f>[19]Março!$K$8</f>
        <v>17.8</v>
      </c>
      <c r="F23" s="14">
        <f>[19]Março!$K$9</f>
        <v>0</v>
      </c>
      <c r="G23" s="14">
        <f>[19]Março!$K$10</f>
        <v>0</v>
      </c>
      <c r="H23" s="14">
        <f>[19]Março!$K$11</f>
        <v>0</v>
      </c>
      <c r="I23" s="14">
        <f>[19]Março!$K$12</f>
        <v>0</v>
      </c>
      <c r="J23" s="14">
        <f>[19]Março!$K$13</f>
        <v>0</v>
      </c>
      <c r="K23" s="14">
        <f>[19]Março!$K$14</f>
        <v>0</v>
      </c>
      <c r="L23" s="14">
        <f>[19]Março!$K$15</f>
        <v>11</v>
      </c>
      <c r="M23" s="14">
        <f>[19]Março!$K$16</f>
        <v>0</v>
      </c>
      <c r="N23" s="14">
        <f>[19]Março!$K$17</f>
        <v>0</v>
      </c>
      <c r="O23" s="14">
        <f>[19]Março!$K$18</f>
        <v>2</v>
      </c>
      <c r="P23" s="14">
        <f>[19]Março!$K$19</f>
        <v>0</v>
      </c>
      <c r="Q23" s="14">
        <f>[19]Março!$K$20</f>
        <v>0</v>
      </c>
      <c r="R23" s="14">
        <f>[19]Março!$K$21</f>
        <v>0</v>
      </c>
      <c r="S23" s="14">
        <f>[19]Março!$K$22</f>
        <v>0</v>
      </c>
      <c r="T23" s="14">
        <f>[19]Março!$K$23</f>
        <v>0</v>
      </c>
      <c r="U23" s="14">
        <f>[19]Março!$K$24</f>
        <v>0</v>
      </c>
      <c r="V23" s="14">
        <f>[19]Março!$K$25</f>
        <v>1.2</v>
      </c>
      <c r="W23" s="14">
        <f>[19]Março!$K$26</f>
        <v>0</v>
      </c>
      <c r="X23" s="14">
        <f>[19]Março!$K$27</f>
        <v>0</v>
      </c>
      <c r="Y23" s="14">
        <f>[19]Março!$K$28</f>
        <v>0</v>
      </c>
      <c r="Z23" s="14">
        <f>[19]Março!$K$29</f>
        <v>0</v>
      </c>
      <c r="AA23" s="14">
        <f>[19]Março!$K$30</f>
        <v>25</v>
      </c>
      <c r="AB23" s="14">
        <f>[19]Março!$K$31</f>
        <v>38.599999999999994</v>
      </c>
      <c r="AC23" s="14">
        <f>[19]Março!$K$32</f>
        <v>0</v>
      </c>
      <c r="AD23" s="14">
        <f>[19]Março!$K$33</f>
        <v>0</v>
      </c>
      <c r="AE23" s="14">
        <f>[19]Março!$K$34</f>
        <v>0</v>
      </c>
      <c r="AF23" s="14">
        <f>[19]Março!$K$35</f>
        <v>0</v>
      </c>
      <c r="AG23" s="16">
        <f t="shared" si="8"/>
        <v>96.6</v>
      </c>
      <c r="AH23" s="16">
        <f t="shared" si="9"/>
        <v>38.599999999999994</v>
      </c>
      <c r="AI23" s="39">
        <v>4</v>
      </c>
    </row>
    <row r="24" spans="1:35" ht="17.100000000000001" customHeight="1" x14ac:dyDescent="0.2">
      <c r="A24" s="9" t="s">
        <v>16</v>
      </c>
      <c r="B24" s="14">
        <f>[20]Março!$K$5</f>
        <v>0.2</v>
      </c>
      <c r="C24" s="14">
        <f>[20]Março!$K$6</f>
        <v>2.2000000000000002</v>
      </c>
      <c r="D24" s="14">
        <f>[20]Março!$K$7</f>
        <v>0</v>
      </c>
      <c r="E24" s="14">
        <f>[20]Março!$K$8</f>
        <v>0</v>
      </c>
      <c r="F24" s="14">
        <f>[20]Março!$K$9</f>
        <v>0</v>
      </c>
      <c r="G24" s="14">
        <f>[20]Março!$K$10</f>
        <v>0</v>
      </c>
      <c r="H24" s="14">
        <f>[20]Março!$K$11</f>
        <v>0</v>
      </c>
      <c r="I24" s="14">
        <f>[20]Março!$K$12</f>
        <v>0.4</v>
      </c>
      <c r="J24" s="14">
        <f>[20]Março!$K$13</f>
        <v>0</v>
      </c>
      <c r="K24" s="14">
        <f>[20]Março!$K$14</f>
        <v>0</v>
      </c>
      <c r="L24" s="14">
        <f>[20]Março!$K$15</f>
        <v>0</v>
      </c>
      <c r="M24" s="14">
        <f>[20]Março!$K$16</f>
        <v>0</v>
      </c>
      <c r="N24" s="14">
        <f>[20]Março!$K$17</f>
        <v>0</v>
      </c>
      <c r="O24" s="14">
        <f>[20]Março!$K$18</f>
        <v>51.199999999999996</v>
      </c>
      <c r="P24" s="14">
        <f>[20]Março!$K$19</f>
        <v>0.2</v>
      </c>
      <c r="Q24" s="14">
        <f>[20]Março!$K$20</f>
        <v>0</v>
      </c>
      <c r="R24" s="14">
        <f>[20]Março!$K$21</f>
        <v>0</v>
      </c>
      <c r="S24" s="14">
        <f>[20]Março!$K$22</f>
        <v>0</v>
      </c>
      <c r="T24" s="14">
        <f>[20]Março!$K$23</f>
        <v>0</v>
      </c>
      <c r="U24" s="14">
        <f>[20]Março!$K$24</f>
        <v>0</v>
      </c>
      <c r="V24" s="14">
        <f>[20]Março!$K$25</f>
        <v>0</v>
      </c>
      <c r="W24" s="14">
        <f>[20]Março!$K$26</f>
        <v>3.6</v>
      </c>
      <c r="X24" s="14">
        <f>[20]Março!$K$27</f>
        <v>0</v>
      </c>
      <c r="Y24" s="14">
        <f>[20]Março!$K$28</f>
        <v>0</v>
      </c>
      <c r="Z24" s="14">
        <f>[20]Março!$K$29</f>
        <v>0</v>
      </c>
      <c r="AA24" s="14">
        <f>[20]Março!$K$30</f>
        <v>9.3999999999999986</v>
      </c>
      <c r="AB24" s="14">
        <f>[20]Março!$K$31</f>
        <v>37.800000000000004</v>
      </c>
      <c r="AC24" s="14">
        <f>[20]Março!$K$32</f>
        <v>0</v>
      </c>
      <c r="AD24" s="14">
        <f>[20]Março!$K$33</f>
        <v>0</v>
      </c>
      <c r="AE24" s="14">
        <f>[20]Março!$K$34</f>
        <v>0</v>
      </c>
      <c r="AF24" s="14">
        <f>[20]Março!$K$35</f>
        <v>0</v>
      </c>
      <c r="AG24" s="16">
        <f t="shared" si="8"/>
        <v>105</v>
      </c>
      <c r="AH24" s="16">
        <f t="shared" si="9"/>
        <v>51.199999999999996</v>
      </c>
      <c r="AI24" s="39">
        <v>4</v>
      </c>
    </row>
    <row r="25" spans="1:35" ht="17.100000000000001" customHeight="1" x14ac:dyDescent="0.2">
      <c r="A25" s="9" t="s">
        <v>17</v>
      </c>
      <c r="B25" s="14">
        <f>[21]Março!$K$5</f>
        <v>0.2</v>
      </c>
      <c r="C25" s="14">
        <f>[21]Março!$K$6</f>
        <v>0</v>
      </c>
      <c r="D25" s="14">
        <f>[21]Março!$K$7</f>
        <v>0</v>
      </c>
      <c r="E25" s="14">
        <f>[21]Março!$K$8</f>
        <v>0</v>
      </c>
      <c r="F25" s="14">
        <f>[21]Março!$K$9</f>
        <v>0</v>
      </c>
      <c r="G25" s="14">
        <f>[21]Março!$K$10</f>
        <v>0</v>
      </c>
      <c r="H25" s="14">
        <f>[21]Março!$K$11</f>
        <v>0</v>
      </c>
      <c r="I25" s="14">
        <f>[21]Março!$K$12</f>
        <v>0</v>
      </c>
      <c r="J25" s="14">
        <f>[21]Março!$K$13</f>
        <v>0</v>
      </c>
      <c r="K25" s="14">
        <f>[21]Março!$K$14</f>
        <v>0.6</v>
      </c>
      <c r="L25" s="14">
        <f>[21]Março!$K$15</f>
        <v>3</v>
      </c>
      <c r="M25" s="14">
        <f>[21]Março!$K$16</f>
        <v>0</v>
      </c>
      <c r="N25" s="14">
        <f>[21]Março!$K$17</f>
        <v>2.8</v>
      </c>
      <c r="O25" s="14">
        <f>[21]Março!$K$18</f>
        <v>7.8</v>
      </c>
      <c r="P25" s="14">
        <f>[21]Março!$K$19</f>
        <v>31.6</v>
      </c>
      <c r="Q25" s="14">
        <f>[21]Março!$K$20</f>
        <v>0.2</v>
      </c>
      <c r="R25" s="14">
        <f>[21]Março!$K$21</f>
        <v>0</v>
      </c>
      <c r="S25" s="14">
        <f>[21]Março!$K$22</f>
        <v>0</v>
      </c>
      <c r="T25" s="14">
        <f>[21]Março!$K$23</f>
        <v>0</v>
      </c>
      <c r="U25" s="14">
        <f>[21]Março!$K$24</f>
        <v>0</v>
      </c>
      <c r="V25" s="14">
        <f>[21]Março!$K$25</f>
        <v>0</v>
      </c>
      <c r="W25" s="14">
        <f>[21]Março!$K$26</f>
        <v>51.4</v>
      </c>
      <c r="X25" s="14">
        <f>[21]Março!$K$27</f>
        <v>0.8</v>
      </c>
      <c r="Y25" s="14">
        <f>[21]Março!$K$28</f>
        <v>0</v>
      </c>
      <c r="Z25" s="14">
        <f>[21]Março!$K$29</f>
        <v>0</v>
      </c>
      <c r="AA25" s="14">
        <f>[21]Março!$K$30</f>
        <v>0.2</v>
      </c>
      <c r="AB25" s="14">
        <f>[21]Março!$K$31</f>
        <v>35.800000000000004</v>
      </c>
      <c r="AC25" s="14">
        <f>[21]Março!$K$32</f>
        <v>0</v>
      </c>
      <c r="AD25" s="14">
        <f>[21]Março!$K$33</f>
        <v>0.2</v>
      </c>
      <c r="AE25" s="14">
        <f>[21]Março!$K$34</f>
        <v>0</v>
      </c>
      <c r="AF25" s="14">
        <f>[21]Março!$K$35</f>
        <v>0</v>
      </c>
      <c r="AG25" s="16">
        <f t="shared" si="8"/>
        <v>134.6</v>
      </c>
      <c r="AH25" s="16">
        <f t="shared" si="9"/>
        <v>51.4</v>
      </c>
      <c r="AI25" s="39">
        <v>2</v>
      </c>
    </row>
    <row r="26" spans="1:35" ht="17.100000000000001" customHeight="1" x14ac:dyDescent="0.2">
      <c r="A26" s="9" t="s">
        <v>18</v>
      </c>
      <c r="B26" s="14">
        <f>[22]Março!$K$5</f>
        <v>0</v>
      </c>
      <c r="C26" s="14">
        <f>[22]Março!$K$6</f>
        <v>0</v>
      </c>
      <c r="D26" s="14">
        <f>[22]Março!$K$7</f>
        <v>0</v>
      </c>
      <c r="E26" s="14">
        <f>[22]Março!$K$8</f>
        <v>0.2</v>
      </c>
      <c r="F26" s="14">
        <f>[22]Março!$K$9</f>
        <v>0</v>
      </c>
      <c r="G26" s="14">
        <f>[22]Março!$K$10</f>
        <v>0</v>
      </c>
      <c r="H26" s="14">
        <f>[22]Março!$K$11</f>
        <v>0</v>
      </c>
      <c r="I26" s="14">
        <f>[22]Março!$K$12</f>
        <v>0</v>
      </c>
      <c r="J26" s="14">
        <f>[22]Março!$K$13</f>
        <v>0</v>
      </c>
      <c r="K26" s="14">
        <f>[22]Março!$K$14</f>
        <v>0</v>
      </c>
      <c r="L26" s="14">
        <f>[22]Março!$K$15</f>
        <v>1</v>
      </c>
      <c r="M26" s="14">
        <f>[22]Março!$K$16</f>
        <v>16.8</v>
      </c>
      <c r="N26" s="14">
        <f>[22]Março!$K$17</f>
        <v>14.400000000000002</v>
      </c>
      <c r="O26" s="14">
        <f>[22]Março!$K$18</f>
        <v>7</v>
      </c>
      <c r="P26" s="14">
        <f>[22]Março!$K$19</f>
        <v>17.199999999999996</v>
      </c>
      <c r="Q26" s="14">
        <f>[22]Março!$K$20</f>
        <v>4</v>
      </c>
      <c r="R26" s="14">
        <f>[22]Março!$K$21</f>
        <v>0.2</v>
      </c>
      <c r="S26" s="14">
        <f>[22]Março!$K$22</f>
        <v>0</v>
      </c>
      <c r="T26" s="14">
        <f>[22]Março!$K$23</f>
        <v>0</v>
      </c>
      <c r="U26" s="14">
        <f>[22]Março!$K$24</f>
        <v>0</v>
      </c>
      <c r="V26" s="14">
        <f>[22]Março!$K$25</f>
        <v>7</v>
      </c>
      <c r="W26" s="14">
        <f>[22]Março!$K$26</f>
        <v>0.2</v>
      </c>
      <c r="X26" s="14">
        <f>[22]Março!$K$27</f>
        <v>6.4</v>
      </c>
      <c r="Y26" s="14">
        <f>[22]Março!$K$28</f>
        <v>0.2</v>
      </c>
      <c r="Z26" s="14">
        <f>[22]Março!$K$29</f>
        <v>0</v>
      </c>
      <c r="AA26" s="14">
        <f>[22]Março!$K$30</f>
        <v>13.600000000000001</v>
      </c>
      <c r="AB26" s="14">
        <f>[22]Março!$K$31</f>
        <v>1.2</v>
      </c>
      <c r="AC26" s="14">
        <f>[22]Março!$K$32</f>
        <v>1</v>
      </c>
      <c r="AD26" s="14">
        <f>[22]Março!$K$33</f>
        <v>0</v>
      </c>
      <c r="AE26" s="14">
        <f>[22]Março!$K$34</f>
        <v>0</v>
      </c>
      <c r="AF26" s="14">
        <f>[22]Março!$K$35</f>
        <v>0</v>
      </c>
      <c r="AG26" s="16">
        <f t="shared" si="8"/>
        <v>90.40000000000002</v>
      </c>
      <c r="AH26" s="16">
        <f t="shared" si="9"/>
        <v>17.199999999999996</v>
      </c>
      <c r="AI26" s="39">
        <v>3</v>
      </c>
    </row>
    <row r="27" spans="1:35" ht="17.100000000000001" customHeight="1" x14ac:dyDescent="0.2">
      <c r="A27" s="9" t="s">
        <v>19</v>
      </c>
      <c r="B27" s="14">
        <f>[23]Março!$K$5</f>
        <v>8.6</v>
      </c>
      <c r="C27" s="14">
        <f>[23]Março!$K$6</f>
        <v>0</v>
      </c>
      <c r="D27" s="14">
        <f>[23]Março!$K$7</f>
        <v>0</v>
      </c>
      <c r="E27" s="14">
        <f>[23]Março!$K$8</f>
        <v>0</v>
      </c>
      <c r="F27" s="14">
        <f>[23]Março!$K$9</f>
        <v>0</v>
      </c>
      <c r="G27" s="14">
        <f>[23]Março!$K$10</f>
        <v>0</v>
      </c>
      <c r="H27" s="14">
        <f>[23]Março!$K$11</f>
        <v>0</v>
      </c>
      <c r="I27" s="14">
        <f>[23]Março!$K$12</f>
        <v>0</v>
      </c>
      <c r="J27" s="14">
        <f>[23]Março!$K$13</f>
        <v>0</v>
      </c>
      <c r="K27" s="14">
        <f>[23]Março!$K$14</f>
        <v>0</v>
      </c>
      <c r="L27" s="14">
        <f>[23]Março!$K$15</f>
        <v>4</v>
      </c>
      <c r="M27" s="14">
        <f>[23]Março!$K$16</f>
        <v>0</v>
      </c>
      <c r="N27" s="14">
        <f>[23]Março!$K$17</f>
        <v>0.8</v>
      </c>
      <c r="O27" s="14">
        <f>[23]Março!$K$18</f>
        <v>0</v>
      </c>
      <c r="P27" s="14">
        <f>[23]Março!$K$19</f>
        <v>0</v>
      </c>
      <c r="Q27" s="14">
        <f>[23]Março!$K$20</f>
        <v>0</v>
      </c>
      <c r="R27" s="14">
        <f>[23]Março!$K$21</f>
        <v>0</v>
      </c>
      <c r="S27" s="14">
        <f>[23]Março!$K$22</f>
        <v>0</v>
      </c>
      <c r="T27" s="14">
        <f>[23]Março!$K$23</f>
        <v>0</v>
      </c>
      <c r="U27" s="14">
        <f>[23]Março!$K$24</f>
        <v>0</v>
      </c>
      <c r="V27" s="14">
        <f>[23]Março!$K$25</f>
        <v>0</v>
      </c>
      <c r="W27" s="14">
        <f>[23]Março!$K$26</f>
        <v>42.800000000000004</v>
      </c>
      <c r="X27" s="14">
        <f>[23]Março!$K$27</f>
        <v>0</v>
      </c>
      <c r="Y27" s="14">
        <f>[23]Março!$K$28</f>
        <v>0</v>
      </c>
      <c r="Z27" s="14">
        <f>[23]Março!$K$29</f>
        <v>0</v>
      </c>
      <c r="AA27" s="14">
        <f>[23]Março!$K$30</f>
        <v>3.6</v>
      </c>
      <c r="AB27" s="14">
        <f>[23]Março!$K$31</f>
        <v>6.8</v>
      </c>
      <c r="AC27" s="14">
        <f>[23]Março!$K$32</f>
        <v>0</v>
      </c>
      <c r="AD27" s="14">
        <f>[23]Março!$K$33</f>
        <v>0</v>
      </c>
      <c r="AE27" s="14">
        <f>[23]Março!$K$34</f>
        <v>0</v>
      </c>
      <c r="AF27" s="14">
        <f>[23]Março!$K$35</f>
        <v>0</v>
      </c>
      <c r="AG27" s="16">
        <f t="shared" si="8"/>
        <v>66.600000000000009</v>
      </c>
      <c r="AH27" s="16">
        <f t="shared" si="9"/>
        <v>42.800000000000004</v>
      </c>
      <c r="AI27" s="39">
        <v>4</v>
      </c>
    </row>
    <row r="28" spans="1:35" ht="17.100000000000001" customHeight="1" x14ac:dyDescent="0.2">
      <c r="A28" s="9" t="s">
        <v>31</v>
      </c>
      <c r="B28" s="14">
        <f>[24]Março!$K$5</f>
        <v>0</v>
      </c>
      <c r="C28" s="14">
        <f>[24]Março!$K$6</f>
        <v>0</v>
      </c>
      <c r="D28" s="14">
        <f>[24]Março!$K$7</f>
        <v>2</v>
      </c>
      <c r="E28" s="14">
        <f>[24]Março!$K$8</f>
        <v>0</v>
      </c>
      <c r="F28" s="14">
        <f>[24]Março!$K$9</f>
        <v>5.8000000000000007</v>
      </c>
      <c r="G28" s="14">
        <f>[24]Março!$K$10</f>
        <v>1.8</v>
      </c>
      <c r="H28" s="14">
        <f>[24]Março!$K$11</f>
        <v>0</v>
      </c>
      <c r="I28" s="14">
        <f>[24]Março!$K$12</f>
        <v>0</v>
      </c>
      <c r="J28" s="14">
        <f>[24]Março!$K$13</f>
        <v>0</v>
      </c>
      <c r="K28" s="14">
        <f>[24]Março!$K$14</f>
        <v>0</v>
      </c>
      <c r="L28" s="14">
        <f>[24]Março!$K$15</f>
        <v>0.4</v>
      </c>
      <c r="M28" s="14">
        <f>[24]Março!$K$16</f>
        <v>0</v>
      </c>
      <c r="N28" s="14">
        <f>[24]Março!$K$17</f>
        <v>0</v>
      </c>
      <c r="O28" s="14">
        <f>[24]Março!$K$18</f>
        <v>26.8</v>
      </c>
      <c r="P28" s="14">
        <f>[24]Março!$K$19</f>
        <v>3.6</v>
      </c>
      <c r="Q28" s="14">
        <f>[24]Março!$K$20</f>
        <v>0.2</v>
      </c>
      <c r="R28" s="14">
        <f>[24]Março!$K$21</f>
        <v>4</v>
      </c>
      <c r="S28" s="14">
        <f>[24]Março!$K$22</f>
        <v>0</v>
      </c>
      <c r="T28" s="14">
        <f>[24]Março!$K$23</f>
        <v>1.8</v>
      </c>
      <c r="U28" s="14">
        <f>[24]Março!$K$24</f>
        <v>0.2</v>
      </c>
      <c r="V28" s="14">
        <f>[24]Março!$K$25</f>
        <v>0</v>
      </c>
      <c r="W28" s="14">
        <f>[24]Março!$K$26</f>
        <v>9.6</v>
      </c>
      <c r="X28" s="14">
        <f>[24]Março!$K$27</f>
        <v>0.2</v>
      </c>
      <c r="Y28" s="14">
        <f>[24]Março!$K$28</f>
        <v>0</v>
      </c>
      <c r="Z28" s="14">
        <f>[24]Março!$K$29</f>
        <v>0</v>
      </c>
      <c r="AA28" s="14">
        <f>[24]Março!$K$30</f>
        <v>5.2</v>
      </c>
      <c r="AB28" s="14">
        <f>[24]Março!$K$31</f>
        <v>19.2</v>
      </c>
      <c r="AC28" s="14">
        <f>[24]Março!$K$32</f>
        <v>0</v>
      </c>
      <c r="AD28" s="14">
        <f>[24]Março!$K$33</f>
        <v>0</v>
      </c>
      <c r="AE28" s="14">
        <f>[24]Março!$K$34</f>
        <v>0</v>
      </c>
      <c r="AF28" s="14">
        <f>[24]Março!$K$35</f>
        <v>0</v>
      </c>
      <c r="AG28" s="16">
        <f t="shared" ref="AG28" si="10">SUM(B28:AF28)</f>
        <v>80.800000000000011</v>
      </c>
      <c r="AH28" s="16">
        <f t="shared" ref="AH28" si="11">MAX(B28:AF28)</f>
        <v>26.8</v>
      </c>
      <c r="AI28" s="39">
        <v>4</v>
      </c>
    </row>
    <row r="29" spans="1:35" ht="17.100000000000001" customHeight="1" x14ac:dyDescent="0.2">
      <c r="A29" s="9" t="s">
        <v>20</v>
      </c>
      <c r="B29" s="3">
        <f>[25]Março!$K$5</f>
        <v>0</v>
      </c>
      <c r="C29" s="3">
        <f>[25]Março!$K$6</f>
        <v>0</v>
      </c>
      <c r="D29" s="3">
        <f>[25]Março!$K$7</f>
        <v>0</v>
      </c>
      <c r="E29" s="3">
        <f>[25]Março!$K$8</f>
        <v>0</v>
      </c>
      <c r="F29" s="3">
        <f>[25]Março!$K$9</f>
        <v>0</v>
      </c>
      <c r="G29" s="3">
        <f>[25]Março!$K$10</f>
        <v>0</v>
      </c>
      <c r="H29" s="3">
        <f>[25]Março!$K$11</f>
        <v>0</v>
      </c>
      <c r="I29" s="3">
        <f>[25]Março!$K$12</f>
        <v>0</v>
      </c>
      <c r="J29" s="3">
        <f>[25]Março!$K$13</f>
        <v>0</v>
      </c>
      <c r="K29" s="3">
        <f>[25]Março!$K$14</f>
        <v>1.4</v>
      </c>
      <c r="L29" s="3">
        <f>[25]Março!$K$15</f>
        <v>0.4</v>
      </c>
      <c r="M29" s="3">
        <f>[25]Março!$K$16</f>
        <v>0</v>
      </c>
      <c r="N29" s="3">
        <f>[25]Março!$K$17</f>
        <v>0</v>
      </c>
      <c r="O29" s="3">
        <f>[25]Março!$K$18</f>
        <v>0.60000000000000009</v>
      </c>
      <c r="P29" s="3">
        <f>[25]Março!$K$19</f>
        <v>11.4</v>
      </c>
      <c r="Q29" s="3">
        <f>[25]Março!$K$20</f>
        <v>6.8000000000000007</v>
      </c>
      <c r="R29" s="3">
        <f>[25]Março!$K$21</f>
        <v>0</v>
      </c>
      <c r="S29" s="3">
        <f>[25]Março!$K$22</f>
        <v>0</v>
      </c>
      <c r="T29" s="3">
        <f>[25]Março!$K$23</f>
        <v>0</v>
      </c>
      <c r="U29" s="3">
        <f>[25]Março!$K$24</f>
        <v>0</v>
      </c>
      <c r="V29" s="3">
        <f>[25]Março!$K$25</f>
        <v>4.8</v>
      </c>
      <c r="W29" s="3">
        <f>[25]Março!$K$26</f>
        <v>2.0000000000000004</v>
      </c>
      <c r="X29" s="3">
        <f>[25]Março!$K$27</f>
        <v>0.2</v>
      </c>
      <c r="Y29" s="3">
        <f>[25]Março!$K$28</f>
        <v>0</v>
      </c>
      <c r="Z29" s="3">
        <f>[25]Março!$K$29</f>
        <v>0</v>
      </c>
      <c r="AA29" s="3">
        <f>[25]Março!$K$30</f>
        <v>11.2</v>
      </c>
      <c r="AB29" s="3">
        <f>[25]Março!$K$31</f>
        <v>11.2</v>
      </c>
      <c r="AC29" s="3">
        <f>[25]Março!$K$32</f>
        <v>0</v>
      </c>
      <c r="AD29" s="3">
        <f>[25]Março!$K$33</f>
        <v>0</v>
      </c>
      <c r="AE29" s="3">
        <f>[25]Março!$K$34</f>
        <v>0</v>
      </c>
      <c r="AF29" s="3">
        <f>[25]Março!$K$35</f>
        <v>0</v>
      </c>
      <c r="AG29" s="16">
        <f t="shared" si="8"/>
        <v>50</v>
      </c>
      <c r="AH29" s="16">
        <f t="shared" si="9"/>
        <v>11.4</v>
      </c>
      <c r="AI29" s="39" t="s">
        <v>62</v>
      </c>
    </row>
    <row r="30" spans="1:35" s="5" customFormat="1" ht="17.100000000000001" customHeight="1" x14ac:dyDescent="0.2">
      <c r="A30" s="13" t="s">
        <v>33</v>
      </c>
      <c r="B30" s="21">
        <f>MAX(B5:B29)</f>
        <v>16.599999999999998</v>
      </c>
      <c r="C30" s="21">
        <f t="shared" ref="C30:AH30" si="12">MAX(C5:C29)</f>
        <v>33.4</v>
      </c>
      <c r="D30" s="21">
        <f t="shared" si="12"/>
        <v>8</v>
      </c>
      <c r="E30" s="21">
        <f t="shared" si="12"/>
        <v>17.8</v>
      </c>
      <c r="F30" s="21">
        <f t="shared" si="12"/>
        <v>16</v>
      </c>
      <c r="G30" s="21">
        <f t="shared" si="12"/>
        <v>14.6</v>
      </c>
      <c r="H30" s="21">
        <f t="shared" si="12"/>
        <v>0.8</v>
      </c>
      <c r="I30" s="21">
        <f t="shared" si="12"/>
        <v>4.5999999999999996</v>
      </c>
      <c r="J30" s="21">
        <f t="shared" si="12"/>
        <v>12.4</v>
      </c>
      <c r="K30" s="21">
        <f t="shared" si="12"/>
        <v>4.8000000000000007</v>
      </c>
      <c r="L30" s="21">
        <f t="shared" si="12"/>
        <v>37.6</v>
      </c>
      <c r="M30" s="21">
        <f t="shared" si="12"/>
        <v>16.8</v>
      </c>
      <c r="N30" s="21">
        <f t="shared" si="12"/>
        <v>14.400000000000002</v>
      </c>
      <c r="O30" s="21">
        <f t="shared" si="12"/>
        <v>51.800000000000004</v>
      </c>
      <c r="P30" s="21">
        <f t="shared" si="12"/>
        <v>31.6</v>
      </c>
      <c r="Q30" s="21">
        <f t="shared" si="12"/>
        <v>50.800000000000004</v>
      </c>
      <c r="R30" s="21">
        <f t="shared" si="12"/>
        <v>17.799999999999997</v>
      </c>
      <c r="S30" s="21">
        <f t="shared" si="12"/>
        <v>26.2</v>
      </c>
      <c r="T30" s="21">
        <f t="shared" si="12"/>
        <v>11.2</v>
      </c>
      <c r="U30" s="21">
        <f t="shared" si="12"/>
        <v>4.2</v>
      </c>
      <c r="V30" s="21">
        <f t="shared" si="12"/>
        <v>53.2</v>
      </c>
      <c r="W30" s="21">
        <f t="shared" si="12"/>
        <v>51.4</v>
      </c>
      <c r="X30" s="21">
        <f t="shared" si="12"/>
        <v>53.800000000000004</v>
      </c>
      <c r="Y30" s="21">
        <f t="shared" si="12"/>
        <v>1.6</v>
      </c>
      <c r="Z30" s="21">
        <f t="shared" si="12"/>
        <v>0.8</v>
      </c>
      <c r="AA30" s="21">
        <f t="shared" si="12"/>
        <v>25</v>
      </c>
      <c r="AB30" s="21">
        <f t="shared" si="12"/>
        <v>107.80000000000003</v>
      </c>
      <c r="AC30" s="21">
        <f t="shared" si="12"/>
        <v>1.9999999999999998</v>
      </c>
      <c r="AD30" s="21">
        <f t="shared" si="12"/>
        <v>14.8</v>
      </c>
      <c r="AE30" s="21">
        <f t="shared" si="12"/>
        <v>11.799999999999997</v>
      </c>
      <c r="AF30" s="55">
        <f t="shared" si="12"/>
        <v>3</v>
      </c>
      <c r="AG30" s="55">
        <f t="shared" si="12"/>
        <v>217.60000000000002</v>
      </c>
      <c r="AH30" s="21">
        <f t="shared" si="12"/>
        <v>107.80000000000003</v>
      </c>
      <c r="AI30" s="40"/>
    </row>
    <row r="31" spans="1:35" s="28" customFormat="1" x14ac:dyDescent="0.2">
      <c r="A31" s="26" t="s">
        <v>36</v>
      </c>
      <c r="B31" s="27">
        <f>SUM(B5:B29)</f>
        <v>52.800000000000011</v>
      </c>
      <c r="C31" s="27">
        <f t="shared" ref="C31:AG31" si="13">SUM(C5:C29)</f>
        <v>81.600000000000023</v>
      </c>
      <c r="D31" s="27">
        <f t="shared" si="13"/>
        <v>14.6</v>
      </c>
      <c r="E31" s="27">
        <f t="shared" si="13"/>
        <v>79.400000000000006</v>
      </c>
      <c r="F31" s="27">
        <f t="shared" si="13"/>
        <v>54</v>
      </c>
      <c r="G31" s="27">
        <f t="shared" si="13"/>
        <v>33</v>
      </c>
      <c r="H31" s="27">
        <f t="shared" si="13"/>
        <v>1.6</v>
      </c>
      <c r="I31" s="27">
        <f t="shared" si="13"/>
        <v>8.4</v>
      </c>
      <c r="J31" s="27">
        <f t="shared" si="13"/>
        <v>30</v>
      </c>
      <c r="K31" s="27">
        <f t="shared" si="13"/>
        <v>13.200000000000001</v>
      </c>
      <c r="L31" s="27">
        <f t="shared" si="13"/>
        <v>91.200000000000017</v>
      </c>
      <c r="M31" s="27">
        <f t="shared" si="13"/>
        <v>44.400000000000006</v>
      </c>
      <c r="N31" s="27">
        <f t="shared" si="13"/>
        <v>28.800000000000004</v>
      </c>
      <c r="O31" s="27">
        <f t="shared" si="13"/>
        <v>303.60000000000008</v>
      </c>
      <c r="P31" s="27">
        <f t="shared" si="13"/>
        <v>111.6</v>
      </c>
      <c r="Q31" s="27">
        <f t="shared" si="13"/>
        <v>119.4</v>
      </c>
      <c r="R31" s="27">
        <f t="shared" si="13"/>
        <v>70.8</v>
      </c>
      <c r="S31" s="27">
        <f t="shared" si="13"/>
        <v>112.8</v>
      </c>
      <c r="T31" s="27">
        <f t="shared" si="13"/>
        <v>44.6</v>
      </c>
      <c r="U31" s="27">
        <f t="shared" si="13"/>
        <v>13.200000000000001</v>
      </c>
      <c r="V31" s="27">
        <f t="shared" si="13"/>
        <v>86</v>
      </c>
      <c r="W31" s="27">
        <f t="shared" si="13"/>
        <v>285.8</v>
      </c>
      <c r="X31" s="27">
        <f t="shared" si="13"/>
        <v>131.19999999999996</v>
      </c>
      <c r="Y31" s="27">
        <f t="shared" si="13"/>
        <v>3.4000000000000004</v>
      </c>
      <c r="Z31" s="27">
        <f t="shared" si="13"/>
        <v>1.6</v>
      </c>
      <c r="AA31" s="27">
        <f t="shared" si="13"/>
        <v>156.6</v>
      </c>
      <c r="AB31" s="27">
        <f t="shared" si="13"/>
        <v>832.19999999999993</v>
      </c>
      <c r="AC31" s="27">
        <f t="shared" si="13"/>
        <v>4.5999999999999996</v>
      </c>
      <c r="AD31" s="27">
        <f t="shared" si="13"/>
        <v>17.999999999999996</v>
      </c>
      <c r="AE31" s="27">
        <f t="shared" si="13"/>
        <v>12.199999999999996</v>
      </c>
      <c r="AF31" s="56">
        <f t="shared" si="13"/>
        <v>3.2</v>
      </c>
      <c r="AG31" s="27">
        <f t="shared" si="13"/>
        <v>2843.8</v>
      </c>
      <c r="AH31" s="37"/>
      <c r="AI31" s="39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AL25" sqref="AL2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4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57" t="s">
        <v>41</v>
      </c>
      <c r="AH3" s="33" t="s">
        <v>40</v>
      </c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8" t="s">
        <v>39</v>
      </c>
      <c r="AH4" s="58" t="s">
        <v>39</v>
      </c>
    </row>
    <row r="5" spans="1:34" s="5" customFormat="1" ht="20.100000000000001" customHeight="1" thickTop="1" x14ac:dyDescent="0.2">
      <c r="A5" s="8" t="s">
        <v>47</v>
      </c>
      <c r="B5" s="44">
        <f>[1]Março!$C$5</f>
        <v>36.200000000000003</v>
      </c>
      <c r="C5" s="44">
        <f>[1]Março!$C$6</f>
        <v>33.4</v>
      </c>
      <c r="D5" s="44">
        <f>[1]Março!$C$7</f>
        <v>35.9</v>
      </c>
      <c r="E5" s="44">
        <f>[1]Março!$C$8</f>
        <v>34.700000000000003</v>
      </c>
      <c r="F5" s="44">
        <f>[1]Março!$C$9</f>
        <v>36.200000000000003</v>
      </c>
      <c r="G5" s="44">
        <f>[1]Março!$C$10</f>
        <v>35.1</v>
      </c>
      <c r="H5" s="44">
        <f>[1]Março!$C$11</f>
        <v>35.799999999999997</v>
      </c>
      <c r="I5" s="44">
        <f>[1]Março!$C$12</f>
        <v>35.799999999999997</v>
      </c>
      <c r="J5" s="44">
        <f>[1]Março!$C$13</f>
        <v>36</v>
      </c>
      <c r="K5" s="44">
        <f>[1]Março!$C$14</f>
        <v>34.799999999999997</v>
      </c>
      <c r="L5" s="44">
        <f>[1]Março!$C$15</f>
        <v>35.700000000000003</v>
      </c>
      <c r="M5" s="44">
        <f>[1]Março!$C$16</f>
        <v>36.6</v>
      </c>
      <c r="N5" s="44">
        <f>[1]Março!$C$17</f>
        <v>35.799999999999997</v>
      </c>
      <c r="O5" s="44">
        <f>[1]Março!$C$18</f>
        <v>33.4</v>
      </c>
      <c r="P5" s="44">
        <f>[1]Março!$C$19</f>
        <v>31.6</v>
      </c>
      <c r="Q5" s="44">
        <f>[1]Março!$C$20</f>
        <v>30.9</v>
      </c>
      <c r="R5" s="44">
        <f>[1]Março!$C$21</f>
        <v>31.6</v>
      </c>
      <c r="S5" s="44">
        <f>[1]Março!$C$22</f>
        <v>32.6</v>
      </c>
      <c r="T5" s="44">
        <f>[1]Março!$C$23</f>
        <v>32.9</v>
      </c>
      <c r="U5" s="44">
        <f>[1]Março!$C$24</f>
        <v>34.5</v>
      </c>
      <c r="V5" s="44">
        <f>[1]Março!$C$25</f>
        <v>36</v>
      </c>
      <c r="W5" s="44">
        <f>[1]Março!$C$26</f>
        <v>35.6</v>
      </c>
      <c r="X5" s="44">
        <f>[1]Março!$C$27</f>
        <v>29.9</v>
      </c>
      <c r="Y5" s="44">
        <f>[1]Março!$C$28</f>
        <v>33</v>
      </c>
      <c r="Z5" s="44">
        <f>[1]Março!$C$29</f>
        <v>35.1</v>
      </c>
      <c r="AA5" s="44">
        <f>[1]Março!$C$30</f>
        <v>36.1</v>
      </c>
      <c r="AB5" s="44">
        <f>[1]Março!$C$31</f>
        <v>28.6</v>
      </c>
      <c r="AC5" s="44">
        <f>[1]Março!$C$32</f>
        <v>26.6</v>
      </c>
      <c r="AD5" s="44">
        <f>[1]Março!$C$33</f>
        <v>31.3</v>
      </c>
      <c r="AE5" s="44">
        <f>[1]Março!$C$34</f>
        <v>31.8</v>
      </c>
      <c r="AF5" s="44">
        <f>[1]Março!$C$35</f>
        <v>33.6</v>
      </c>
      <c r="AG5" s="45">
        <f>MAX(B5:AF5)</f>
        <v>36.6</v>
      </c>
      <c r="AH5" s="46">
        <f>AVERAGE(B5:AF5)</f>
        <v>33.777419354838706</v>
      </c>
    </row>
    <row r="6" spans="1:34" ht="17.100000000000001" customHeight="1" x14ac:dyDescent="0.2">
      <c r="A6" s="9" t="s">
        <v>0</v>
      </c>
      <c r="B6" s="3">
        <f>[2]Março!$C$5</f>
        <v>34.1</v>
      </c>
      <c r="C6" s="3">
        <f>[2]Março!$C$6</f>
        <v>32.1</v>
      </c>
      <c r="D6" s="3">
        <f>[2]Março!$C$7</f>
        <v>33.700000000000003</v>
      </c>
      <c r="E6" s="3">
        <f>[2]Março!$C$8</f>
        <v>34.9</v>
      </c>
      <c r="F6" s="3">
        <f>[2]Março!$C$9</f>
        <v>34.9</v>
      </c>
      <c r="G6" s="3">
        <f>[2]Março!$C$10</f>
        <v>35.1</v>
      </c>
      <c r="H6" s="3">
        <f>[2]Março!$C$11</f>
        <v>35.299999999999997</v>
      </c>
      <c r="I6" s="3">
        <f>[2]Março!$C$12</f>
        <v>34.700000000000003</v>
      </c>
      <c r="J6" s="3">
        <f>[2]Março!$C$13</f>
        <v>35.5</v>
      </c>
      <c r="K6" s="3">
        <f>[2]Março!$C$14</f>
        <v>35.1</v>
      </c>
      <c r="L6" s="3">
        <f>[2]Março!$C$15</f>
        <v>33.6</v>
      </c>
      <c r="M6" s="3">
        <f>[2]Março!$C$16</f>
        <v>34.299999999999997</v>
      </c>
      <c r="N6" s="3">
        <f>[2]Março!$C$17</f>
        <v>35.700000000000003</v>
      </c>
      <c r="O6" s="3">
        <f>[2]Março!$C$18</f>
        <v>27.2</v>
      </c>
      <c r="P6" s="3">
        <f>[2]Março!$C$19</f>
        <v>30.3</v>
      </c>
      <c r="Q6" s="3">
        <f>[2]Março!$C$20</f>
        <v>31.8</v>
      </c>
      <c r="R6" s="3">
        <f>[2]Março!$C$21</f>
        <v>30.7</v>
      </c>
      <c r="S6" s="3">
        <f>[2]Março!$C$22</f>
        <v>32.4</v>
      </c>
      <c r="T6" s="3">
        <f>[2]Março!$C$23</f>
        <v>32.5</v>
      </c>
      <c r="U6" s="3">
        <f>[2]Março!$C$24</f>
        <v>33.4</v>
      </c>
      <c r="V6" s="3">
        <f>[2]Março!$C$25</f>
        <v>33.9</v>
      </c>
      <c r="W6" s="3">
        <f>[2]Março!$C$26</f>
        <v>23.4</v>
      </c>
      <c r="X6" s="3">
        <f>[2]Março!$C$27</f>
        <v>28.4</v>
      </c>
      <c r="Y6" s="3">
        <f>[2]Março!$C$28</f>
        <v>29.5</v>
      </c>
      <c r="Z6" s="3">
        <f>[2]Março!$C$29</f>
        <v>32</v>
      </c>
      <c r="AA6" s="3">
        <f>[2]Março!$C$30</f>
        <v>32.700000000000003</v>
      </c>
      <c r="AB6" s="3">
        <f>[2]Março!$C$31</f>
        <v>24.1</v>
      </c>
      <c r="AC6" s="3">
        <f>[2]Março!$C$32</f>
        <v>23.1</v>
      </c>
      <c r="AD6" s="3">
        <f>[2]Março!$C$33</f>
        <v>27.1</v>
      </c>
      <c r="AE6" s="3">
        <f>[2]Março!$C$34</f>
        <v>29.4</v>
      </c>
      <c r="AF6" s="3">
        <f>[2]Março!$C$35</f>
        <v>31.1</v>
      </c>
      <c r="AG6" s="16">
        <f t="shared" ref="AG6:AG14" si="1">MAX(B6:AF6)</f>
        <v>35.700000000000003</v>
      </c>
      <c r="AH6" s="25">
        <f t="shared" ref="AH6:AH14" si="2">AVERAGE(B6:AF6)</f>
        <v>31.677419354838712</v>
      </c>
    </row>
    <row r="7" spans="1:34" ht="17.100000000000001" customHeight="1" x14ac:dyDescent="0.2">
      <c r="A7" s="9" t="s">
        <v>1</v>
      </c>
      <c r="B7" s="3">
        <f>[3]Março!$C$5</f>
        <v>34</v>
      </c>
      <c r="C7" s="3">
        <f>[3]Março!$C$6</f>
        <v>33.799999999999997</v>
      </c>
      <c r="D7" s="3">
        <f>[3]Março!$C$7</f>
        <v>34.5</v>
      </c>
      <c r="E7" s="3">
        <f>[3]Março!$C$8</f>
        <v>34.799999999999997</v>
      </c>
      <c r="F7" s="3">
        <f>[3]Março!$C$9</f>
        <v>35.4</v>
      </c>
      <c r="G7" s="3">
        <f>[3]Março!$C$10</f>
        <v>34.1</v>
      </c>
      <c r="H7" s="3">
        <f>[3]Março!$C$11</f>
        <v>35.700000000000003</v>
      </c>
      <c r="I7" s="3">
        <f>[3]Março!$C$12</f>
        <v>35.700000000000003</v>
      </c>
      <c r="J7" s="3">
        <f>[3]Março!$C$13</f>
        <v>35.5</v>
      </c>
      <c r="K7" s="3">
        <f>[3]Março!$C$14</f>
        <v>34.9</v>
      </c>
      <c r="L7" s="3">
        <f>[3]Março!$C$15</f>
        <v>34.700000000000003</v>
      </c>
      <c r="M7" s="3">
        <f>[3]Março!$C$16</f>
        <v>35.200000000000003</v>
      </c>
      <c r="N7" s="3">
        <f>[3]Março!$C$17</f>
        <v>35.9</v>
      </c>
      <c r="O7" s="3">
        <f>[3]Março!$C$18</f>
        <v>28.9</v>
      </c>
      <c r="P7" s="3">
        <f>[3]Março!$C$19</f>
        <v>30</v>
      </c>
      <c r="Q7" s="3">
        <f>[3]Março!$C$20</f>
        <v>32.6</v>
      </c>
      <c r="R7" s="3">
        <f>[3]Março!$C$21</f>
        <v>32.5</v>
      </c>
      <c r="S7" s="3">
        <f>[3]Março!$C$22</f>
        <v>33.1</v>
      </c>
      <c r="T7" s="3">
        <f>[3]Março!$C$23</f>
        <v>33.1</v>
      </c>
      <c r="U7" s="3">
        <f>[3]Março!$C$24</f>
        <v>34.299999999999997</v>
      </c>
      <c r="V7" s="3">
        <f>[3]Março!$C$25</f>
        <v>34.6</v>
      </c>
      <c r="W7" s="3">
        <f>[3]Março!$C$26</f>
        <v>32.200000000000003</v>
      </c>
      <c r="X7" s="3">
        <f>[3]Março!$C$27</f>
        <v>29.5</v>
      </c>
      <c r="Y7" s="3">
        <f>[3]Março!$C$28</f>
        <v>31.8</v>
      </c>
      <c r="Z7" s="3">
        <f>[3]Março!$C$29</f>
        <v>34.200000000000003</v>
      </c>
      <c r="AA7" s="3">
        <f>[3]Março!$C$30</f>
        <v>34.299999999999997</v>
      </c>
      <c r="AB7" s="3">
        <f>[3]Março!$C$31</f>
        <v>26.6</v>
      </c>
      <c r="AC7" s="3">
        <f>[3]Março!$C$32</f>
        <v>25</v>
      </c>
      <c r="AD7" s="3">
        <f>[3]Março!$C$33</f>
        <v>29.3</v>
      </c>
      <c r="AE7" s="3">
        <f>[3]Março!$C$34</f>
        <v>30.5</v>
      </c>
      <c r="AF7" s="3">
        <f>[3]Março!$C$35</f>
        <v>33.1</v>
      </c>
      <c r="AG7" s="16">
        <f t="shared" si="1"/>
        <v>35.9</v>
      </c>
      <c r="AH7" s="25">
        <f t="shared" si="2"/>
        <v>32.896774193548389</v>
      </c>
    </row>
    <row r="8" spans="1:34" ht="17.100000000000001" customHeight="1" x14ac:dyDescent="0.2">
      <c r="A8" s="9" t="s">
        <v>52</v>
      </c>
      <c r="B8" s="3">
        <f>[4]Março!$C$5</f>
        <v>33.6</v>
      </c>
      <c r="C8" s="3">
        <f>[4]Março!$C$6</f>
        <v>32.1</v>
      </c>
      <c r="D8" s="3">
        <f>[4]Março!$C$7</f>
        <v>33.799999999999997</v>
      </c>
      <c r="E8" s="3">
        <f>[4]Março!$C$8</f>
        <v>35.9</v>
      </c>
      <c r="F8" s="3">
        <f>[4]Março!$C$9</f>
        <v>35.299999999999997</v>
      </c>
      <c r="G8" s="3">
        <f>[4]Março!$C$10</f>
        <v>36</v>
      </c>
      <c r="H8" s="3">
        <f>[4]Março!$C$11</f>
        <v>36.299999999999997</v>
      </c>
      <c r="I8" s="3">
        <f>[4]Março!$C$12</f>
        <v>35.5</v>
      </c>
      <c r="J8" s="3">
        <f>[4]Março!$C$13</f>
        <v>35.799999999999997</v>
      </c>
      <c r="K8" s="3">
        <f>[4]Março!$C$14</f>
        <v>35.6</v>
      </c>
      <c r="L8" s="3">
        <f>[4]Março!$C$15</f>
        <v>35.700000000000003</v>
      </c>
      <c r="M8" s="3">
        <f>[4]Março!$C$16</f>
        <v>35.5</v>
      </c>
      <c r="N8" s="3">
        <f>[4]Março!$C$17</f>
        <v>35.700000000000003</v>
      </c>
      <c r="O8" s="3">
        <f>[4]Março!$C$18</f>
        <v>28.2</v>
      </c>
      <c r="P8" s="3">
        <f>[4]Março!$C$19</f>
        <v>28.6</v>
      </c>
      <c r="Q8" s="3">
        <f>[4]Março!$C$20</f>
        <v>31.4</v>
      </c>
      <c r="R8" s="3">
        <f>[4]Março!$C$21</f>
        <v>33.299999999999997</v>
      </c>
      <c r="S8" s="3">
        <f>[4]Março!$C$22</f>
        <v>32.5</v>
      </c>
      <c r="T8" s="3">
        <f>[4]Março!$C$23</f>
        <v>33.4</v>
      </c>
      <c r="U8" s="3">
        <f>[4]Março!$C$24</f>
        <v>33.9</v>
      </c>
      <c r="V8" s="3">
        <f>[4]Março!$C$25</f>
        <v>33.200000000000003</v>
      </c>
      <c r="W8" s="3">
        <f>[4]Março!$C$26</f>
        <v>27.9</v>
      </c>
      <c r="X8" s="3">
        <f>[4]Março!$C$27</f>
        <v>28.9</v>
      </c>
      <c r="Y8" s="3">
        <f>[4]Março!$C$28</f>
        <v>29.9</v>
      </c>
      <c r="Z8" s="3">
        <f>[4]Março!$C$29</f>
        <v>32.799999999999997</v>
      </c>
      <c r="AA8" s="3">
        <f>[4]Março!$C$30</f>
        <v>33.6</v>
      </c>
      <c r="AB8" s="3">
        <f>[4]Março!$C$31</f>
        <v>25.8</v>
      </c>
      <c r="AC8" s="3">
        <f>[4]Março!$C$32</f>
        <v>24.2</v>
      </c>
      <c r="AD8" s="3">
        <f>[4]Março!$C$33</f>
        <v>28.7</v>
      </c>
      <c r="AE8" s="3">
        <f>[4]Março!$C$34</f>
        <v>31</v>
      </c>
      <c r="AF8" s="3">
        <f>[4]Março!$C$35</f>
        <v>32.9</v>
      </c>
      <c r="AG8" s="16">
        <f t="shared" ref="AG8" si="3">MAX(B8:AF8)</f>
        <v>36.299999999999997</v>
      </c>
      <c r="AH8" s="25">
        <f t="shared" ref="AH8" si="4">AVERAGE(B8:AF8)</f>
        <v>32.483870967741929</v>
      </c>
    </row>
    <row r="9" spans="1:34" ht="17.100000000000001" customHeight="1" x14ac:dyDescent="0.2">
      <c r="A9" s="9" t="s">
        <v>2</v>
      </c>
      <c r="B9" s="3">
        <f>[5]Março!$C$5</f>
        <v>31.7</v>
      </c>
      <c r="C9" s="3">
        <f>[5]Março!$C$6</f>
        <v>31.4</v>
      </c>
      <c r="D9" s="3">
        <f>[5]Março!$C$7</f>
        <v>33</v>
      </c>
      <c r="E9" s="3">
        <f>[5]Março!$C$8</f>
        <v>32.6</v>
      </c>
      <c r="F9" s="3">
        <f>[5]Março!$C$9</f>
        <v>32.700000000000003</v>
      </c>
      <c r="G9" s="3">
        <f>[5]Março!$C$10</f>
        <v>35.299999999999997</v>
      </c>
      <c r="H9" s="3">
        <f>[5]Março!$C$11</f>
        <v>37.700000000000003</v>
      </c>
      <c r="I9" s="3">
        <f>[5]Março!$C$12</f>
        <v>39.4</v>
      </c>
      <c r="J9" s="3">
        <f>[5]Março!$C$13</f>
        <v>38</v>
      </c>
      <c r="K9" s="3">
        <f>[5]Março!$C$14</f>
        <v>36.200000000000003</v>
      </c>
      <c r="L9" s="3">
        <f>[5]Março!$C$15</f>
        <v>36.799999999999997</v>
      </c>
      <c r="M9" s="3">
        <f>[5]Março!$C$16</f>
        <v>37.6</v>
      </c>
      <c r="N9" s="3">
        <f>[5]Março!$C$17</f>
        <v>37.4</v>
      </c>
      <c r="O9" s="3">
        <f>[5]Março!$C$18</f>
        <v>30.9</v>
      </c>
      <c r="P9" s="3">
        <f>[5]Março!$C$19</f>
        <v>31.7</v>
      </c>
      <c r="Q9" s="3">
        <f>[5]Março!$C$20</f>
        <v>34.299999999999997</v>
      </c>
      <c r="R9" s="3">
        <f>[5]Março!$C$21</f>
        <v>36.6</v>
      </c>
      <c r="S9" s="3">
        <f>[5]Março!$C$22</f>
        <v>34</v>
      </c>
      <c r="T9" s="3">
        <f>[5]Março!$C$23</f>
        <v>33.700000000000003</v>
      </c>
      <c r="U9" s="3">
        <f>[5]Março!$C$24</f>
        <v>36.799999999999997</v>
      </c>
      <c r="V9" s="3">
        <f>[5]Março!$C$25</f>
        <v>36.200000000000003</v>
      </c>
      <c r="W9" s="3">
        <f>[5]Março!$C$26</f>
        <v>34.299999999999997</v>
      </c>
      <c r="X9" s="3">
        <f>[5]Março!$C$27</f>
        <v>30.8</v>
      </c>
      <c r="Y9" s="3">
        <f>[5]Março!$C$28</f>
        <v>30.6</v>
      </c>
      <c r="Z9" s="3">
        <f>[5]Março!$C$29</f>
        <v>29.6</v>
      </c>
      <c r="AA9" s="3">
        <f>[5]Março!$C$30</f>
        <v>30.8</v>
      </c>
      <c r="AB9" s="3">
        <f>[5]Março!$C$31</f>
        <v>32.200000000000003</v>
      </c>
      <c r="AC9" s="3">
        <f>[5]Março!$C$32</f>
        <v>30.9</v>
      </c>
      <c r="AD9" s="3">
        <f>[5]Março!$C$33</f>
        <v>30.6</v>
      </c>
      <c r="AE9" s="3">
        <f>[5]Março!$C$34</f>
        <v>29.8</v>
      </c>
      <c r="AF9" s="3">
        <f>[5]Março!$C$35</f>
        <v>32.6</v>
      </c>
      <c r="AG9" s="16">
        <f t="shared" si="1"/>
        <v>39.4</v>
      </c>
      <c r="AH9" s="25">
        <f t="shared" si="2"/>
        <v>33.748387096774188</v>
      </c>
    </row>
    <row r="10" spans="1:34" ht="17.100000000000001" customHeight="1" x14ac:dyDescent="0.2">
      <c r="A10" s="9" t="s">
        <v>3</v>
      </c>
      <c r="B10" s="3">
        <f>[6]Março!$C$5</f>
        <v>33.799999999999997</v>
      </c>
      <c r="C10" s="3">
        <f>[6]Março!$C$6</f>
        <v>33.299999999999997</v>
      </c>
      <c r="D10" s="3">
        <f>[6]Março!$C$7</f>
        <v>33.799999999999997</v>
      </c>
      <c r="E10" s="3">
        <f>[6]Março!$C$8</f>
        <v>34.1</v>
      </c>
      <c r="F10" s="3">
        <f>[6]Março!$C$9</f>
        <v>33.200000000000003</v>
      </c>
      <c r="G10" s="3">
        <f>[6]Março!$C$10</f>
        <v>34</v>
      </c>
      <c r="H10" s="3">
        <f>[6]Março!$C$11</f>
        <v>33.6</v>
      </c>
      <c r="I10" s="3">
        <f>[6]Março!$C$12</f>
        <v>33.1</v>
      </c>
      <c r="J10" s="3">
        <f>[6]Março!$C$13</f>
        <v>33.6</v>
      </c>
      <c r="K10" s="3">
        <f>[6]Março!$C$14</f>
        <v>32.299999999999997</v>
      </c>
      <c r="L10" s="3">
        <f>[6]Março!$C$15</f>
        <v>32</v>
      </c>
      <c r="M10" s="3">
        <f>[6]Março!$C$16</f>
        <v>33.799999999999997</v>
      </c>
      <c r="N10" s="3">
        <f>[6]Março!$C$17</f>
        <v>32.200000000000003</v>
      </c>
      <c r="O10" s="3">
        <f>[6]Março!$C$18</f>
        <v>33.1</v>
      </c>
      <c r="P10" s="3">
        <f>[6]Março!$C$19</f>
        <v>30.6</v>
      </c>
      <c r="Q10" s="3">
        <f>[6]Março!$C$20</f>
        <v>29.1</v>
      </c>
      <c r="R10" s="3">
        <f>[6]Março!$C$21</f>
        <v>29.5</v>
      </c>
      <c r="S10" s="3">
        <f>[6]Março!$C$22</f>
        <v>30.8</v>
      </c>
      <c r="T10" s="3">
        <f>[6]Março!$C$23</f>
        <v>29.7</v>
      </c>
      <c r="U10" s="3">
        <f>[6]Março!$C$24</f>
        <v>32.1</v>
      </c>
      <c r="V10" s="3">
        <f>[6]Março!$C$25</f>
        <v>33.200000000000003</v>
      </c>
      <c r="W10" s="3">
        <f>[6]Março!$C$26</f>
        <v>32.9</v>
      </c>
      <c r="X10" s="3">
        <f>[6]Março!$C$27</f>
        <v>29.8</v>
      </c>
      <c r="Y10" s="3">
        <f>[6]Março!$C$28</f>
        <v>30.2</v>
      </c>
      <c r="Z10" s="3">
        <f>[6]Março!$C$29</f>
        <v>33</v>
      </c>
      <c r="AA10" s="3">
        <f>[6]Março!$C$30</f>
        <v>33.6</v>
      </c>
      <c r="AB10" s="3">
        <f>[6]Março!$C$31</f>
        <v>27.6</v>
      </c>
      <c r="AC10" s="3">
        <f>[6]Março!$C$32</f>
        <v>25.1</v>
      </c>
      <c r="AD10" s="3">
        <f>[6]Março!$C$33</f>
        <v>29.6</v>
      </c>
      <c r="AE10" s="3">
        <f>[6]Março!$C$34</f>
        <v>31.9</v>
      </c>
      <c r="AF10" s="3">
        <f>[6]Março!$C$35</f>
        <v>32</v>
      </c>
      <c r="AG10" s="16">
        <f t="shared" si="1"/>
        <v>34.1</v>
      </c>
      <c r="AH10" s="25">
        <f t="shared" si="2"/>
        <v>31.825806451612909</v>
      </c>
    </row>
    <row r="11" spans="1:34" ht="17.100000000000001" customHeight="1" x14ac:dyDescent="0.2">
      <c r="A11" s="9" t="s">
        <v>4</v>
      </c>
      <c r="B11" s="3">
        <f>[7]Março!$C$5</f>
        <v>30.1</v>
      </c>
      <c r="C11" s="3">
        <f>[7]Março!$C$6</f>
        <v>29.2</v>
      </c>
      <c r="D11" s="3">
        <f>[7]Março!$C$7</f>
        <v>29.4</v>
      </c>
      <c r="E11" s="3">
        <f>[7]Março!$C$8</f>
        <v>30.5</v>
      </c>
      <c r="F11" s="3">
        <f>[7]Março!$C$9</f>
        <v>29.8</v>
      </c>
      <c r="G11" s="3">
        <f>[7]Março!$C$10</f>
        <v>28.5</v>
      </c>
      <c r="H11" s="3">
        <f>[7]Março!$C$11</f>
        <v>30.6</v>
      </c>
      <c r="I11" s="3">
        <f>[7]Março!$C$12</f>
        <v>30.1</v>
      </c>
      <c r="J11" s="3">
        <f>[7]Março!$C$13</f>
        <v>30.2</v>
      </c>
      <c r="K11" s="3">
        <f>[7]Março!$C$14</f>
        <v>30.1</v>
      </c>
      <c r="L11" s="3">
        <f>[7]Março!$C$15</f>
        <v>29.3</v>
      </c>
      <c r="M11" s="3">
        <f>[7]Março!$C$16</f>
        <v>29.8</v>
      </c>
      <c r="N11" s="3">
        <f>[7]Março!$C$17</f>
        <v>30</v>
      </c>
      <c r="O11" s="3">
        <f>[7]Março!$C$18</f>
        <v>30.4</v>
      </c>
      <c r="P11" s="3">
        <f>[7]Março!$C$19</f>
        <v>28.5</v>
      </c>
      <c r="Q11" s="3">
        <f>[7]Março!$C$20</f>
        <v>26.3</v>
      </c>
      <c r="R11" s="3">
        <f>[7]Março!$C$21</f>
        <v>28.2</v>
      </c>
      <c r="S11" s="3">
        <f>[7]Março!$C$22</f>
        <v>28</v>
      </c>
      <c r="T11" s="3">
        <f>[7]Março!$C$23</f>
        <v>29.6</v>
      </c>
      <c r="U11" s="3">
        <f>[7]Março!$C$24</f>
        <v>30.4</v>
      </c>
      <c r="V11" s="3">
        <f>[7]Março!$C$25</f>
        <v>31</v>
      </c>
      <c r="W11" s="3">
        <f>[7]Março!$C$26</f>
        <v>30.9</v>
      </c>
      <c r="X11" s="3">
        <f>[7]Março!$C$27</f>
        <v>25</v>
      </c>
      <c r="Y11" s="3">
        <f>[7]Março!$C$28</f>
        <v>27.6</v>
      </c>
      <c r="Z11" s="3">
        <f>[7]Março!$C$29</f>
        <v>30.9</v>
      </c>
      <c r="AA11" s="3">
        <f>[7]Março!$C$30</f>
        <v>29.2</v>
      </c>
      <c r="AB11" s="3">
        <f>[7]Março!$C$31</f>
        <v>25.7</v>
      </c>
      <c r="AC11" s="3">
        <f>[7]Março!$C$32</f>
        <v>22.6</v>
      </c>
      <c r="AD11" s="3">
        <f>[7]Março!$C$33</f>
        <v>27.8</v>
      </c>
      <c r="AE11" s="3">
        <f>[7]Março!$C$34</f>
        <v>28.7</v>
      </c>
      <c r="AF11" s="3">
        <f>[7]Março!$C$35</f>
        <v>29.1</v>
      </c>
      <c r="AG11" s="16">
        <f t="shared" si="1"/>
        <v>31</v>
      </c>
      <c r="AH11" s="25">
        <f t="shared" si="2"/>
        <v>28.951612903225811</v>
      </c>
    </row>
    <row r="12" spans="1:34" ht="17.100000000000001" customHeight="1" x14ac:dyDescent="0.2">
      <c r="A12" s="9" t="s">
        <v>5</v>
      </c>
      <c r="B12" s="3">
        <f>[8]Março!$C$5</f>
        <v>35.4</v>
      </c>
      <c r="C12" s="3">
        <f>[8]Março!$C$6</f>
        <v>32.200000000000003</v>
      </c>
      <c r="D12" s="3">
        <f>[8]Março!$C$7</f>
        <v>33.9</v>
      </c>
      <c r="E12" s="3">
        <f>[8]Março!$C$8</f>
        <v>35.200000000000003</v>
      </c>
      <c r="F12" s="3">
        <f>[8]Março!$C$9</f>
        <v>34.5</v>
      </c>
      <c r="G12" s="3">
        <f>[8]Março!$C$10</f>
        <v>31.4</v>
      </c>
      <c r="H12" s="3">
        <f>[8]Março!$C$11</f>
        <v>32.1</v>
      </c>
      <c r="I12" s="3">
        <f>[8]Março!$C$12</f>
        <v>34.299999999999997</v>
      </c>
      <c r="J12" s="3">
        <f>[8]Março!$C$13</f>
        <v>35.1</v>
      </c>
      <c r="K12" s="3">
        <f>[8]Março!$C$14</f>
        <v>34.6</v>
      </c>
      <c r="L12" s="3">
        <f>[8]Março!$C$15</f>
        <v>36.200000000000003</v>
      </c>
      <c r="M12" s="3">
        <f>[8]Março!$C$16</f>
        <v>36.4</v>
      </c>
      <c r="N12" s="3">
        <f>[8]Março!$C$17</f>
        <v>36.700000000000003</v>
      </c>
      <c r="O12" s="3">
        <f>[8]Março!$C$18</f>
        <v>34.1</v>
      </c>
      <c r="P12" s="3">
        <f>[8]Março!$C$19</f>
        <v>29.9</v>
      </c>
      <c r="Q12" s="3">
        <f>[8]Março!$C$20</f>
        <v>31.5</v>
      </c>
      <c r="R12" s="3">
        <f>[8]Março!$C$21</f>
        <v>33.299999999999997</v>
      </c>
      <c r="S12" s="3">
        <f>[8]Março!$C$22</f>
        <v>32</v>
      </c>
      <c r="T12" s="3">
        <f>[8]Março!$C$23</f>
        <v>33.799999999999997</v>
      </c>
      <c r="U12" s="3">
        <f>[8]Março!$C$24</f>
        <v>31.8</v>
      </c>
      <c r="V12" s="3">
        <f>[8]Março!$C$25</f>
        <v>35.6</v>
      </c>
      <c r="W12" s="3">
        <f>[8]Março!$C$26</f>
        <v>33.799999999999997</v>
      </c>
      <c r="X12" s="3">
        <f>[8]Março!$C$27</f>
        <v>27.6</v>
      </c>
      <c r="Y12" s="3">
        <f>[8]Março!$C$28</f>
        <v>31.9</v>
      </c>
      <c r="Z12" s="3">
        <f>[8]Março!$C$29</f>
        <v>33</v>
      </c>
      <c r="AA12" s="3">
        <f>[8]Março!$C$30</f>
        <v>33.6</v>
      </c>
      <c r="AB12" s="3">
        <f>[8]Março!$C$31</f>
        <v>28.7</v>
      </c>
      <c r="AC12" s="3">
        <f>[8]Março!$C$32</f>
        <v>24.6</v>
      </c>
      <c r="AD12" s="3">
        <f>[8]Março!$C$33</f>
        <v>28.8</v>
      </c>
      <c r="AE12" s="3">
        <f>[8]Março!$C$34</f>
        <v>32.700000000000003</v>
      </c>
      <c r="AF12" s="3">
        <f>[8]Março!$C$35</f>
        <v>32.9</v>
      </c>
      <c r="AG12" s="16">
        <f t="shared" si="1"/>
        <v>36.700000000000003</v>
      </c>
      <c r="AH12" s="25">
        <f t="shared" si="2"/>
        <v>32.825806451612898</v>
      </c>
    </row>
    <row r="13" spans="1:34" ht="17.100000000000001" customHeight="1" x14ac:dyDescent="0.2">
      <c r="A13" s="9" t="s">
        <v>6</v>
      </c>
      <c r="B13" s="3">
        <f>[9]Março!$C$5</f>
        <v>33.4</v>
      </c>
      <c r="C13" s="3">
        <f>[9]Março!$C$6</f>
        <v>33.5</v>
      </c>
      <c r="D13" s="3">
        <f>[9]Março!$C$7</f>
        <v>34.799999999999997</v>
      </c>
      <c r="E13" s="3">
        <f>[9]Março!$C$8</f>
        <v>34.799999999999997</v>
      </c>
      <c r="F13" s="3">
        <f>[9]Março!$C$9</f>
        <v>34.700000000000003</v>
      </c>
      <c r="G13" s="3">
        <f>[9]Março!$C$10</f>
        <v>30.7</v>
      </c>
      <c r="H13" s="3">
        <f>[9]Março!$C$11</f>
        <v>33.1</v>
      </c>
      <c r="I13" s="3">
        <f>[9]Março!$C$12</f>
        <v>33</v>
      </c>
      <c r="J13" s="3">
        <f>[9]Março!$C$13</f>
        <v>34.4</v>
      </c>
      <c r="K13" s="3">
        <f>[9]Março!$C$14</f>
        <v>34.4</v>
      </c>
      <c r="L13" s="3">
        <f>[9]Março!$C$15</f>
        <v>33.9</v>
      </c>
      <c r="M13" s="3">
        <f>[9]Março!$C$16</f>
        <v>34.799999999999997</v>
      </c>
      <c r="N13" s="3">
        <f>[9]Março!$C$17</f>
        <v>33.700000000000003</v>
      </c>
      <c r="O13" s="3">
        <f>[9]Março!$C$18</f>
        <v>33</v>
      </c>
      <c r="P13" s="3">
        <f>[9]Março!$C$19</f>
        <v>31.5</v>
      </c>
      <c r="Q13" s="3">
        <f>[9]Março!$C$20</f>
        <v>32.6</v>
      </c>
      <c r="R13" s="3">
        <f>[9]Março!$C$21</f>
        <v>33.5</v>
      </c>
      <c r="S13" s="3">
        <f>[9]Março!$C$22</f>
        <v>30.1</v>
      </c>
      <c r="T13" s="3">
        <f>[9]Março!$C$23</f>
        <v>33</v>
      </c>
      <c r="U13" s="3">
        <f>[9]Março!$C$24</f>
        <v>32.9</v>
      </c>
      <c r="V13" s="3">
        <f>[9]Março!$C$25</f>
        <v>34</v>
      </c>
      <c r="W13" s="3">
        <f>[9]Março!$C$26</f>
        <v>33.4</v>
      </c>
      <c r="X13" s="3">
        <f>[9]Março!$C$27</f>
        <v>29.6</v>
      </c>
      <c r="Y13" s="3">
        <f>[9]Março!$C$28</f>
        <v>31.2</v>
      </c>
      <c r="Z13" s="3">
        <f>[9]Março!$C$29</f>
        <v>33.299999999999997</v>
      </c>
      <c r="AA13" s="3">
        <f>[9]Março!$C$30</f>
        <v>32.299999999999997</v>
      </c>
      <c r="AB13" s="3">
        <f>[9]Março!$C$31</f>
        <v>28.7</v>
      </c>
      <c r="AC13" s="3">
        <f>[9]Março!$C$32</f>
        <v>26.7</v>
      </c>
      <c r="AD13" s="3">
        <f>[9]Março!$C$33</f>
        <v>30.7</v>
      </c>
      <c r="AE13" s="3">
        <f>[9]Março!$C$34</f>
        <v>33.6</v>
      </c>
      <c r="AF13" s="3">
        <f>[9]Março!$C$35</f>
        <v>33.700000000000003</v>
      </c>
      <c r="AG13" s="16">
        <f t="shared" si="1"/>
        <v>34.799999999999997</v>
      </c>
      <c r="AH13" s="25">
        <f t="shared" si="2"/>
        <v>32.677419354838712</v>
      </c>
    </row>
    <row r="14" spans="1:34" ht="17.100000000000001" customHeight="1" x14ac:dyDescent="0.2">
      <c r="A14" s="9" t="s">
        <v>7</v>
      </c>
      <c r="B14" s="3">
        <f>[10]Março!$C$5</f>
        <v>33.5</v>
      </c>
      <c r="C14" s="3">
        <f>[10]Março!$C$6</f>
        <v>32.1</v>
      </c>
      <c r="D14" s="3">
        <f>[10]Março!$C$7</f>
        <v>34.1</v>
      </c>
      <c r="E14" s="3">
        <f>[10]Março!$C$8</f>
        <v>33.6</v>
      </c>
      <c r="F14" s="3">
        <f>[10]Março!$C$9</f>
        <v>33.9</v>
      </c>
      <c r="G14" s="3">
        <f>[10]Março!$C$10</f>
        <v>34</v>
      </c>
      <c r="H14" s="3">
        <f>[10]Março!$C$11</f>
        <v>34.200000000000003</v>
      </c>
      <c r="I14" s="3">
        <f>[10]Março!$C$12</f>
        <v>33.299999999999997</v>
      </c>
      <c r="J14" s="3">
        <f>[10]Março!$C$13</f>
        <v>34.4</v>
      </c>
      <c r="K14" s="3">
        <f>[10]Março!$C$14</f>
        <v>34.4</v>
      </c>
      <c r="L14" s="3">
        <f>[10]Março!$C$15</f>
        <v>33.9</v>
      </c>
      <c r="M14" s="3">
        <f>[10]Março!$C$16</f>
        <v>34.799999999999997</v>
      </c>
      <c r="N14" s="3">
        <f>[10]Março!$C$17</f>
        <v>33.700000000000003</v>
      </c>
      <c r="O14" s="3">
        <f>[10]Março!$C$18</f>
        <v>33</v>
      </c>
      <c r="P14" s="3">
        <f>[10]Março!$C$19</f>
        <v>31.5</v>
      </c>
      <c r="Q14" s="3">
        <f>[10]Março!$C$20</f>
        <v>32.6</v>
      </c>
      <c r="R14" s="3">
        <f>[10]Março!$C$21</f>
        <v>33.5</v>
      </c>
      <c r="S14" s="3">
        <f>[10]Março!$C$22</f>
        <v>30.1</v>
      </c>
      <c r="T14" s="3">
        <f>[10]Março!$C$23</f>
        <v>33</v>
      </c>
      <c r="U14" s="3">
        <f>[10]Março!$C$24</f>
        <v>32.9</v>
      </c>
      <c r="V14" s="3">
        <f>[10]Março!$C$25</f>
        <v>34</v>
      </c>
      <c r="W14" s="3">
        <f>[10]Março!$C$26</f>
        <v>33.4</v>
      </c>
      <c r="X14" s="3">
        <f>[10]Março!$C$27</f>
        <v>28.2</v>
      </c>
      <c r="Y14" s="3">
        <f>[10]Março!$C$28</f>
        <v>30</v>
      </c>
      <c r="Z14" s="3">
        <f>[10]Março!$C$29</f>
        <v>32.200000000000003</v>
      </c>
      <c r="AA14" s="3">
        <f>[10]Março!$C$30</f>
        <v>34.1</v>
      </c>
      <c r="AB14" s="3">
        <f>[10]Março!$C$31</f>
        <v>22.6</v>
      </c>
      <c r="AC14" s="3">
        <f>[10]Março!$C$32</f>
        <v>21.9</v>
      </c>
      <c r="AD14" s="3">
        <f>[10]Março!$C$33</f>
        <v>26.8</v>
      </c>
      <c r="AE14" s="3">
        <f>[10]Março!$C$34</f>
        <v>29</v>
      </c>
      <c r="AF14" s="3">
        <f>[10]Março!$C$35</f>
        <v>30.9</v>
      </c>
      <c r="AG14" s="16">
        <f t="shared" si="1"/>
        <v>34.799999999999997</v>
      </c>
      <c r="AH14" s="25">
        <f t="shared" si="2"/>
        <v>31.922580645161286</v>
      </c>
    </row>
    <row r="15" spans="1:34" ht="17.100000000000001" customHeight="1" x14ac:dyDescent="0.2">
      <c r="A15" s="9" t="s">
        <v>8</v>
      </c>
      <c r="B15" s="3">
        <f>[11]Março!$C$5</f>
        <v>34</v>
      </c>
      <c r="C15" s="3">
        <f>[11]Março!$C$6</f>
        <v>31.2</v>
      </c>
      <c r="D15" s="3">
        <f>[11]Março!$C$7</f>
        <v>34.700000000000003</v>
      </c>
      <c r="E15" s="3">
        <f>[11]Março!$C$8</f>
        <v>34.200000000000003</v>
      </c>
      <c r="F15" s="3">
        <f>[11]Março!$C$9</f>
        <v>34.4</v>
      </c>
      <c r="G15" s="3">
        <f>[11]Março!$C$10</f>
        <v>34.700000000000003</v>
      </c>
      <c r="H15" s="3">
        <f>[11]Março!$C$11</f>
        <v>34.4</v>
      </c>
      <c r="I15" s="3">
        <f>[11]Março!$C$12</f>
        <v>33.799999999999997</v>
      </c>
      <c r="J15" s="3">
        <f>[11]Março!$C$13</f>
        <v>34.799999999999997</v>
      </c>
      <c r="K15" s="3">
        <f>[11]Março!$C$14</f>
        <v>34.9</v>
      </c>
      <c r="L15" s="3">
        <f>[11]Março!$C$15</f>
        <v>34.200000000000003</v>
      </c>
      <c r="M15" s="3">
        <f>[11]Março!$C$16</f>
        <v>34.700000000000003</v>
      </c>
      <c r="N15" s="3">
        <f>[11]Março!$C$17</f>
        <v>37.1</v>
      </c>
      <c r="O15" s="3">
        <f>[11]Março!$C$18</f>
        <v>30.6</v>
      </c>
      <c r="P15" s="3">
        <f>[11]Março!$C$19</f>
        <v>30</v>
      </c>
      <c r="Q15" s="3">
        <f>[11]Março!$C$20</f>
        <v>30.3</v>
      </c>
      <c r="R15" s="3">
        <f>[11]Março!$C$21</f>
        <v>31.5</v>
      </c>
      <c r="S15" s="3">
        <f>[11]Março!$C$22</f>
        <v>32.299999999999997</v>
      </c>
      <c r="T15" s="3">
        <f>[11]Março!$C$23</f>
        <v>33.299999999999997</v>
      </c>
      <c r="U15" s="3">
        <f>[11]Março!$C$24</f>
        <v>34.4</v>
      </c>
      <c r="V15" s="3">
        <f>[11]Março!$C$25</f>
        <v>36</v>
      </c>
      <c r="W15" s="3">
        <f>[11]Março!$C$26</f>
        <v>27.9</v>
      </c>
      <c r="X15" s="3">
        <f>[11]Março!$C$27</f>
        <v>30.1</v>
      </c>
      <c r="Y15" s="3">
        <f>[11]Março!$C$28</f>
        <v>30.8</v>
      </c>
      <c r="Z15" s="3">
        <f>[11]Março!$C$29</f>
        <v>32.6</v>
      </c>
      <c r="AA15" s="3">
        <f>[11]Março!$C$30</f>
        <v>33.700000000000003</v>
      </c>
      <c r="AB15" s="3">
        <f>[11]Março!$C$31</f>
        <v>24.9</v>
      </c>
      <c r="AC15" s="3">
        <f>[11]Março!$C$32</f>
        <v>22.1</v>
      </c>
      <c r="AD15" s="3">
        <f>[11]Março!$C$33</f>
        <v>26.7</v>
      </c>
      <c r="AE15" s="3">
        <f>[11]Março!$C$34</f>
        <v>29.6</v>
      </c>
      <c r="AF15" s="3">
        <f>[11]Março!$C$35</f>
        <v>30.8</v>
      </c>
      <c r="AG15" s="16">
        <f t="shared" ref="AG15:AG17" si="5">MAX(B15:AF15)</f>
        <v>37.1</v>
      </c>
      <c r="AH15" s="25">
        <f t="shared" ref="AH15:AH17" si="6">AVERAGE(B15:AF15)</f>
        <v>32.087096774193547</v>
      </c>
    </row>
    <row r="16" spans="1:34" ht="17.100000000000001" customHeight="1" x14ac:dyDescent="0.2">
      <c r="A16" s="9" t="s">
        <v>9</v>
      </c>
      <c r="B16" s="3">
        <f>[12]Março!$C$5</f>
        <v>33.299999999999997</v>
      </c>
      <c r="C16" s="3">
        <f>[12]Março!$C$6</f>
        <v>32.5</v>
      </c>
      <c r="D16" s="3">
        <f>[12]Março!$C$7</f>
        <v>35</v>
      </c>
      <c r="E16" s="3">
        <f>[12]Março!$C$8</f>
        <v>33.799999999999997</v>
      </c>
      <c r="F16" s="3">
        <f>[12]Março!$C$9</f>
        <v>34.1</v>
      </c>
      <c r="G16" s="3">
        <f>[12]Março!$C$10</f>
        <v>34.1</v>
      </c>
      <c r="H16" s="3">
        <f>[12]Março!$C$11</f>
        <v>34.299999999999997</v>
      </c>
      <c r="I16" s="3">
        <f>[12]Março!$C$12</f>
        <v>33.799999999999997</v>
      </c>
      <c r="J16" s="3">
        <f>[12]Março!$C$13</f>
        <v>34.799999999999997</v>
      </c>
      <c r="K16" s="3">
        <f>[12]Março!$C$14</f>
        <v>34.9</v>
      </c>
      <c r="L16" s="3">
        <f>[12]Março!$C$15</f>
        <v>34.4</v>
      </c>
      <c r="M16" s="3">
        <f>[12]Março!$C$16</f>
        <v>33.799999999999997</v>
      </c>
      <c r="N16" s="3">
        <f>[12]Março!$C$17</f>
        <v>35.5</v>
      </c>
      <c r="O16" s="3">
        <f>[12]Março!$C$18</f>
        <v>30.5</v>
      </c>
      <c r="P16" s="3">
        <f>[12]Março!$C$19</f>
        <v>28</v>
      </c>
      <c r="Q16" s="3">
        <f>[12]Março!$C$20</f>
        <v>30.5</v>
      </c>
      <c r="R16" s="3">
        <f>[12]Março!$C$21</f>
        <v>28.6</v>
      </c>
      <c r="S16" s="3">
        <f>[12]Março!$C$22</f>
        <v>31.6</v>
      </c>
      <c r="T16" s="3">
        <f>[12]Março!$C$23</f>
        <v>32.4</v>
      </c>
      <c r="U16" s="3">
        <f>[12]Março!$C$24</f>
        <v>34.1</v>
      </c>
      <c r="V16" s="3">
        <f>[12]Março!$C$25</f>
        <v>34.799999999999997</v>
      </c>
      <c r="W16" s="3">
        <f>[12]Março!$C$26</f>
        <v>31.7</v>
      </c>
      <c r="X16" s="3">
        <f>[12]Março!$C$27</f>
        <v>28.3</v>
      </c>
      <c r="Y16" s="3">
        <f>[12]Março!$C$28</f>
        <v>30.4</v>
      </c>
      <c r="Z16" s="3">
        <f>[12]Março!$C$29</f>
        <v>32.9</v>
      </c>
      <c r="AA16" s="3">
        <f>[12]Março!$C$30</f>
        <v>33.700000000000003</v>
      </c>
      <c r="AB16" s="3">
        <f>[12]Março!$C$31</f>
        <v>24.8</v>
      </c>
      <c r="AC16" s="3">
        <f>[12]Março!$C$32</f>
        <v>22.7</v>
      </c>
      <c r="AD16" s="3">
        <f>[12]Março!$C$33</f>
        <v>27.4</v>
      </c>
      <c r="AE16" s="3">
        <f>[12]Março!$C$34</f>
        <v>29.5</v>
      </c>
      <c r="AF16" s="3">
        <f>[12]Março!$C$35</f>
        <v>31</v>
      </c>
      <c r="AG16" s="16">
        <f t="shared" si="5"/>
        <v>35.5</v>
      </c>
      <c r="AH16" s="25">
        <f t="shared" si="6"/>
        <v>31.845161290322579</v>
      </c>
    </row>
    <row r="17" spans="1:34" ht="17.100000000000001" customHeight="1" x14ac:dyDescent="0.2">
      <c r="A17" s="9" t="s">
        <v>53</v>
      </c>
      <c r="B17" s="3">
        <f>[13]Março!$C$5</f>
        <v>33.200000000000003</v>
      </c>
      <c r="C17" s="3">
        <f>[13]Março!$C$6</f>
        <v>33.799999999999997</v>
      </c>
      <c r="D17" s="3">
        <f>[13]Março!$C$7</f>
        <v>34.1</v>
      </c>
      <c r="E17" s="3">
        <f>[13]Março!$C$8</f>
        <v>35.4</v>
      </c>
      <c r="F17" s="3">
        <f>[13]Março!$C$9</f>
        <v>35.200000000000003</v>
      </c>
      <c r="G17" s="3">
        <f>[13]Março!$C$10</f>
        <v>35.1</v>
      </c>
      <c r="H17" s="3">
        <f>[13]Março!$C$11</f>
        <v>36.1</v>
      </c>
      <c r="I17" s="3">
        <f>[13]Março!$C$12</f>
        <v>36.4</v>
      </c>
      <c r="J17" s="3">
        <f>[13]Março!$C$13</f>
        <v>35.4</v>
      </c>
      <c r="K17" s="3">
        <f>[13]Março!$C$14</f>
        <v>34.5</v>
      </c>
      <c r="L17" s="3">
        <f>[13]Março!$C$15</f>
        <v>35.200000000000003</v>
      </c>
      <c r="M17" s="3">
        <f>[13]Março!$C$16</f>
        <v>34.5</v>
      </c>
      <c r="N17" s="3">
        <f>[13]Março!$C$17</f>
        <v>35.799999999999997</v>
      </c>
      <c r="O17" s="3">
        <f>[13]Março!$C$18</f>
        <v>30.7</v>
      </c>
      <c r="P17" s="3">
        <f>[13]Março!$C$19</f>
        <v>28.8</v>
      </c>
      <c r="Q17" s="3">
        <f>[13]Março!$C$20</f>
        <v>32.299999999999997</v>
      </c>
      <c r="R17" s="3">
        <f>[13]Março!$C$21</f>
        <v>32.799999999999997</v>
      </c>
      <c r="S17" s="3">
        <f>[13]Março!$C$22</f>
        <v>31.1</v>
      </c>
      <c r="T17" s="3">
        <f>[13]Março!$C$23</f>
        <v>32.799999999999997</v>
      </c>
      <c r="U17" s="3">
        <f>[13]Março!$C$24</f>
        <v>33.799999999999997</v>
      </c>
      <c r="V17" s="3">
        <f>[13]Março!$C$25</f>
        <v>33.4</v>
      </c>
      <c r="W17" s="3">
        <f>[13]Março!$C$26</f>
        <v>30.1</v>
      </c>
      <c r="X17" s="3">
        <f>[13]Março!$C$27</f>
        <v>29.7</v>
      </c>
      <c r="Y17" s="3">
        <f>[13]Março!$C$28</f>
        <v>30.7</v>
      </c>
      <c r="Z17" s="3">
        <f>[13]Março!$C$29</f>
        <v>32.200000000000003</v>
      </c>
      <c r="AA17" s="3">
        <f>[13]Março!$C$30</f>
        <v>33.5</v>
      </c>
      <c r="AB17" s="3">
        <f>[13]Março!$C$31</f>
        <v>25.3</v>
      </c>
      <c r="AC17" s="3">
        <f>[13]Março!$C$32</f>
        <v>25.5</v>
      </c>
      <c r="AD17" s="3">
        <f>[13]Março!$C$33</f>
        <v>28.6</v>
      </c>
      <c r="AE17" s="3">
        <f>[13]Março!$C$34</f>
        <v>31.1</v>
      </c>
      <c r="AF17" s="3">
        <f>[13]Março!$C$35</f>
        <v>32.1</v>
      </c>
      <c r="AG17" s="16">
        <f t="shared" si="5"/>
        <v>36.4</v>
      </c>
      <c r="AH17" s="25">
        <f t="shared" si="6"/>
        <v>32.554838709677419</v>
      </c>
    </row>
    <row r="18" spans="1:34" ht="17.100000000000001" customHeight="1" x14ac:dyDescent="0.2">
      <c r="A18" s="9" t="s">
        <v>10</v>
      </c>
      <c r="B18" s="3">
        <f>[14]Março!$C$5</f>
        <v>32.6</v>
      </c>
      <c r="C18" s="3">
        <f>[14]Março!$C$6</f>
        <v>31.4</v>
      </c>
      <c r="D18" s="3">
        <f>[14]Março!$C$7</f>
        <v>34.1</v>
      </c>
      <c r="E18" s="3">
        <f>[14]Março!$C$8</f>
        <v>34.6</v>
      </c>
      <c r="F18" s="3">
        <f>[14]Março!$C$9</f>
        <v>34.700000000000003</v>
      </c>
      <c r="G18" s="3">
        <f>[14]Março!$C$10</f>
        <v>34.799999999999997</v>
      </c>
      <c r="H18" s="3">
        <f>[14]Março!$C$11</f>
        <v>34.9</v>
      </c>
      <c r="I18" s="3">
        <f>[14]Março!$C$12</f>
        <v>35.299999999999997</v>
      </c>
      <c r="J18" s="3">
        <f>[14]Março!$C$13</f>
        <v>34.6</v>
      </c>
      <c r="K18" s="3">
        <f>[14]Março!$C$14</f>
        <v>35</v>
      </c>
      <c r="L18" s="3">
        <f>[14]Março!$C$15</f>
        <v>32.700000000000003</v>
      </c>
      <c r="M18" s="3">
        <f>[14]Março!$C$16</f>
        <v>33</v>
      </c>
      <c r="N18" s="3">
        <f>[14]Março!$C$17</f>
        <v>34.9</v>
      </c>
      <c r="O18" s="3">
        <f>[14]Março!$C$18</f>
        <v>27.8</v>
      </c>
      <c r="P18" s="3">
        <f>[14]Março!$C$19</f>
        <v>30.2</v>
      </c>
      <c r="Q18" s="3">
        <f>[14]Março!$C$20</f>
        <v>31.3</v>
      </c>
      <c r="R18" s="3">
        <f>[14]Março!$C$21</f>
        <v>29.7</v>
      </c>
      <c r="S18" s="3">
        <f>[14]Março!$C$22</f>
        <v>32.299999999999997</v>
      </c>
      <c r="T18" s="3">
        <f>[14]Março!$C$23</f>
        <v>32.5</v>
      </c>
      <c r="U18" s="3">
        <f>[14]Março!$C$24</f>
        <v>33.9</v>
      </c>
      <c r="V18" s="3">
        <f>[14]Março!$C$25</f>
        <v>34.9</v>
      </c>
      <c r="W18" s="3">
        <f>[14]Março!$C$26</f>
        <v>27.6</v>
      </c>
      <c r="X18" s="3">
        <f>[14]Março!$C$27</f>
        <v>29.4</v>
      </c>
      <c r="Y18" s="3">
        <f>[14]Março!$C$28</f>
        <v>30</v>
      </c>
      <c r="Z18" s="3">
        <f>[14]Março!$C$29</f>
        <v>32.9</v>
      </c>
      <c r="AA18" s="3">
        <f>[14]Março!$C$30</f>
        <v>34</v>
      </c>
      <c r="AB18" s="3">
        <f>[14]Março!$C$31</f>
        <v>23.9</v>
      </c>
      <c r="AC18" s="3">
        <f>[14]Março!$C$32</f>
        <v>22.7</v>
      </c>
      <c r="AD18" s="3">
        <f>[14]Março!$C$33</f>
        <v>28</v>
      </c>
      <c r="AE18" s="3">
        <f>[14]Março!$C$34</f>
        <v>29.7</v>
      </c>
      <c r="AF18" s="3">
        <f>[14]Março!$C$35</f>
        <v>31.4</v>
      </c>
      <c r="AG18" s="16">
        <f t="shared" ref="AG18:AG28" si="7">MAX(B18:AF18)</f>
        <v>35.299999999999997</v>
      </c>
      <c r="AH18" s="25">
        <f t="shared" ref="AH18:AH28" si="8">AVERAGE(B18:AF18)</f>
        <v>31.767741935483869</v>
      </c>
    </row>
    <row r="19" spans="1:34" ht="17.100000000000001" customHeight="1" x14ac:dyDescent="0.2">
      <c r="A19" s="9" t="s">
        <v>11</v>
      </c>
      <c r="B19" s="3">
        <f>[15]Março!$C$5</f>
        <v>34</v>
      </c>
      <c r="C19" s="3">
        <f>[15]Março!$C$6</f>
        <v>32.299999999999997</v>
      </c>
      <c r="D19" s="3">
        <f>[15]Março!$C$7</f>
        <v>33.5</v>
      </c>
      <c r="E19" s="3">
        <f>[15]Março!$C$8</f>
        <v>34.1</v>
      </c>
      <c r="F19" s="3">
        <f>[15]Março!$C$9</f>
        <v>34.4</v>
      </c>
      <c r="G19" s="3">
        <f>[15]Março!$C$10</f>
        <v>33.9</v>
      </c>
      <c r="H19" s="3">
        <f>[15]Março!$C$11</f>
        <v>34.799999999999997</v>
      </c>
      <c r="I19" s="3">
        <f>[15]Março!$C$12</f>
        <v>34.6</v>
      </c>
      <c r="J19" s="3">
        <f>[15]Março!$C$13</f>
        <v>34.5</v>
      </c>
      <c r="K19" s="3">
        <f>[15]Março!$C$14</f>
        <v>34</v>
      </c>
      <c r="L19" s="3">
        <f>[15]Março!$C$15</f>
        <v>34.200000000000003</v>
      </c>
      <c r="M19" s="3">
        <f>[15]Março!$C$16</f>
        <v>34.4</v>
      </c>
      <c r="N19" s="3">
        <f>[15]Março!$C$17</f>
        <v>33.799999999999997</v>
      </c>
      <c r="O19" s="3">
        <f>[15]Março!$C$18</f>
        <v>29.3</v>
      </c>
      <c r="P19" s="3">
        <f>[15]Março!$C$19</f>
        <v>28.8</v>
      </c>
      <c r="Q19" s="3">
        <f>[15]Março!$C$20</f>
        <v>30.7</v>
      </c>
      <c r="R19" s="3">
        <f>[15]Março!$C$21</f>
        <v>30.8</v>
      </c>
      <c r="S19" s="3">
        <f>[15]Março!$C$22</f>
        <v>30.5</v>
      </c>
      <c r="T19" s="3">
        <f>[15]Março!$C$23</f>
        <v>32.700000000000003</v>
      </c>
      <c r="U19" s="3">
        <f>[15]Março!$C$24</f>
        <v>33.700000000000003</v>
      </c>
      <c r="V19" s="3">
        <f>[15]Março!$C$25</f>
        <v>34.700000000000003</v>
      </c>
      <c r="W19" s="3">
        <f>[15]Março!$C$26</f>
        <v>31.5</v>
      </c>
      <c r="X19" s="3">
        <f>[15]Março!$C$27</f>
        <v>29</v>
      </c>
      <c r="Y19" s="3">
        <f>[15]Março!$C$28</f>
        <v>30.6</v>
      </c>
      <c r="Z19" s="3">
        <f>[15]Março!$C$29</f>
        <v>33.4</v>
      </c>
      <c r="AA19" s="3">
        <f>[15]Março!$C$30</f>
        <v>34.799999999999997</v>
      </c>
      <c r="AB19" s="3">
        <f>[15]Março!$C$31</f>
        <v>23</v>
      </c>
      <c r="AC19" s="3">
        <f>[15]Março!$C$32</f>
        <v>23</v>
      </c>
      <c r="AD19" s="3">
        <f>[15]Março!$C$33</f>
        <v>27.7</v>
      </c>
      <c r="AE19" s="3">
        <f>[15]Março!$C$34</f>
        <v>30.3</v>
      </c>
      <c r="AF19" s="3">
        <f>[15]Março!$C$35</f>
        <v>31.5</v>
      </c>
      <c r="AG19" s="16">
        <f t="shared" si="7"/>
        <v>34.799999999999997</v>
      </c>
      <c r="AH19" s="25">
        <f t="shared" si="8"/>
        <v>31.887096774193552</v>
      </c>
    </row>
    <row r="20" spans="1:34" ht="17.100000000000001" customHeight="1" x14ac:dyDescent="0.2">
      <c r="A20" s="9" t="s">
        <v>12</v>
      </c>
      <c r="B20" s="3">
        <f>[16]Março!$C$5</f>
        <v>33.200000000000003</v>
      </c>
      <c r="C20" s="3">
        <f>[16]Março!$C$6</f>
        <v>33.4</v>
      </c>
      <c r="D20" s="3">
        <f>[16]Março!$C$7</f>
        <v>34.5</v>
      </c>
      <c r="E20" s="3">
        <f>[16]Março!$C$8</f>
        <v>35</v>
      </c>
      <c r="F20" s="3">
        <f>[16]Março!$C$9</f>
        <v>34.799999999999997</v>
      </c>
      <c r="G20" s="3">
        <f>[16]Março!$C$10</f>
        <v>34.5</v>
      </c>
      <c r="H20" s="3">
        <f>[16]Março!$C$11</f>
        <v>35.6</v>
      </c>
      <c r="I20" s="3">
        <f>[16]Março!$C$12</f>
        <v>36.4</v>
      </c>
      <c r="J20" s="3">
        <f>[16]Março!$C$13</f>
        <v>36.5</v>
      </c>
      <c r="K20" s="3">
        <f>[16]Março!$C$14</f>
        <v>35.200000000000003</v>
      </c>
      <c r="L20" s="3">
        <f>[16]Março!$C$15</f>
        <v>34.799999999999997</v>
      </c>
      <c r="M20" s="3">
        <f>[16]Março!$C$16</f>
        <v>35.299999999999997</v>
      </c>
      <c r="N20" s="3">
        <f>[16]Março!$C$17</f>
        <v>36.5</v>
      </c>
      <c r="O20" s="3">
        <f>[16]Março!$C$18</f>
        <v>27.9</v>
      </c>
      <c r="P20" s="3">
        <f>[16]Março!$C$19</f>
        <v>30.8</v>
      </c>
      <c r="Q20" s="3">
        <f>[16]Março!$C$20</f>
        <v>32.299999999999997</v>
      </c>
      <c r="R20" s="3">
        <f>[16]Março!$C$21</f>
        <v>33.4</v>
      </c>
      <c r="S20" s="3">
        <f>[16]Março!$C$22</f>
        <v>33.4</v>
      </c>
      <c r="T20" s="3">
        <f>[16]Março!$C$23</f>
        <v>33.1</v>
      </c>
      <c r="U20" s="3">
        <f>[16]Março!$C$24</f>
        <v>33.6</v>
      </c>
      <c r="V20" s="3">
        <f>[16]Março!$C$25</f>
        <v>33.200000000000003</v>
      </c>
      <c r="W20" s="3">
        <f>[16]Março!$C$26</f>
        <v>32.299999999999997</v>
      </c>
      <c r="X20" s="3">
        <f>[16]Março!$C$27</f>
        <v>29</v>
      </c>
      <c r="Y20" s="3">
        <f>[16]Março!$C$28</f>
        <v>31</v>
      </c>
      <c r="Z20" s="3">
        <f>[16]Março!$C$29</f>
        <v>33.6</v>
      </c>
      <c r="AA20" s="3">
        <f>[16]Março!$C$30</f>
        <v>33.6</v>
      </c>
      <c r="AB20" s="3">
        <f>[16]Março!$C$31</f>
        <v>25.6</v>
      </c>
      <c r="AC20" s="3">
        <f>[16]Março!$C$32</f>
        <v>24.3</v>
      </c>
      <c r="AD20" s="3">
        <f>[16]Março!$C$33</f>
        <v>28.4</v>
      </c>
      <c r="AE20" s="3">
        <f>[16]Março!$C$34</f>
        <v>30.6</v>
      </c>
      <c r="AF20" s="3">
        <f>[16]Março!$C$35</f>
        <v>32.299999999999997</v>
      </c>
      <c r="AG20" s="16">
        <f t="shared" si="7"/>
        <v>36.5</v>
      </c>
      <c r="AH20" s="25">
        <f t="shared" si="8"/>
        <v>32.71290322580645</v>
      </c>
    </row>
    <row r="21" spans="1:34" ht="17.100000000000001" customHeight="1" x14ac:dyDescent="0.2">
      <c r="A21" s="9" t="s">
        <v>13</v>
      </c>
      <c r="B21" s="3">
        <f>[17]Março!$C$5</f>
        <v>34</v>
      </c>
      <c r="C21" s="3">
        <f>[17]Março!$C$6</f>
        <v>33</v>
      </c>
      <c r="D21" s="3">
        <f>[17]Março!$C$7</f>
        <v>35</v>
      </c>
      <c r="E21" s="3">
        <f>[17]Março!$C$8</f>
        <v>36.1</v>
      </c>
      <c r="F21" s="3">
        <f>[17]Março!$C$9</f>
        <v>35.5</v>
      </c>
      <c r="G21" s="3">
        <f>[17]Março!$C$10</f>
        <v>33.6</v>
      </c>
      <c r="H21" s="3">
        <f>[17]Março!$C$11</f>
        <v>34.5</v>
      </c>
      <c r="I21" s="3">
        <f>[17]Março!$C$12</f>
        <v>35</v>
      </c>
      <c r="J21" s="3">
        <f>[17]Março!$C$13</f>
        <v>34.799999999999997</v>
      </c>
      <c r="K21" s="3">
        <f>[17]Março!$C$14</f>
        <v>35.1</v>
      </c>
      <c r="L21" s="3">
        <f>[17]Março!$C$15</f>
        <v>34.4</v>
      </c>
      <c r="M21" s="3">
        <f>[17]Março!$C$16</f>
        <v>35.9</v>
      </c>
      <c r="N21" s="3">
        <f>[17]Março!$C$17</f>
        <v>36.299999999999997</v>
      </c>
      <c r="O21" s="3">
        <f>[17]Março!$C$18</f>
        <v>34</v>
      </c>
      <c r="P21" s="3">
        <f>[17]Março!$C$19</f>
        <v>30</v>
      </c>
      <c r="Q21" s="3">
        <f>[17]Março!$C$20</f>
        <v>31.5</v>
      </c>
      <c r="R21" s="3">
        <f>[17]Março!$C$21</f>
        <v>33.9</v>
      </c>
      <c r="S21" s="3">
        <f>[17]Março!$C$22</f>
        <v>33.200000000000003</v>
      </c>
      <c r="T21" s="3">
        <f>[17]Março!$C$23</f>
        <v>34.1</v>
      </c>
      <c r="U21" s="3">
        <f>[17]Março!$C$24</f>
        <v>33.200000000000003</v>
      </c>
      <c r="V21" s="3">
        <f>[17]Março!$C$25</f>
        <v>34.5</v>
      </c>
      <c r="W21" s="3">
        <f>[17]Março!$C$26</f>
        <v>34.9</v>
      </c>
      <c r="X21" s="3">
        <f>[17]Março!$C$27</f>
        <v>28.9</v>
      </c>
      <c r="Y21" s="3">
        <f>[17]Março!$C$28</f>
        <v>32</v>
      </c>
      <c r="Z21" s="3">
        <f>[17]Março!$C$29</f>
        <v>34</v>
      </c>
      <c r="AA21" s="3">
        <f>[17]Março!$C$30</f>
        <v>33.200000000000003</v>
      </c>
      <c r="AB21" s="3">
        <f>[17]Março!$C$31</f>
        <v>27.3</v>
      </c>
      <c r="AC21" s="3">
        <f>[17]Março!$C$32</f>
        <v>25</v>
      </c>
      <c r="AD21" s="3">
        <f>[17]Março!$C$33</f>
        <v>30.6</v>
      </c>
      <c r="AE21" s="3">
        <f>[17]Março!$C$34</f>
        <v>32.799999999999997</v>
      </c>
      <c r="AF21" s="3">
        <f>[17]Março!$C$35</f>
        <v>34.6</v>
      </c>
      <c r="AG21" s="16">
        <f t="shared" si="7"/>
        <v>36.299999999999997</v>
      </c>
      <c r="AH21" s="25">
        <f t="shared" si="8"/>
        <v>33.254838709677422</v>
      </c>
    </row>
    <row r="22" spans="1:34" ht="17.100000000000001" customHeight="1" x14ac:dyDescent="0.2">
      <c r="A22" s="9" t="s">
        <v>14</v>
      </c>
      <c r="B22" s="3">
        <f>[18]Março!$C$5</f>
        <v>30.7</v>
      </c>
      <c r="C22" s="3">
        <f>[18]Março!$C$6</f>
        <v>31</v>
      </c>
      <c r="D22" s="3">
        <f>[18]Março!$C$7</f>
        <v>30.5</v>
      </c>
      <c r="E22" s="3">
        <f>[18]Março!$C$8</f>
        <v>32.200000000000003</v>
      </c>
      <c r="F22" s="3">
        <f>[18]Março!$C$9</f>
        <v>29.6</v>
      </c>
      <c r="G22" s="3">
        <f>[18]Março!$C$10</f>
        <v>30.5</v>
      </c>
      <c r="H22" s="3">
        <f>[18]Março!$C$11</f>
        <v>32.9</v>
      </c>
      <c r="I22" s="3">
        <f>[18]Março!$C$12</f>
        <v>32.1</v>
      </c>
      <c r="J22" s="3">
        <f>[18]Março!$C$13</f>
        <v>32</v>
      </c>
      <c r="K22" s="3">
        <f>[18]Março!$C$14</f>
        <v>33.4</v>
      </c>
      <c r="L22" s="3">
        <f>[18]Março!$C$15</f>
        <v>31.7</v>
      </c>
      <c r="M22" s="3">
        <f>[18]Março!$C$16</f>
        <v>30.4</v>
      </c>
      <c r="N22" s="3">
        <f>[18]Março!$C$17</f>
        <v>30.4</v>
      </c>
      <c r="O22" s="3">
        <f>[18]Março!$C$18</f>
        <v>31.1</v>
      </c>
      <c r="P22" s="3">
        <f>[18]Março!$C$19</f>
        <v>27.6</v>
      </c>
      <c r="Q22" s="3">
        <f>[18]Março!$C$20</f>
        <v>27.7</v>
      </c>
      <c r="R22" s="3">
        <f>[18]Março!$C$21</f>
        <v>23.2</v>
      </c>
      <c r="S22" s="3">
        <f>[18]Março!$C$22</f>
        <v>26.6</v>
      </c>
      <c r="T22" s="3">
        <f>[18]Março!$C$23</f>
        <v>27.2</v>
      </c>
      <c r="U22" s="3">
        <f>[18]Março!$C$24</f>
        <v>26.5</v>
      </c>
      <c r="V22" s="3">
        <f>[18]Março!$C$25</f>
        <v>28.4</v>
      </c>
      <c r="W22" s="3">
        <f>[18]Março!$C$26</f>
        <v>30.7</v>
      </c>
      <c r="X22" s="3">
        <f>[18]Março!$C$27</f>
        <v>29</v>
      </c>
      <c r="Y22" s="3">
        <f>[18]Março!$C$28</f>
        <v>26.6</v>
      </c>
      <c r="Z22" s="3">
        <f>[18]Março!$C$29</f>
        <v>26.2</v>
      </c>
      <c r="AA22" s="3">
        <f>[18]Março!$C$30</f>
        <v>29.3</v>
      </c>
      <c r="AB22" s="3">
        <f>[18]Março!$C$31</f>
        <v>29.1</v>
      </c>
      <c r="AC22" s="3">
        <f>[18]Março!$C$32</f>
        <v>24.9</v>
      </c>
      <c r="AD22" s="3">
        <f>[18]Março!$C$33</f>
        <v>25.8</v>
      </c>
      <c r="AE22" s="3">
        <f>[18]Março!$C$34</f>
        <v>25.5</v>
      </c>
      <c r="AF22" s="3">
        <f>[18]Março!$C$35</f>
        <v>27.4</v>
      </c>
      <c r="AG22" s="16">
        <f t="shared" si="7"/>
        <v>33.4</v>
      </c>
      <c r="AH22" s="25">
        <f t="shared" si="8"/>
        <v>29.038709677419355</v>
      </c>
    </row>
    <row r="23" spans="1:34" ht="17.100000000000001" customHeight="1" x14ac:dyDescent="0.2">
      <c r="A23" s="9" t="s">
        <v>15</v>
      </c>
      <c r="B23" s="3">
        <f>[19]Março!$C$5</f>
        <v>30.4</v>
      </c>
      <c r="C23" s="3">
        <f>[19]Março!$C$6</f>
        <v>28.9</v>
      </c>
      <c r="D23" s="3">
        <f>[19]Março!$C$7</f>
        <v>31.2</v>
      </c>
      <c r="E23" s="3">
        <f>[19]Março!$C$8</f>
        <v>32.200000000000003</v>
      </c>
      <c r="F23" s="3">
        <f>[19]Março!$C$9</f>
        <v>32.6</v>
      </c>
      <c r="G23" s="3">
        <f>[19]Março!$C$10</f>
        <v>33.799999999999997</v>
      </c>
      <c r="H23" s="3">
        <f>[19]Março!$C$11</f>
        <v>33.6</v>
      </c>
      <c r="I23" s="3">
        <f>[19]Março!$C$12</f>
        <v>33.200000000000003</v>
      </c>
      <c r="J23" s="3">
        <f>[19]Março!$C$13</f>
        <v>33.700000000000003</v>
      </c>
      <c r="K23" s="3">
        <f>[19]Março!$C$14</f>
        <v>34.5</v>
      </c>
      <c r="L23" s="3">
        <f>[19]Março!$C$15</f>
        <v>31.1</v>
      </c>
      <c r="M23" s="3">
        <f>[19]Março!$C$16</f>
        <v>32</v>
      </c>
      <c r="N23" s="3">
        <f>[19]Março!$C$17</f>
        <v>32.9</v>
      </c>
      <c r="O23" s="3">
        <f>[19]Março!$C$18</f>
        <v>26.8</v>
      </c>
      <c r="P23" s="3">
        <f>[19]Março!$C$19</f>
        <v>27.1</v>
      </c>
      <c r="Q23" s="3">
        <f>[19]Março!$C$20</f>
        <v>28.8</v>
      </c>
      <c r="R23" s="3">
        <f>[19]Março!$C$21</f>
        <v>29.9</v>
      </c>
      <c r="S23" s="3">
        <f>[19]Março!$C$22</f>
        <v>30.4</v>
      </c>
      <c r="T23" s="3">
        <f>[19]Março!$C$23</f>
        <v>31.5</v>
      </c>
      <c r="U23" s="3">
        <f>[19]Março!$C$24</f>
        <v>31.8</v>
      </c>
      <c r="V23" s="3">
        <f>[19]Março!$C$25</f>
        <v>32.299999999999997</v>
      </c>
      <c r="W23" s="3">
        <f>[19]Março!$C$26</f>
        <v>25.1</v>
      </c>
      <c r="X23" s="3">
        <f>[19]Março!$C$27</f>
        <v>26.3</v>
      </c>
      <c r="Y23" s="3">
        <f>[19]Março!$C$28</f>
        <v>27.4</v>
      </c>
      <c r="Z23" s="3">
        <f>[19]Março!$C$29</f>
        <v>30.7</v>
      </c>
      <c r="AA23" s="3">
        <f>[19]Março!$C$30</f>
        <v>30.8</v>
      </c>
      <c r="AB23" s="3">
        <f>[19]Março!$C$31</f>
        <v>22.3</v>
      </c>
      <c r="AC23" s="3">
        <f>[19]Março!$C$32</f>
        <v>21.3</v>
      </c>
      <c r="AD23" s="3">
        <f>[19]Março!$C$33</f>
        <v>27</v>
      </c>
      <c r="AE23" s="3">
        <f>[19]Março!$C$34</f>
        <v>27.8</v>
      </c>
      <c r="AF23" s="3">
        <f>[19]Março!$C$35</f>
        <v>30.7</v>
      </c>
      <c r="AG23" s="16">
        <f t="shared" si="7"/>
        <v>34.5</v>
      </c>
      <c r="AH23" s="25">
        <f t="shared" si="8"/>
        <v>29.938709677419347</v>
      </c>
    </row>
    <row r="24" spans="1:34" ht="17.100000000000001" customHeight="1" x14ac:dyDescent="0.2">
      <c r="A24" s="9" t="s">
        <v>16</v>
      </c>
      <c r="B24" s="3">
        <f>[20]Março!$C$5</f>
        <v>33.799999999999997</v>
      </c>
      <c r="C24" s="3">
        <f>[20]Março!$C$6</f>
        <v>31.9</v>
      </c>
      <c r="D24" s="3">
        <f>[20]Março!$C$7</f>
        <v>33.9</v>
      </c>
      <c r="E24" s="3">
        <f>[20]Março!$C$8</f>
        <v>35.299999999999997</v>
      </c>
      <c r="F24" s="3">
        <f>[20]Março!$C$9</f>
        <v>35.200000000000003</v>
      </c>
      <c r="G24" s="3">
        <f>[20]Março!$C$10</f>
        <v>35.799999999999997</v>
      </c>
      <c r="H24" s="3">
        <f>[20]Março!$C$11</f>
        <v>33.9</v>
      </c>
      <c r="I24" s="3">
        <f>[20]Março!$C$12</f>
        <v>36</v>
      </c>
      <c r="J24" s="3">
        <f>[20]Março!$C$13</f>
        <v>36.6</v>
      </c>
      <c r="K24" s="3">
        <f>[20]Março!$C$14</f>
        <v>35.4</v>
      </c>
      <c r="L24" s="3">
        <f>[20]Março!$C$15</f>
        <v>36</v>
      </c>
      <c r="M24" s="3">
        <f>[20]Março!$C$16</f>
        <v>35.5</v>
      </c>
      <c r="N24" s="3">
        <f>[20]Março!$C$17</f>
        <v>37</v>
      </c>
      <c r="O24" s="3">
        <f>[20]Março!$C$18</f>
        <v>31.4</v>
      </c>
      <c r="P24" s="3">
        <f>[20]Março!$C$19</f>
        <v>29.1</v>
      </c>
      <c r="Q24" s="3">
        <f>[20]Março!$C$20</f>
        <v>30.5</v>
      </c>
      <c r="R24" s="3">
        <f>[20]Março!$C$21</f>
        <v>33.700000000000003</v>
      </c>
      <c r="S24" s="3">
        <f>[20]Março!$C$22</f>
        <v>33.299999999999997</v>
      </c>
      <c r="T24" s="3">
        <f>[20]Março!$C$23</f>
        <v>32.799999999999997</v>
      </c>
      <c r="U24" s="3">
        <f>[20]Março!$C$24</f>
        <v>34.200000000000003</v>
      </c>
      <c r="V24" s="3">
        <f>[20]Março!$C$25</f>
        <v>34.4</v>
      </c>
      <c r="W24" s="3">
        <f>[20]Março!$C$26</f>
        <v>30.1</v>
      </c>
      <c r="X24" s="3">
        <f>[20]Março!$C$27</f>
        <v>29.6</v>
      </c>
      <c r="Y24" s="3">
        <f>[20]Março!$C$28</f>
        <v>30.6</v>
      </c>
      <c r="Z24" s="3">
        <f>[20]Março!$C$29</f>
        <v>33</v>
      </c>
      <c r="AA24" s="3">
        <f>[20]Março!$C$30</f>
        <v>33.1</v>
      </c>
      <c r="AB24" s="3">
        <f>[20]Março!$C$31</f>
        <v>29.1</v>
      </c>
      <c r="AC24" s="3">
        <f>[20]Março!$C$32</f>
        <v>23.5</v>
      </c>
      <c r="AD24" s="3">
        <f>[20]Março!$C$33</f>
        <v>28.3</v>
      </c>
      <c r="AE24" s="3">
        <f>[20]Março!$C$34</f>
        <v>30.6</v>
      </c>
      <c r="AF24" s="3">
        <f>[20]Março!$C$35</f>
        <v>32.799999999999997</v>
      </c>
      <c r="AG24" s="16">
        <f t="shared" si="7"/>
        <v>37</v>
      </c>
      <c r="AH24" s="25">
        <f t="shared" si="8"/>
        <v>32.78709677419355</v>
      </c>
    </row>
    <row r="25" spans="1:34" ht="17.100000000000001" customHeight="1" x14ac:dyDescent="0.2">
      <c r="A25" s="9" t="s">
        <v>17</v>
      </c>
      <c r="B25" s="3">
        <f>[21]Março!$C$5</f>
        <v>34</v>
      </c>
      <c r="C25" s="3">
        <f>[21]Março!$C$6</f>
        <v>33.5</v>
      </c>
      <c r="D25" s="3">
        <f>[21]Março!$C$7</f>
        <v>35.299999999999997</v>
      </c>
      <c r="E25" s="3">
        <f>[21]Março!$C$8</f>
        <v>35.1</v>
      </c>
      <c r="F25" s="3">
        <f>[21]Março!$C$9</f>
        <v>35.299999999999997</v>
      </c>
      <c r="G25" s="3">
        <f>[21]Março!$C$10</f>
        <v>35.200000000000003</v>
      </c>
      <c r="H25" s="3">
        <f>[21]Março!$C$11</f>
        <v>35.700000000000003</v>
      </c>
      <c r="I25" s="3">
        <f>[21]Março!$C$12</f>
        <v>34.9</v>
      </c>
      <c r="J25" s="3">
        <f>[21]Março!$C$13</f>
        <v>35.5</v>
      </c>
      <c r="K25" s="3">
        <f>[21]Março!$C$14</f>
        <v>35.6</v>
      </c>
      <c r="L25" s="3">
        <f>[21]Março!$C$15</f>
        <v>34.700000000000003</v>
      </c>
      <c r="M25" s="3">
        <f>[21]Março!$C$16</f>
        <v>35.799999999999997</v>
      </c>
      <c r="N25" s="3">
        <f>[21]Março!$C$17</f>
        <v>36.4</v>
      </c>
      <c r="O25" s="3">
        <f>[21]Março!$C$18</f>
        <v>30.5</v>
      </c>
      <c r="P25" s="3">
        <f>[21]Março!$C$19</f>
        <v>27.1</v>
      </c>
      <c r="Q25" s="3">
        <f>[21]Março!$C$20</f>
        <v>31.8</v>
      </c>
      <c r="R25" s="3">
        <f>[21]Março!$C$21</f>
        <v>31.1</v>
      </c>
      <c r="S25" s="3">
        <f>[21]Março!$C$22</f>
        <v>32.4</v>
      </c>
      <c r="T25" s="3">
        <f>[21]Março!$C$23</f>
        <v>32.9</v>
      </c>
      <c r="U25" s="3">
        <f>[21]Março!$C$24</f>
        <v>34.299999999999997</v>
      </c>
      <c r="V25" s="3">
        <f>[21]Março!$C$25</f>
        <v>34.5</v>
      </c>
      <c r="W25" s="3">
        <f>[21]Março!$C$26</f>
        <v>31.7</v>
      </c>
      <c r="X25" s="3">
        <f>[21]Março!$C$27</f>
        <v>28.6</v>
      </c>
      <c r="Y25" s="3">
        <f>[21]Março!$C$28</f>
        <v>30.9</v>
      </c>
      <c r="Z25" s="3">
        <f>[21]Março!$C$29</f>
        <v>32.700000000000003</v>
      </c>
      <c r="AA25" s="3">
        <f>[21]Março!$C$30</f>
        <v>34</v>
      </c>
      <c r="AB25" s="3">
        <f>[21]Março!$C$31</f>
        <v>23.5</v>
      </c>
      <c r="AC25" s="3">
        <f>[21]Março!$C$32</f>
        <v>23.7</v>
      </c>
      <c r="AD25" s="3">
        <f>[21]Março!$C$33</f>
        <v>28.2</v>
      </c>
      <c r="AE25" s="3">
        <f>[21]Março!$C$34</f>
        <v>30.5</v>
      </c>
      <c r="AF25" s="3">
        <f>[21]Março!$C$35</f>
        <v>32</v>
      </c>
      <c r="AG25" s="16">
        <f t="shared" si="7"/>
        <v>36.4</v>
      </c>
      <c r="AH25" s="25">
        <f t="shared" si="8"/>
        <v>32.496774193548383</v>
      </c>
    </row>
    <row r="26" spans="1:34" ht="17.100000000000001" customHeight="1" x14ac:dyDescent="0.2">
      <c r="A26" s="9" t="s">
        <v>18</v>
      </c>
      <c r="B26" s="3">
        <f>[22]Março!$C$5</f>
        <v>31.2</v>
      </c>
      <c r="C26" s="3">
        <f>[22]Março!$C$6</f>
        <v>30</v>
      </c>
      <c r="D26" s="3">
        <f>[22]Março!$C$7</f>
        <v>31.1</v>
      </c>
      <c r="E26" s="3">
        <f>[22]Março!$C$8</f>
        <v>31.1</v>
      </c>
      <c r="F26" s="3">
        <f>[22]Março!$C$9</f>
        <v>32</v>
      </c>
      <c r="G26" s="3">
        <f>[22]Março!$C$10</f>
        <v>28.7</v>
      </c>
      <c r="H26" s="3">
        <f>[22]Março!$C$11</f>
        <v>31.9</v>
      </c>
      <c r="I26" s="3">
        <f>[22]Março!$C$12</f>
        <v>31.7</v>
      </c>
      <c r="J26" s="3">
        <f>[22]Março!$C$13</f>
        <v>31</v>
      </c>
      <c r="K26" s="3">
        <f>[22]Março!$C$14</f>
        <v>32.700000000000003</v>
      </c>
      <c r="L26" s="3">
        <f>[22]Março!$C$15</f>
        <v>30.7</v>
      </c>
      <c r="M26" s="3">
        <f>[22]Março!$C$16</f>
        <v>31.7</v>
      </c>
      <c r="N26" s="3">
        <f>[22]Março!$C$17</f>
        <v>30.3</v>
      </c>
      <c r="O26" s="3">
        <f>[22]Março!$C$18</f>
        <v>28.6</v>
      </c>
      <c r="P26" s="3">
        <f>[22]Março!$C$19</f>
        <v>27.3</v>
      </c>
      <c r="Q26" s="3">
        <f>[22]Março!$C$20</f>
        <v>28.5</v>
      </c>
      <c r="R26" s="3">
        <f>[22]Março!$C$21</f>
        <v>28.5</v>
      </c>
      <c r="S26" s="3">
        <f>[22]Março!$C$22</f>
        <v>29.3</v>
      </c>
      <c r="T26" s="3">
        <f>[22]Março!$C$23</f>
        <v>30.3</v>
      </c>
      <c r="U26" s="3">
        <f>[22]Março!$C$24</f>
        <v>30.5</v>
      </c>
      <c r="V26" s="3">
        <f>[22]Março!$C$25</f>
        <v>32.299999999999997</v>
      </c>
      <c r="W26" s="3">
        <f>[22]Março!$C$26</f>
        <v>31.7</v>
      </c>
      <c r="X26" s="3">
        <f>[22]Março!$C$27</f>
        <v>26.6</v>
      </c>
      <c r="Y26" s="3">
        <f>[22]Março!$C$28</f>
        <v>29.2</v>
      </c>
      <c r="Z26" s="3">
        <f>[22]Março!$C$29</f>
        <v>32.4</v>
      </c>
      <c r="AA26" s="3">
        <f>[22]Março!$C$30</f>
        <v>30.3</v>
      </c>
      <c r="AB26" s="3">
        <f>[22]Março!$C$31</f>
        <v>23.5</v>
      </c>
      <c r="AC26" s="3">
        <f>[22]Março!$C$32</f>
        <v>23.6</v>
      </c>
      <c r="AD26" s="3">
        <f>[22]Março!$C$33</f>
        <v>29.6</v>
      </c>
      <c r="AE26" s="3">
        <f>[22]Março!$C$34</f>
        <v>30.9</v>
      </c>
      <c r="AF26" s="3">
        <f>[22]Março!$C$35</f>
        <v>31.2</v>
      </c>
      <c r="AG26" s="16">
        <f t="shared" si="7"/>
        <v>32.700000000000003</v>
      </c>
      <c r="AH26" s="25">
        <f t="shared" si="8"/>
        <v>29.948387096774194</v>
      </c>
    </row>
    <row r="27" spans="1:34" ht="17.100000000000001" customHeight="1" x14ac:dyDescent="0.2">
      <c r="A27" s="9" t="s">
        <v>19</v>
      </c>
      <c r="B27" s="3">
        <f>[23]Março!$C$5</f>
        <v>31.5</v>
      </c>
      <c r="C27" s="3">
        <f>[23]Março!$C$6</f>
        <v>29.3</v>
      </c>
      <c r="D27" s="3">
        <f>[23]Março!$C$7</f>
        <v>32.299999999999997</v>
      </c>
      <c r="E27" s="3">
        <f>[23]Março!$C$8</f>
        <v>32.200000000000003</v>
      </c>
      <c r="F27" s="3">
        <f>[23]Março!$C$9</f>
        <v>31.8</v>
      </c>
      <c r="G27" s="3">
        <f>[23]Março!$C$10</f>
        <v>31.9</v>
      </c>
      <c r="H27" s="3">
        <f>[23]Março!$C$11</f>
        <v>32.200000000000003</v>
      </c>
      <c r="I27" s="3">
        <f>[23]Março!$C$12</f>
        <v>32.799999999999997</v>
      </c>
      <c r="J27" s="3">
        <f>[23]Março!$C$13</f>
        <v>32.299999999999997</v>
      </c>
      <c r="K27" s="3">
        <f>[23]Março!$C$14</f>
        <v>32.5</v>
      </c>
      <c r="L27" s="3">
        <f>[23]Março!$C$15</f>
        <v>32.299999999999997</v>
      </c>
      <c r="M27" s="3">
        <f>[23]Março!$C$16</f>
        <v>32.299999999999997</v>
      </c>
      <c r="N27" s="3">
        <f>[23]Março!$C$17</f>
        <v>32.5</v>
      </c>
      <c r="O27" s="3">
        <f>[23]Março!$C$18</f>
        <v>29</v>
      </c>
      <c r="P27" s="3">
        <f>[23]Março!$C$19</f>
        <v>29.6</v>
      </c>
      <c r="Q27" s="3">
        <f>[23]Março!$C$20</f>
        <v>31.4</v>
      </c>
      <c r="R27" s="3">
        <f>[23]Março!$C$21</f>
        <v>30.4</v>
      </c>
      <c r="S27" s="3">
        <f>[23]Março!$C$22</f>
        <v>31.6</v>
      </c>
      <c r="T27" s="3">
        <f>[23]Março!$C$23</f>
        <v>31.7</v>
      </c>
      <c r="U27" s="3">
        <f>[23]Março!$C$24</f>
        <v>32.5</v>
      </c>
      <c r="V27" s="3">
        <f>[23]Março!$C$25</f>
        <v>33</v>
      </c>
      <c r="W27" s="3">
        <f>[23]Março!$C$26</f>
        <v>26.3</v>
      </c>
      <c r="X27" s="3">
        <f>[23]Março!$C$27</f>
        <v>28.3</v>
      </c>
      <c r="Y27" s="3">
        <f>[23]Março!$C$28</f>
        <v>29</v>
      </c>
      <c r="Z27" s="3">
        <f>[23]Março!$C$29</f>
        <v>31.3</v>
      </c>
      <c r="AA27" s="3">
        <f>[23]Março!$C$30</f>
        <v>30.5</v>
      </c>
      <c r="AB27" s="3">
        <f>[23]Março!$C$31</f>
        <v>24.4</v>
      </c>
      <c r="AC27" s="3">
        <f>[23]Março!$C$32</f>
        <v>21.7</v>
      </c>
      <c r="AD27" s="3">
        <f>[23]Março!$C$33</f>
        <v>26.8</v>
      </c>
      <c r="AE27" s="3">
        <f>[23]Março!$C$34</f>
        <v>29.4</v>
      </c>
      <c r="AF27" s="3">
        <f>[23]Março!$C$35</f>
        <v>30.3</v>
      </c>
      <c r="AG27" s="16">
        <f t="shared" si="7"/>
        <v>33</v>
      </c>
      <c r="AH27" s="25">
        <f t="shared" si="8"/>
        <v>30.422580645161286</v>
      </c>
    </row>
    <row r="28" spans="1:34" ht="17.100000000000001" customHeight="1" x14ac:dyDescent="0.2">
      <c r="A28" s="9" t="s">
        <v>31</v>
      </c>
      <c r="B28" s="3">
        <f>[24]Março!$C$5</f>
        <v>32.200000000000003</v>
      </c>
      <c r="C28" s="3">
        <f>[24]Março!$C$6</f>
        <v>32</v>
      </c>
      <c r="D28" s="3">
        <f>[24]Março!$C$7</f>
        <v>33.9</v>
      </c>
      <c r="E28" s="3">
        <f>[24]Março!$C$8</f>
        <v>33.299999999999997</v>
      </c>
      <c r="F28" s="3">
        <f>[24]Março!$C$9</f>
        <v>32.799999999999997</v>
      </c>
      <c r="G28" s="3">
        <f>[24]Março!$C$10</f>
        <v>32.9</v>
      </c>
      <c r="H28" s="3">
        <f>[24]Março!$C$11</f>
        <v>35.1</v>
      </c>
      <c r="I28" s="3">
        <f>[24]Março!$C$12</f>
        <v>34</v>
      </c>
      <c r="J28" s="3">
        <f>[24]Março!$C$13</f>
        <v>33.799999999999997</v>
      </c>
      <c r="K28" s="3">
        <f>[24]Março!$C$14</f>
        <v>33.6</v>
      </c>
      <c r="L28" s="3">
        <f>[24]Março!$C$15</f>
        <v>33.9</v>
      </c>
      <c r="M28" s="3">
        <f>[24]Março!$C$16</f>
        <v>34</v>
      </c>
      <c r="N28" s="3">
        <f>[24]Março!$C$17</f>
        <v>34.6</v>
      </c>
      <c r="O28" s="3">
        <f>[24]Março!$C$18</f>
        <v>28.8</v>
      </c>
      <c r="P28" s="3">
        <f>[24]Março!$C$19</f>
        <v>27.4</v>
      </c>
      <c r="Q28" s="3">
        <f>[24]Março!$C$20</f>
        <v>30.9</v>
      </c>
      <c r="R28" s="3">
        <f>[24]Março!$C$21</f>
        <v>30.2</v>
      </c>
      <c r="S28" s="3">
        <f>[24]Março!$C$22</f>
        <v>31</v>
      </c>
      <c r="T28" s="3">
        <f>[24]Março!$C$23</f>
        <v>32.1</v>
      </c>
      <c r="U28" s="3">
        <f>[24]Março!$C$24</f>
        <v>32.6</v>
      </c>
      <c r="V28" s="3">
        <f>[24]Março!$C$25</f>
        <v>33.4</v>
      </c>
      <c r="W28" s="3">
        <f>[24]Março!$C$26</f>
        <v>30.9</v>
      </c>
      <c r="X28" s="3">
        <f>[24]Março!$C$27</f>
        <v>26.8</v>
      </c>
      <c r="Y28" s="3">
        <f>[24]Março!$C$28</f>
        <v>29.9</v>
      </c>
      <c r="Z28" s="3">
        <f>[24]Março!$C$29</f>
        <v>32.4</v>
      </c>
      <c r="AA28" s="3">
        <f>[24]Março!$C$30</f>
        <v>33.200000000000003</v>
      </c>
      <c r="AB28" s="3">
        <f>[24]Março!$C$31</f>
        <v>23.5</v>
      </c>
      <c r="AC28" s="3">
        <f>[24]Março!$C$32</f>
        <v>22.6</v>
      </c>
      <c r="AD28" s="3">
        <f>[24]Março!$C$33</f>
        <v>28</v>
      </c>
      <c r="AE28" s="3">
        <f>[24]Março!$C$34</f>
        <v>29.7</v>
      </c>
      <c r="AF28" s="3">
        <f>[24]Março!$C$35</f>
        <v>32.200000000000003</v>
      </c>
      <c r="AG28" s="16">
        <f t="shared" si="7"/>
        <v>35.1</v>
      </c>
      <c r="AH28" s="25">
        <f t="shared" si="8"/>
        <v>31.345161290322586</v>
      </c>
    </row>
    <row r="29" spans="1:34" ht="17.100000000000001" customHeight="1" x14ac:dyDescent="0.2">
      <c r="A29" s="9" t="s">
        <v>20</v>
      </c>
      <c r="B29" s="3">
        <f>[25]Março!$C$5</f>
        <v>35.4</v>
      </c>
      <c r="C29" s="3">
        <f>[25]Março!$C$6</f>
        <v>34.9</v>
      </c>
      <c r="D29" s="3">
        <f>[25]Março!$C$7</f>
        <v>35.6</v>
      </c>
      <c r="E29" s="3">
        <f>[25]Março!$C$8</f>
        <v>35.4</v>
      </c>
      <c r="F29" s="3">
        <f>[25]Março!$C$9</f>
        <v>35.200000000000003</v>
      </c>
      <c r="G29" s="3">
        <f>[25]Março!$C$10</f>
        <v>35.9</v>
      </c>
      <c r="H29" s="3">
        <f>[25]Março!$C$11</f>
        <v>35.700000000000003</v>
      </c>
      <c r="I29" s="3">
        <f>[25]Março!$C$12</f>
        <v>30.8</v>
      </c>
      <c r="J29" s="3">
        <f>[25]Março!$C$13</f>
        <v>35.1</v>
      </c>
      <c r="K29" s="3">
        <f>[25]Março!$C$14</f>
        <v>34</v>
      </c>
      <c r="L29" s="3">
        <f>[25]Março!$C$15</f>
        <v>34.5</v>
      </c>
      <c r="M29" s="3">
        <f>[25]Março!$C$16</f>
        <v>35.700000000000003</v>
      </c>
      <c r="N29" s="3">
        <f>[25]Março!$C$17</f>
        <v>35</v>
      </c>
      <c r="O29" s="3">
        <f>[25]Março!$C$18</f>
        <v>32.9</v>
      </c>
      <c r="P29" s="3">
        <f>[25]Março!$C$19</f>
        <v>32.5</v>
      </c>
      <c r="Q29" s="3">
        <f>[25]Março!$C$20</f>
        <v>30.9</v>
      </c>
      <c r="R29" s="3">
        <f>[25]Março!$C$21</f>
        <v>32.799999999999997</v>
      </c>
      <c r="S29" s="3">
        <f>[25]Março!$C$22</f>
        <v>32.4</v>
      </c>
      <c r="T29" s="3">
        <f>[25]Março!$C$23</f>
        <v>34</v>
      </c>
      <c r="U29" s="3">
        <f>[25]Março!$C$24</f>
        <v>34.9</v>
      </c>
      <c r="V29" s="3">
        <f>[25]Março!$C$25</f>
        <v>35.5</v>
      </c>
      <c r="W29" s="3">
        <f>[25]Março!$C$26</f>
        <v>26.2</v>
      </c>
      <c r="X29" s="3">
        <f>[25]Março!$C$27</f>
        <v>31.8</v>
      </c>
      <c r="Y29" s="3">
        <f>[25]Março!$C$28</f>
        <v>34.5</v>
      </c>
      <c r="Z29" s="3">
        <f>[25]Março!$C$29</f>
        <v>35.1</v>
      </c>
      <c r="AA29" s="3">
        <f>[25]Março!$C$30</f>
        <v>30.9</v>
      </c>
      <c r="AB29" s="3">
        <f>[25]Março!$C$31</f>
        <v>30.9</v>
      </c>
      <c r="AC29" s="3">
        <f>[25]Março!$C$32</f>
        <v>26.8</v>
      </c>
      <c r="AD29" s="3">
        <f>[25]Março!$C$33</f>
        <v>30.3</v>
      </c>
      <c r="AE29" s="3">
        <f>[25]Março!$C$34</f>
        <v>32.200000000000003</v>
      </c>
      <c r="AF29" s="3">
        <f>[25]Março!$C$35</f>
        <v>33.4</v>
      </c>
      <c r="AG29" s="16">
        <f>MAX(B29:AF29)</f>
        <v>35.9</v>
      </c>
      <c r="AH29" s="25">
        <f>AVERAGE(B29:AF29)</f>
        <v>33.264516129032252</v>
      </c>
    </row>
    <row r="30" spans="1:34" s="5" customFormat="1" ht="17.100000000000001" customHeight="1" x14ac:dyDescent="0.2">
      <c r="A30" s="13" t="s">
        <v>33</v>
      </c>
      <c r="B30" s="21">
        <f>MAX(B5:B29)</f>
        <v>36.200000000000003</v>
      </c>
      <c r="C30" s="21">
        <f t="shared" ref="C30:AH30" si="9">MAX(C5:C29)</f>
        <v>34.9</v>
      </c>
      <c r="D30" s="21">
        <f t="shared" si="9"/>
        <v>35.9</v>
      </c>
      <c r="E30" s="21">
        <f t="shared" si="9"/>
        <v>36.1</v>
      </c>
      <c r="F30" s="21">
        <f t="shared" si="9"/>
        <v>36.200000000000003</v>
      </c>
      <c r="G30" s="21">
        <f t="shared" si="9"/>
        <v>36</v>
      </c>
      <c r="H30" s="21">
        <f t="shared" si="9"/>
        <v>37.700000000000003</v>
      </c>
      <c r="I30" s="21">
        <f t="shared" si="9"/>
        <v>39.4</v>
      </c>
      <c r="J30" s="21">
        <f t="shared" si="9"/>
        <v>38</v>
      </c>
      <c r="K30" s="21">
        <f t="shared" si="9"/>
        <v>36.200000000000003</v>
      </c>
      <c r="L30" s="21">
        <f t="shared" si="9"/>
        <v>36.799999999999997</v>
      </c>
      <c r="M30" s="21">
        <f t="shared" si="9"/>
        <v>37.6</v>
      </c>
      <c r="N30" s="21">
        <f t="shared" si="9"/>
        <v>37.4</v>
      </c>
      <c r="O30" s="21">
        <f t="shared" si="9"/>
        <v>34.1</v>
      </c>
      <c r="P30" s="21">
        <f t="shared" si="9"/>
        <v>32.5</v>
      </c>
      <c r="Q30" s="21">
        <f t="shared" si="9"/>
        <v>34.299999999999997</v>
      </c>
      <c r="R30" s="21">
        <f t="shared" si="9"/>
        <v>36.6</v>
      </c>
      <c r="S30" s="21">
        <f t="shared" si="9"/>
        <v>34</v>
      </c>
      <c r="T30" s="21">
        <f t="shared" si="9"/>
        <v>34.1</v>
      </c>
      <c r="U30" s="21">
        <f t="shared" si="9"/>
        <v>36.799999999999997</v>
      </c>
      <c r="V30" s="21">
        <f t="shared" si="9"/>
        <v>36.200000000000003</v>
      </c>
      <c r="W30" s="21">
        <f t="shared" si="9"/>
        <v>35.6</v>
      </c>
      <c r="X30" s="21">
        <f t="shared" si="9"/>
        <v>31.8</v>
      </c>
      <c r="Y30" s="21">
        <f t="shared" si="9"/>
        <v>34.5</v>
      </c>
      <c r="Z30" s="21">
        <f t="shared" si="9"/>
        <v>35.1</v>
      </c>
      <c r="AA30" s="21">
        <f t="shared" si="9"/>
        <v>36.1</v>
      </c>
      <c r="AB30" s="21">
        <f t="shared" si="9"/>
        <v>32.200000000000003</v>
      </c>
      <c r="AC30" s="21">
        <f t="shared" si="9"/>
        <v>30.9</v>
      </c>
      <c r="AD30" s="21">
        <f t="shared" si="9"/>
        <v>31.3</v>
      </c>
      <c r="AE30" s="21">
        <f t="shared" si="9"/>
        <v>33.6</v>
      </c>
      <c r="AF30" s="55">
        <f t="shared" si="9"/>
        <v>34.6</v>
      </c>
      <c r="AG30" s="21">
        <f t="shared" si="9"/>
        <v>39.4</v>
      </c>
      <c r="AH30" s="21">
        <f t="shared" si="9"/>
        <v>33.777419354838706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4"/>
    </row>
  </sheetData>
  <mergeCells count="34"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zoomScale="90" zoomScaleNormal="90" workbookViewId="0">
      <selection activeCell="AL29" sqref="AL29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59" t="s">
        <v>42</v>
      </c>
      <c r="AH3" s="60" t="s">
        <v>40</v>
      </c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8" t="s">
        <v>39</v>
      </c>
      <c r="AH4" s="58" t="s">
        <v>39</v>
      </c>
    </row>
    <row r="5" spans="1:34" s="5" customFormat="1" ht="20.100000000000001" customHeight="1" thickTop="1" x14ac:dyDescent="0.2">
      <c r="A5" s="8" t="s">
        <v>47</v>
      </c>
      <c r="B5" s="44">
        <f>[1]Março!$D$5</f>
        <v>20.399999999999999</v>
      </c>
      <c r="C5" s="44">
        <f>[1]Março!$D$6</f>
        <v>21.3</v>
      </c>
      <c r="D5" s="44">
        <f>[1]Março!$D$7</f>
        <v>21.8</v>
      </c>
      <c r="E5" s="44">
        <f>[1]Março!$D$8</f>
        <v>22.1</v>
      </c>
      <c r="F5" s="44">
        <f>[1]Março!$D$9</f>
        <v>22.3</v>
      </c>
      <c r="G5" s="44">
        <f>[1]Março!$D$10</f>
        <v>20.5</v>
      </c>
      <c r="H5" s="44">
        <f>[1]Março!$D$11</f>
        <v>20.7</v>
      </c>
      <c r="I5" s="44">
        <f>[1]Março!$D$12</f>
        <v>22.5</v>
      </c>
      <c r="J5" s="44">
        <f>[1]Março!$D$13</f>
        <v>19.2</v>
      </c>
      <c r="K5" s="44">
        <f>[1]Março!$D$14</f>
        <v>19.7</v>
      </c>
      <c r="L5" s="44">
        <f>[1]Março!$D$15</f>
        <v>20.2</v>
      </c>
      <c r="M5" s="44">
        <f>[1]Março!$D$16</f>
        <v>19.8</v>
      </c>
      <c r="N5" s="44">
        <f>[1]Março!$D$17</f>
        <v>20.7</v>
      </c>
      <c r="O5" s="44">
        <f>[1]Março!$D$18</f>
        <v>20.5</v>
      </c>
      <c r="P5" s="44">
        <f>[1]Março!$D$19</f>
        <v>21.5</v>
      </c>
      <c r="Q5" s="44">
        <f>[1]Março!$D$20</f>
        <v>22.1</v>
      </c>
      <c r="R5" s="44">
        <f>[1]Março!$D$21</f>
        <v>21.6</v>
      </c>
      <c r="S5" s="44">
        <f>[1]Março!$D$22</f>
        <v>21.9</v>
      </c>
      <c r="T5" s="44">
        <f>[1]Março!$D$23</f>
        <v>21.1</v>
      </c>
      <c r="U5" s="44">
        <f>[1]Março!$D$24</f>
        <v>20.3</v>
      </c>
      <c r="V5" s="44">
        <f>[1]Março!$D$25</f>
        <v>19.7</v>
      </c>
      <c r="W5" s="44">
        <f>[1]Março!$D$26</f>
        <v>20.8</v>
      </c>
      <c r="X5" s="44">
        <f>[1]Março!$D$27</f>
        <v>21</v>
      </c>
      <c r="Y5" s="44">
        <f>[1]Março!$D$28</f>
        <v>19.600000000000001</v>
      </c>
      <c r="Z5" s="44">
        <f>[1]Março!$D$29</f>
        <v>20.5</v>
      </c>
      <c r="AA5" s="44">
        <f>[1]Março!$D$30</f>
        <v>22</v>
      </c>
      <c r="AB5" s="44">
        <f>[1]Março!$D$31</f>
        <v>21.2</v>
      </c>
      <c r="AC5" s="44">
        <f>[1]Março!$D$32</f>
        <v>15.7</v>
      </c>
      <c r="AD5" s="44">
        <f>[1]Março!$D$33</f>
        <v>13.2</v>
      </c>
      <c r="AE5" s="44">
        <f>[1]Março!$D$34</f>
        <v>18.8</v>
      </c>
      <c r="AF5" s="44">
        <f>[1]Março!$D$35</f>
        <v>15.2</v>
      </c>
      <c r="AG5" s="45">
        <f>MIN(B5:AF5)</f>
        <v>13.2</v>
      </c>
      <c r="AH5" s="46">
        <f>AVERAGE(B5:AF5)</f>
        <v>20.254838709677422</v>
      </c>
    </row>
    <row r="6" spans="1:34" ht="17.100000000000001" customHeight="1" x14ac:dyDescent="0.2">
      <c r="A6" s="9" t="s">
        <v>0</v>
      </c>
      <c r="B6" s="3">
        <f>[2]Março!$D$5</f>
        <v>20.5</v>
      </c>
      <c r="C6" s="3">
        <f>[2]Março!$D$6</f>
        <v>18.600000000000001</v>
      </c>
      <c r="D6" s="3">
        <f>[2]Março!$D$7</f>
        <v>18.899999999999999</v>
      </c>
      <c r="E6" s="3">
        <f>[2]Março!$D$8</f>
        <v>20.2</v>
      </c>
      <c r="F6" s="3">
        <f>[2]Março!$D$9</f>
        <v>20.2</v>
      </c>
      <c r="G6" s="3">
        <f>[2]Março!$D$10</f>
        <v>20.2</v>
      </c>
      <c r="H6" s="3">
        <f>[2]Março!$D$11</f>
        <v>19.2</v>
      </c>
      <c r="I6" s="3">
        <f>[2]Março!$D$12</f>
        <v>15.8</v>
      </c>
      <c r="J6" s="3">
        <f>[2]Março!$D$13</f>
        <v>16.899999999999999</v>
      </c>
      <c r="K6" s="3">
        <f>[2]Março!$D$14</f>
        <v>15.9</v>
      </c>
      <c r="L6" s="3">
        <f>[2]Março!$D$15</f>
        <v>19.7</v>
      </c>
      <c r="M6" s="3">
        <f>[2]Março!$D$16</f>
        <v>18.3</v>
      </c>
      <c r="N6" s="3">
        <f>[2]Março!$D$17</f>
        <v>19.600000000000001</v>
      </c>
      <c r="O6" s="3">
        <f>[2]Março!$D$18</f>
        <v>21.5</v>
      </c>
      <c r="P6" s="3">
        <f>[2]Março!$D$19</f>
        <v>19.899999999999999</v>
      </c>
      <c r="Q6" s="3">
        <f>[2]Março!$D$20</f>
        <v>17.100000000000001</v>
      </c>
      <c r="R6" s="3">
        <f>[2]Março!$D$21</f>
        <v>21.1</v>
      </c>
      <c r="S6" s="3">
        <f>[2]Março!$D$22</f>
        <v>19.600000000000001</v>
      </c>
      <c r="T6" s="3">
        <f>[2]Março!$D$23</f>
        <v>19.5</v>
      </c>
      <c r="U6" s="3">
        <f>[2]Março!$D$24</f>
        <v>18.5</v>
      </c>
      <c r="V6" s="3">
        <f>[2]Março!$D$25</f>
        <v>18.5</v>
      </c>
      <c r="W6" s="3">
        <f>[2]Março!$D$26</f>
        <v>19.100000000000001</v>
      </c>
      <c r="X6" s="3">
        <f>[2]Março!$D$27</f>
        <v>18.8</v>
      </c>
      <c r="Y6" s="3">
        <f>[2]Março!$D$28</f>
        <v>13.2</v>
      </c>
      <c r="Z6" s="3">
        <f>[2]Março!$D$29</f>
        <v>13.5</v>
      </c>
      <c r="AA6" s="3">
        <f>[2]Março!$D$30</f>
        <v>17.3</v>
      </c>
      <c r="AB6" s="3">
        <f>[2]Março!$D$31</f>
        <v>17.899999999999999</v>
      </c>
      <c r="AC6" s="3">
        <f>[2]Março!$D$32</f>
        <v>8.1999999999999993</v>
      </c>
      <c r="AD6" s="3">
        <f>[2]Março!$D$33</f>
        <v>6</v>
      </c>
      <c r="AE6" s="3">
        <f>[2]Março!$D$34</f>
        <v>9.8000000000000007</v>
      </c>
      <c r="AF6" s="3">
        <f>[2]Março!$D$35</f>
        <v>11.7</v>
      </c>
      <c r="AG6" s="16">
        <f t="shared" ref="AG6:AG14" si="1">MIN(B6:AF6)</f>
        <v>6</v>
      </c>
      <c r="AH6" s="25">
        <f>AVERAGE(B6:AF6)</f>
        <v>17.264516129032259</v>
      </c>
    </row>
    <row r="7" spans="1:34" ht="17.100000000000001" customHeight="1" x14ac:dyDescent="0.2">
      <c r="A7" s="9" t="s">
        <v>1</v>
      </c>
      <c r="B7" s="3">
        <f>[3]Março!$D$5</f>
        <v>21.6</v>
      </c>
      <c r="C7" s="3">
        <f>[3]Março!$D$6</f>
        <v>22.8</v>
      </c>
      <c r="D7" s="3">
        <f>[3]Março!$D$7</f>
        <v>22.7</v>
      </c>
      <c r="E7" s="3">
        <f>[3]Março!$D$8</f>
        <v>22</v>
      </c>
      <c r="F7" s="3">
        <f>[3]Março!$D$9</f>
        <v>22.6</v>
      </c>
      <c r="G7" s="3">
        <f>[3]Março!$D$10</f>
        <v>21.3</v>
      </c>
      <c r="H7" s="3">
        <f>[3]Março!$D$11</f>
        <v>21.8</v>
      </c>
      <c r="I7" s="3">
        <f>[3]Março!$D$12</f>
        <v>21.5</v>
      </c>
      <c r="J7" s="3">
        <f>[3]Março!$D$13</f>
        <v>20.399999999999999</v>
      </c>
      <c r="K7" s="3">
        <f>[3]Março!$D$14</f>
        <v>20.5</v>
      </c>
      <c r="L7" s="3">
        <f>[3]Março!$D$15</f>
        <v>21.8</v>
      </c>
      <c r="M7" s="3">
        <f>[3]Março!$D$16</f>
        <v>21.6</v>
      </c>
      <c r="N7" s="3">
        <f>[3]Março!$D$17</f>
        <v>22.8</v>
      </c>
      <c r="O7" s="3">
        <f>[3]Março!$D$18</f>
        <v>21.3</v>
      </c>
      <c r="P7" s="3">
        <f>[3]Março!$D$19</f>
        <v>22.4</v>
      </c>
      <c r="Q7" s="3">
        <f>[3]Março!$D$20</f>
        <v>20.5</v>
      </c>
      <c r="R7" s="3">
        <f>[3]Março!$D$21</f>
        <v>22.8</v>
      </c>
      <c r="S7" s="3">
        <f>[3]Março!$D$22</f>
        <v>22.9</v>
      </c>
      <c r="T7" s="3">
        <f>[3]Março!$D$23</f>
        <v>21.8</v>
      </c>
      <c r="U7" s="3">
        <f>[3]Março!$D$24</f>
        <v>21.7</v>
      </c>
      <c r="V7" s="3">
        <f>[3]Março!$D$25</f>
        <v>22.9</v>
      </c>
      <c r="W7" s="3">
        <f>[3]Março!$D$26</f>
        <v>22</v>
      </c>
      <c r="X7" s="3">
        <f>[3]Março!$D$27</f>
        <v>21</v>
      </c>
      <c r="Y7" s="3">
        <f>[3]Março!$D$28</f>
        <v>20.399999999999999</v>
      </c>
      <c r="Z7" s="3">
        <f>[3]Março!$D$29</f>
        <v>19.399999999999999</v>
      </c>
      <c r="AA7" s="3">
        <f>[3]Março!$D$30</f>
        <v>22</v>
      </c>
      <c r="AB7" s="3">
        <f>[3]Março!$D$31</f>
        <v>20.7</v>
      </c>
      <c r="AC7" s="3">
        <f>[3]Março!$D$32</f>
        <v>14</v>
      </c>
      <c r="AD7" s="3">
        <f>[3]Março!$D$33</f>
        <v>13.3</v>
      </c>
      <c r="AE7" s="3">
        <f>[3]Março!$D$34</f>
        <v>19.100000000000001</v>
      </c>
      <c r="AF7" s="3">
        <f>[3]Março!$D$35</f>
        <v>17.2</v>
      </c>
      <c r="AG7" s="16">
        <f t="shared" si="1"/>
        <v>13.3</v>
      </c>
      <c r="AH7" s="25">
        <f t="shared" ref="AH7:AH13" si="2">AVERAGE(B7:AF7)</f>
        <v>20.929032258064517</v>
      </c>
    </row>
    <row r="8" spans="1:34" ht="17.100000000000001" customHeight="1" x14ac:dyDescent="0.2">
      <c r="A8" s="9" t="s">
        <v>52</v>
      </c>
      <c r="B8" s="3">
        <f>[4]Março!$D$5</f>
        <v>21.5</v>
      </c>
      <c r="C8" s="3">
        <f>[4]Março!$D$6</f>
        <v>21.7</v>
      </c>
      <c r="D8" s="3">
        <f>[4]Março!$D$7</f>
        <v>21.3</v>
      </c>
      <c r="E8" s="3">
        <f>[4]Março!$D$8</f>
        <v>21.4</v>
      </c>
      <c r="F8" s="3">
        <f>[4]Março!$D$9</f>
        <v>20.2</v>
      </c>
      <c r="G8" s="3">
        <f>[4]Março!$D$10</f>
        <v>20.6</v>
      </c>
      <c r="H8" s="3">
        <f>[4]Março!$D$11</f>
        <v>21</v>
      </c>
      <c r="I8" s="3">
        <f>[4]Março!$D$12</f>
        <v>18</v>
      </c>
      <c r="J8" s="3">
        <f>[4]Março!$D$13</f>
        <v>17.100000000000001</v>
      </c>
      <c r="K8" s="3">
        <f>[4]Março!$D$14</f>
        <v>18.100000000000001</v>
      </c>
      <c r="L8" s="3">
        <f>[4]Março!$D$15</f>
        <v>20.399999999999999</v>
      </c>
      <c r="M8" s="3">
        <f>[4]Março!$D$16</f>
        <v>20.2</v>
      </c>
      <c r="N8" s="3">
        <f>[4]Março!$D$17</f>
        <v>21.6</v>
      </c>
      <c r="O8" s="3">
        <f>[4]Março!$D$18</f>
        <v>21.2</v>
      </c>
      <c r="P8" s="3">
        <f>[4]Março!$D$19</f>
        <v>21.1</v>
      </c>
      <c r="Q8" s="3">
        <f>[4]Março!$D$20</f>
        <v>17.899999999999999</v>
      </c>
      <c r="R8" s="3">
        <f>[4]Março!$D$21</f>
        <v>19.7</v>
      </c>
      <c r="S8" s="3">
        <f>[4]Março!$D$22</f>
        <v>20</v>
      </c>
      <c r="T8" s="3">
        <f>[4]Março!$D$23</f>
        <v>22</v>
      </c>
      <c r="U8" s="3">
        <f>[4]Março!$D$24</f>
        <v>20.8</v>
      </c>
      <c r="V8" s="3">
        <f>[4]Março!$D$25</f>
        <v>20.3</v>
      </c>
      <c r="W8" s="3">
        <f>[4]Março!$D$26</f>
        <v>20.6</v>
      </c>
      <c r="X8" s="3">
        <f>[4]Março!$D$27</f>
        <v>19.8</v>
      </c>
      <c r="Y8" s="3">
        <f>[4]Março!$D$28</f>
        <v>15</v>
      </c>
      <c r="Z8" s="3">
        <f>[4]Março!$D$29</f>
        <v>14.1</v>
      </c>
      <c r="AA8" s="3">
        <f>[4]Março!$D$30</f>
        <v>19.3</v>
      </c>
      <c r="AB8" s="3">
        <f>[4]Março!$D$31</f>
        <v>19.8</v>
      </c>
      <c r="AC8" s="3">
        <f>[4]Março!$D$32</f>
        <v>9.6</v>
      </c>
      <c r="AD8" s="3">
        <f>[4]Março!$D$33</f>
        <v>8.4</v>
      </c>
      <c r="AE8" s="3">
        <f>[4]Março!$D$34</f>
        <v>14.5</v>
      </c>
      <c r="AF8" s="3">
        <f>[4]Março!$D$35</f>
        <v>12.4</v>
      </c>
      <c r="AG8" s="16">
        <f t="shared" ref="AG8:AG9" si="3">MIN(B8:AF8)</f>
        <v>8.4</v>
      </c>
      <c r="AH8" s="25">
        <f t="shared" ref="AH8:AH9" si="4">AVERAGE(B8:AF8)</f>
        <v>18.696774193548389</v>
      </c>
    </row>
    <row r="9" spans="1:34" ht="17.100000000000001" customHeight="1" x14ac:dyDescent="0.2">
      <c r="A9" s="9" t="s">
        <v>2</v>
      </c>
      <c r="B9" s="3">
        <f>[5]Março!$D$5</f>
        <v>20.6</v>
      </c>
      <c r="C9" s="3">
        <f>[5]Março!$D$6</f>
        <v>20.9</v>
      </c>
      <c r="D9" s="3">
        <f>[5]Março!$D$7</f>
        <v>21.2</v>
      </c>
      <c r="E9" s="3">
        <f>[5]Março!$D$8</f>
        <v>21.2</v>
      </c>
      <c r="F9" s="3">
        <f>[5]Março!$D$9</f>
        <v>18.8</v>
      </c>
      <c r="G9" s="3">
        <f>[5]Março!$D$10</f>
        <v>19.3</v>
      </c>
      <c r="H9" s="3">
        <f>[5]Março!$D$11</f>
        <v>18.600000000000001</v>
      </c>
      <c r="I9" s="3">
        <f>[5]Março!$D$12</f>
        <v>19.2</v>
      </c>
      <c r="J9" s="3">
        <f>[5]Março!$D$13</f>
        <v>16.5</v>
      </c>
      <c r="K9" s="3">
        <f>[5]Março!$D$14</f>
        <v>19.3</v>
      </c>
      <c r="L9" s="3">
        <f>[5]Março!$D$15</f>
        <v>20.100000000000001</v>
      </c>
      <c r="M9" s="3">
        <f>[5]Março!$D$16</f>
        <v>19.600000000000001</v>
      </c>
      <c r="N9" s="3">
        <f>[5]Março!$D$17</f>
        <v>20.7</v>
      </c>
      <c r="O9" s="3">
        <f>[5]Março!$D$18</f>
        <v>20</v>
      </c>
      <c r="P9" s="3">
        <f>[5]Março!$D$19</f>
        <v>20.3</v>
      </c>
      <c r="Q9" s="3">
        <f>[5]Março!$D$20</f>
        <v>19</v>
      </c>
      <c r="R9" s="3">
        <f>[5]Março!$D$21</f>
        <v>20.6</v>
      </c>
      <c r="S9" s="3">
        <f>[5]Março!$D$22</f>
        <v>20</v>
      </c>
      <c r="T9" s="3">
        <f>[5]Março!$D$23</f>
        <v>21.2</v>
      </c>
      <c r="U9" s="3">
        <f>[5]Março!$D$24</f>
        <v>20.9</v>
      </c>
      <c r="V9" s="3">
        <f>[5]Março!$D$25</f>
        <v>20.2</v>
      </c>
      <c r="W9" s="3">
        <f>[5]Março!$D$26</f>
        <v>20.100000000000001</v>
      </c>
      <c r="X9" s="3">
        <f>[5]Março!$D$27</f>
        <v>20.6</v>
      </c>
      <c r="Y9" s="3">
        <f>[5]Março!$D$28</f>
        <v>21.4</v>
      </c>
      <c r="Z9" s="3">
        <f>[5]Março!$D$29</f>
        <v>22</v>
      </c>
      <c r="AA9" s="3">
        <f>[5]Março!$D$30</f>
        <v>21.1</v>
      </c>
      <c r="AB9" s="3">
        <f>[5]Março!$D$31</f>
        <v>20.7</v>
      </c>
      <c r="AC9" s="3">
        <f>[5]Março!$D$32</f>
        <v>20.9</v>
      </c>
      <c r="AD9" s="3">
        <f>[5]Março!$D$33</f>
        <v>21.8</v>
      </c>
      <c r="AE9" s="3">
        <f>[5]Março!$D$34</f>
        <v>19.7</v>
      </c>
      <c r="AF9" s="3">
        <f>[5]Março!$D$35</f>
        <v>18.8</v>
      </c>
      <c r="AG9" s="16">
        <f t="shared" si="3"/>
        <v>16.5</v>
      </c>
      <c r="AH9" s="25">
        <f t="shared" si="4"/>
        <v>20.170967741935481</v>
      </c>
    </row>
    <row r="10" spans="1:34" ht="17.100000000000001" customHeight="1" x14ac:dyDescent="0.2">
      <c r="A10" s="9" t="s">
        <v>3</v>
      </c>
      <c r="B10" s="3">
        <f>[6]Março!$D$5</f>
        <v>20.100000000000001</v>
      </c>
      <c r="C10" s="3">
        <f>[6]Março!$D$6</f>
        <v>20.3</v>
      </c>
      <c r="D10" s="3">
        <f>[6]Março!$D$7</f>
        <v>21.1</v>
      </c>
      <c r="E10" s="3">
        <f>[6]Março!$D$8</f>
        <v>21.4</v>
      </c>
      <c r="F10" s="3">
        <f>[6]Março!$D$9</f>
        <v>21.3</v>
      </c>
      <c r="G10" s="3">
        <f>[6]Março!$D$10</f>
        <v>21</v>
      </c>
      <c r="H10" s="3">
        <f>[6]Março!$D$11</f>
        <v>20.399999999999999</v>
      </c>
      <c r="I10" s="3">
        <f>[6]Março!$D$12</f>
        <v>20.5</v>
      </c>
      <c r="J10" s="3">
        <f>[6]Março!$D$13</f>
        <v>19.2</v>
      </c>
      <c r="K10" s="3">
        <f>[6]Março!$D$14</f>
        <v>17.8</v>
      </c>
      <c r="L10" s="3">
        <f>[6]Março!$D$15</f>
        <v>19</v>
      </c>
      <c r="M10" s="3">
        <f>[6]Março!$D$16</f>
        <v>20.100000000000001</v>
      </c>
      <c r="N10" s="3">
        <f>[6]Março!$D$17</f>
        <v>19.600000000000001</v>
      </c>
      <c r="O10" s="3">
        <f>[6]Março!$D$18</f>
        <v>19.5</v>
      </c>
      <c r="P10" s="3">
        <f>[6]Março!$D$19</f>
        <v>21.4</v>
      </c>
      <c r="Q10" s="3">
        <f>[6]Março!$D$20</f>
        <v>21</v>
      </c>
      <c r="R10" s="3">
        <f>[6]Março!$D$21</f>
        <v>20.6</v>
      </c>
      <c r="S10" s="3">
        <f>[6]Março!$D$22</f>
        <v>20.8</v>
      </c>
      <c r="T10" s="3">
        <f>[6]Março!$D$23</f>
        <v>20.3</v>
      </c>
      <c r="U10" s="3">
        <f>[6]Março!$D$24</f>
        <v>19.899999999999999</v>
      </c>
      <c r="V10" s="3">
        <f>[6]Março!$D$25</f>
        <v>19.899999999999999</v>
      </c>
      <c r="W10" s="3">
        <f>[6]Março!$D$26</f>
        <v>21.8</v>
      </c>
      <c r="X10" s="3">
        <f>[6]Março!$D$27</f>
        <v>19.7</v>
      </c>
      <c r="Y10" s="3">
        <f>[6]Março!$D$28</f>
        <v>19.899999999999999</v>
      </c>
      <c r="Z10" s="3">
        <f>[6]Março!$D$29</f>
        <v>19.899999999999999</v>
      </c>
      <c r="AA10" s="3">
        <f>[6]Março!$D$30</f>
        <v>22.2</v>
      </c>
      <c r="AB10" s="3">
        <f>[6]Março!$D$31</f>
        <v>20.100000000000001</v>
      </c>
      <c r="AC10" s="3">
        <f>[6]Março!$D$32</f>
        <v>18.8</v>
      </c>
      <c r="AD10" s="3">
        <f>[6]Março!$D$33</f>
        <v>16</v>
      </c>
      <c r="AE10" s="3">
        <f>[6]Março!$D$34</f>
        <v>19.899999999999999</v>
      </c>
      <c r="AF10" s="3">
        <f>[6]Março!$D$35</f>
        <v>19.3</v>
      </c>
      <c r="AG10" s="16">
        <f t="shared" si="1"/>
        <v>16</v>
      </c>
      <c r="AH10" s="25">
        <f>AVERAGE(B10:AF10)</f>
        <v>20.090322580645157</v>
      </c>
    </row>
    <row r="11" spans="1:34" ht="17.100000000000001" customHeight="1" x14ac:dyDescent="0.2">
      <c r="A11" s="9" t="s">
        <v>4</v>
      </c>
      <c r="B11" s="3">
        <f>[7]Março!$D$5</f>
        <v>19.600000000000001</v>
      </c>
      <c r="C11" s="3">
        <f>[7]Março!$D$6</f>
        <v>17.899999999999999</v>
      </c>
      <c r="D11" s="3">
        <f>[7]Março!$D$7</f>
        <v>19.600000000000001</v>
      </c>
      <c r="E11" s="3">
        <f>[7]Março!$D$8</f>
        <v>19.8</v>
      </c>
      <c r="F11" s="3">
        <f>[7]Março!$D$9</f>
        <v>19.600000000000001</v>
      </c>
      <c r="G11" s="3">
        <f>[7]Março!$D$10</f>
        <v>17.399999999999999</v>
      </c>
      <c r="H11" s="3">
        <f>[7]Março!$D$11</f>
        <v>18.399999999999999</v>
      </c>
      <c r="I11" s="3">
        <f>[7]Março!$D$12</f>
        <v>18.7</v>
      </c>
      <c r="J11" s="3">
        <f>[7]Março!$D$13</f>
        <v>18</v>
      </c>
      <c r="K11" s="3">
        <f>[7]Março!$D$14</f>
        <v>16.7</v>
      </c>
      <c r="L11" s="3">
        <f>[7]Março!$D$15</f>
        <v>18.8</v>
      </c>
      <c r="M11" s="3">
        <f>[7]Março!$D$16</f>
        <v>19.899999999999999</v>
      </c>
      <c r="N11" s="3">
        <f>[7]Março!$D$17</f>
        <v>18.399999999999999</v>
      </c>
      <c r="O11" s="3">
        <f>[7]Março!$D$18</f>
        <v>18.600000000000001</v>
      </c>
      <c r="P11" s="3">
        <f>[7]Março!$D$19</f>
        <v>20</v>
      </c>
      <c r="Q11" s="3">
        <f>[7]Março!$D$20</f>
        <v>19.8</v>
      </c>
      <c r="R11" s="3">
        <f>[7]Março!$D$21</f>
        <v>18.399999999999999</v>
      </c>
      <c r="S11" s="3">
        <f>[7]Março!$D$22</f>
        <v>19.600000000000001</v>
      </c>
      <c r="T11" s="3">
        <f>[7]Março!$D$23</f>
        <v>17.7</v>
      </c>
      <c r="U11" s="3">
        <f>[7]Março!$D$24</f>
        <v>19.2</v>
      </c>
      <c r="V11" s="3">
        <f>[7]Março!$D$25</f>
        <v>19.7</v>
      </c>
      <c r="W11" s="3">
        <f>[7]Março!$D$26</f>
        <v>20.399999999999999</v>
      </c>
      <c r="X11" s="3">
        <f>[7]Março!$D$27</f>
        <v>17.7</v>
      </c>
      <c r="Y11" s="3">
        <f>[7]Março!$D$28</f>
        <v>17.7</v>
      </c>
      <c r="Z11" s="3">
        <f>[7]Março!$D$29</f>
        <v>18.7</v>
      </c>
      <c r="AA11" s="3">
        <f>[7]Março!$D$30</f>
        <v>19.8</v>
      </c>
      <c r="AB11" s="3">
        <f>[7]Março!$D$31</f>
        <v>19.3</v>
      </c>
      <c r="AC11" s="3">
        <f>[7]Março!$D$32</f>
        <v>15.6</v>
      </c>
      <c r="AD11" s="3">
        <f>[7]Março!$D$33</f>
        <v>13.8</v>
      </c>
      <c r="AE11" s="3">
        <f>[7]Março!$D$34</f>
        <v>19.3</v>
      </c>
      <c r="AF11" s="3">
        <f>[7]Março!$D$35</f>
        <v>18.600000000000001</v>
      </c>
      <c r="AG11" s="16">
        <f t="shared" si="1"/>
        <v>13.8</v>
      </c>
      <c r="AH11" s="25">
        <f t="shared" si="2"/>
        <v>18.603225806451611</v>
      </c>
    </row>
    <row r="12" spans="1:34" ht="17.100000000000001" customHeight="1" x14ac:dyDescent="0.2">
      <c r="A12" s="9" t="s">
        <v>5</v>
      </c>
      <c r="B12" s="3">
        <f>[8]Março!$D$5</f>
        <v>24.2</v>
      </c>
      <c r="C12" s="3">
        <f>[8]Março!$D$6</f>
        <v>22.7</v>
      </c>
      <c r="D12" s="14">
        <f>[8]Março!$D$7</f>
        <v>22.5</v>
      </c>
      <c r="E12" s="14">
        <f>[8]Março!$D$8</f>
        <v>23.7</v>
      </c>
      <c r="F12" s="14">
        <f>[8]Março!$D$9</f>
        <v>22.8</v>
      </c>
      <c r="G12" s="14">
        <f>[8]Março!$D$10</f>
        <v>22.9</v>
      </c>
      <c r="H12" s="14">
        <f>[8]Março!$D$11</f>
        <v>21.5</v>
      </c>
      <c r="I12" s="14">
        <f>[8]Março!$D$12</f>
        <v>21.1</v>
      </c>
      <c r="J12" s="14">
        <f>[8]Março!$D$13</f>
        <v>22.9</v>
      </c>
      <c r="K12" s="14">
        <f>[8]Março!$D$14</f>
        <v>23</v>
      </c>
      <c r="L12" s="14">
        <f>[8]Março!$D$15</f>
        <v>24.5</v>
      </c>
      <c r="M12" s="14">
        <f>[8]Março!$D$16</f>
        <v>24.7</v>
      </c>
      <c r="N12" s="14">
        <f>[8]Março!$D$17</f>
        <v>24.9</v>
      </c>
      <c r="O12" s="14">
        <f>[8]Março!$D$18</f>
        <v>22.7</v>
      </c>
      <c r="P12" s="3">
        <f>[8]Março!$D$19</f>
        <v>22.2</v>
      </c>
      <c r="Q12" s="3">
        <f>[8]Março!$D$20</f>
        <v>23.4</v>
      </c>
      <c r="R12" s="3">
        <f>[8]Março!$D$21</f>
        <v>22.1</v>
      </c>
      <c r="S12" s="3">
        <f>[8]Março!$D$22</f>
        <v>23.5</v>
      </c>
      <c r="T12" s="3">
        <f>[8]Março!$D$23</f>
        <v>23.9</v>
      </c>
      <c r="U12" s="3">
        <f>[8]Março!$D$24</f>
        <v>25.4</v>
      </c>
      <c r="V12" s="3">
        <f>[8]Março!$D$25</f>
        <v>24.1</v>
      </c>
      <c r="W12" s="3">
        <f>[8]Março!$D$26</f>
        <v>25.2</v>
      </c>
      <c r="X12" s="3">
        <f>[8]Março!$D$27</f>
        <v>21.8</v>
      </c>
      <c r="Y12" s="3">
        <f>[8]Março!$D$28</f>
        <v>22</v>
      </c>
      <c r="Z12" s="3">
        <f>[8]Março!$D$29</f>
        <v>22.9</v>
      </c>
      <c r="AA12" s="3">
        <f>[8]Março!$D$30</f>
        <v>24.4</v>
      </c>
      <c r="AB12" s="3">
        <f>[8]Março!$D$31</f>
        <v>21.9</v>
      </c>
      <c r="AC12" s="3">
        <f>[8]Março!$D$32</f>
        <v>17.899999999999999</v>
      </c>
      <c r="AD12" s="3">
        <f>[8]Março!$D$33</f>
        <v>15.7</v>
      </c>
      <c r="AE12" s="3">
        <f>[8]Março!$D$34</f>
        <v>19.5</v>
      </c>
      <c r="AF12" s="3">
        <f>[8]Março!$D$35</f>
        <v>20.9</v>
      </c>
      <c r="AG12" s="16">
        <f t="shared" si="1"/>
        <v>15.7</v>
      </c>
      <c r="AH12" s="25">
        <f>AVERAGE(B12:AF12)</f>
        <v>22.609677419354835</v>
      </c>
    </row>
    <row r="13" spans="1:34" ht="17.100000000000001" customHeight="1" x14ac:dyDescent="0.2">
      <c r="A13" s="9" t="s">
        <v>6</v>
      </c>
      <c r="B13" s="14">
        <f>[9]Março!$D$5</f>
        <v>21</v>
      </c>
      <c r="C13" s="14">
        <f>[9]Março!$D$6</f>
        <v>21.1</v>
      </c>
      <c r="D13" s="14">
        <f>[9]Março!$D$7</f>
        <v>20.2</v>
      </c>
      <c r="E13" s="14">
        <f>[9]Março!$D$8</f>
        <v>21.4</v>
      </c>
      <c r="F13" s="14">
        <f>[9]Março!$D$9</f>
        <v>21</v>
      </c>
      <c r="G13" s="14">
        <f>[9]Março!$D$10</f>
        <v>21.1</v>
      </c>
      <c r="H13" s="14">
        <f>[9]Março!$D$11</f>
        <v>19.600000000000001</v>
      </c>
      <c r="I13" s="14">
        <f>[9]Março!$D$12</f>
        <v>20.5</v>
      </c>
      <c r="J13" s="14">
        <f>[9]Março!$D$13</f>
        <v>19.600000000000001</v>
      </c>
      <c r="K13" s="14">
        <f>[9]Março!$D$14</f>
        <v>18.8</v>
      </c>
      <c r="L13" s="14">
        <f>[9]Março!$D$15</f>
        <v>21</v>
      </c>
      <c r="M13" s="14">
        <f>[9]Março!$D$16</f>
        <v>21.1</v>
      </c>
      <c r="N13" s="14">
        <f>[9]Março!$D$17</f>
        <v>21.2</v>
      </c>
      <c r="O13" s="14">
        <f>[9]Março!$D$18</f>
        <v>20.9</v>
      </c>
      <c r="P13" s="14">
        <f>[9]Março!$D$19</f>
        <v>22.3</v>
      </c>
      <c r="Q13" s="14">
        <f>[9]Março!$D$20</f>
        <v>21.2</v>
      </c>
      <c r="R13" s="14">
        <f>[9]Março!$D$21</f>
        <v>21.7</v>
      </c>
      <c r="S13" s="14">
        <f>[9]Março!$D$22</f>
        <v>21.8</v>
      </c>
      <c r="T13" s="14">
        <f>[9]Março!$D$23</f>
        <v>20.7</v>
      </c>
      <c r="U13" s="14">
        <f>[9]Março!$D$24</f>
        <v>20.399999999999999</v>
      </c>
      <c r="V13" s="14">
        <f>[9]Março!$D$25</f>
        <v>21.7</v>
      </c>
      <c r="W13" s="14">
        <f>[9]Março!$D$26</f>
        <v>21.2</v>
      </c>
      <c r="X13" s="14">
        <f>[9]Março!$D$27</f>
        <v>21.7</v>
      </c>
      <c r="Y13" s="14">
        <f>[9]Março!$D$28</f>
        <v>21.1</v>
      </c>
      <c r="Z13" s="14">
        <f>[9]Março!$D$29</f>
        <v>20.8</v>
      </c>
      <c r="AA13" s="14">
        <f>[9]Março!$D$30</f>
        <v>22.2</v>
      </c>
      <c r="AB13" s="14">
        <f>[9]Março!$D$31</f>
        <v>20.7</v>
      </c>
      <c r="AC13" s="14">
        <f>[9]Março!$D$32</f>
        <v>18</v>
      </c>
      <c r="AD13" s="14">
        <f>[9]Março!$D$33</f>
        <v>15</v>
      </c>
      <c r="AE13" s="14">
        <f>[9]Março!$D$34</f>
        <v>20.2</v>
      </c>
      <c r="AF13" s="14">
        <f>[9]Março!$D$35</f>
        <v>19.100000000000001</v>
      </c>
      <c r="AG13" s="16">
        <f t="shared" si="1"/>
        <v>15</v>
      </c>
      <c r="AH13" s="25">
        <f t="shared" si="2"/>
        <v>20.590322580645164</v>
      </c>
    </row>
    <row r="14" spans="1:34" ht="17.100000000000001" customHeight="1" x14ac:dyDescent="0.2">
      <c r="A14" s="9" t="s">
        <v>7</v>
      </c>
      <c r="B14" s="14">
        <f>[10]Março!$D$5</f>
        <v>20.6</v>
      </c>
      <c r="C14" s="14">
        <f>[10]Março!$D$6</f>
        <v>19.600000000000001</v>
      </c>
      <c r="D14" s="14">
        <f>[10]Março!$D$7</f>
        <v>21</v>
      </c>
      <c r="E14" s="14">
        <f>[10]Março!$D$8</f>
        <v>20.8</v>
      </c>
      <c r="F14" s="14">
        <f>[10]Março!$D$9</f>
        <v>21.4</v>
      </c>
      <c r="G14" s="14">
        <f>[10]Março!$D$10</f>
        <v>21.5</v>
      </c>
      <c r="H14" s="14">
        <f>[10]Março!$D$11</f>
        <v>22.4</v>
      </c>
      <c r="I14" s="14">
        <f>[10]Março!$D$12</f>
        <v>21.5</v>
      </c>
      <c r="J14" s="14">
        <f>[10]Março!$D$13</f>
        <v>19.600000000000001</v>
      </c>
      <c r="K14" s="14">
        <f>[10]Março!$D$14</f>
        <v>18.8</v>
      </c>
      <c r="L14" s="14">
        <f>[10]Março!$D$15</f>
        <v>21</v>
      </c>
      <c r="M14" s="14">
        <f>[10]Março!$D$16</f>
        <v>21.1</v>
      </c>
      <c r="N14" s="14">
        <f>[10]Março!$D$17</f>
        <v>21.2</v>
      </c>
      <c r="O14" s="14">
        <f>[10]Março!$D$18</f>
        <v>20.9</v>
      </c>
      <c r="P14" s="14">
        <f>[10]Março!$D$19</f>
        <v>22.3</v>
      </c>
      <c r="Q14" s="14">
        <f>[10]Março!$D$20</f>
        <v>21.2</v>
      </c>
      <c r="R14" s="14">
        <f>[10]Março!$D$21</f>
        <v>21.7</v>
      </c>
      <c r="S14" s="14">
        <f>[10]Março!$D$22</f>
        <v>21.8</v>
      </c>
      <c r="T14" s="14">
        <f>[10]Março!$D$23</f>
        <v>20.7</v>
      </c>
      <c r="U14" s="14">
        <f>[10]Março!$D$24</f>
        <v>20.399999999999999</v>
      </c>
      <c r="V14" s="14">
        <f>[10]Março!$D$25</f>
        <v>21.7</v>
      </c>
      <c r="W14" s="14">
        <f>[10]Março!$D$26</f>
        <v>21.2</v>
      </c>
      <c r="X14" s="14">
        <f>[10]Março!$D$27</f>
        <v>19.100000000000001</v>
      </c>
      <c r="Y14" s="14">
        <f>[10]Março!$D$28</f>
        <v>16.5</v>
      </c>
      <c r="Z14" s="14">
        <f>[10]Março!$D$29</f>
        <v>15.4</v>
      </c>
      <c r="AA14" s="14">
        <f>[10]Março!$D$30</f>
        <v>20.399999999999999</v>
      </c>
      <c r="AB14" s="14">
        <f>[10]Março!$D$31</f>
        <v>19.100000000000001</v>
      </c>
      <c r="AC14" s="14">
        <f>[10]Março!$D$32</f>
        <v>9.6999999999999993</v>
      </c>
      <c r="AD14" s="14">
        <f>[10]Março!$D$33</f>
        <v>11.3</v>
      </c>
      <c r="AE14" s="14">
        <f>[10]Março!$D$34</f>
        <v>14.3</v>
      </c>
      <c r="AF14" s="14">
        <f>[10]Março!$D$35</f>
        <v>15.5</v>
      </c>
      <c r="AG14" s="16">
        <f t="shared" si="1"/>
        <v>9.6999999999999993</v>
      </c>
      <c r="AH14" s="25">
        <f>AVERAGE(B14:AF14)</f>
        <v>19.474193548387095</v>
      </c>
    </row>
    <row r="15" spans="1:34" ht="17.100000000000001" customHeight="1" x14ac:dyDescent="0.2">
      <c r="A15" s="9" t="s">
        <v>8</v>
      </c>
      <c r="B15" s="14">
        <f>[11]Março!$D$5</f>
        <v>21.1</v>
      </c>
      <c r="C15" s="14">
        <f>[11]Março!$D$6</f>
        <v>19.100000000000001</v>
      </c>
      <c r="D15" s="14">
        <f>[11]Março!$D$7</f>
        <v>19.3</v>
      </c>
      <c r="E15" s="14">
        <f>[11]Março!$D$8</f>
        <v>21.6</v>
      </c>
      <c r="F15" s="14">
        <f>[11]Março!$D$9</f>
        <v>22.9</v>
      </c>
      <c r="G15" s="14">
        <f>[11]Março!$D$10</f>
        <v>21.6</v>
      </c>
      <c r="H15" s="14">
        <f>[11]Março!$D$11</f>
        <v>22.5</v>
      </c>
      <c r="I15" s="14">
        <f>[11]Março!$D$12</f>
        <v>16.600000000000001</v>
      </c>
      <c r="J15" s="14">
        <f>[11]Março!$D$13</f>
        <v>17.3</v>
      </c>
      <c r="K15" s="14">
        <f>[11]Março!$D$14</f>
        <v>19.3</v>
      </c>
      <c r="L15" s="14">
        <f>[11]Março!$D$15</f>
        <v>20.8</v>
      </c>
      <c r="M15" s="14">
        <f>[11]Março!$D$16</f>
        <v>18.2</v>
      </c>
      <c r="N15" s="14">
        <f>[11]Março!$D$17</f>
        <v>20.5</v>
      </c>
      <c r="O15" s="14">
        <f>[11]Março!$D$18</f>
        <v>21.9</v>
      </c>
      <c r="P15" s="14">
        <f>[11]Março!$D$19</f>
        <v>20.7</v>
      </c>
      <c r="Q15" s="14">
        <f>[11]Março!$D$20</f>
        <v>19.899999999999999</v>
      </c>
      <c r="R15" s="14">
        <f>[11]Março!$D$21</f>
        <v>21.4</v>
      </c>
      <c r="S15" s="14">
        <f>[11]Março!$D$22</f>
        <v>20.5</v>
      </c>
      <c r="T15" s="14">
        <f>[11]Março!$D$23</f>
        <v>20.2</v>
      </c>
      <c r="U15" s="14">
        <f>[11]Março!$D$24</f>
        <v>18.399999999999999</v>
      </c>
      <c r="V15" s="14">
        <f>[11]Março!$D$25</f>
        <v>20.2</v>
      </c>
      <c r="W15" s="14">
        <f>[11]Março!$D$26</f>
        <v>19.5</v>
      </c>
      <c r="X15" s="14">
        <f>[11]Março!$D$27</f>
        <v>20.3</v>
      </c>
      <c r="Y15" s="14">
        <f>[11]Março!$D$28</f>
        <v>16.399999999999999</v>
      </c>
      <c r="Z15" s="14">
        <f>[11]Março!$D$29</f>
        <v>14.6</v>
      </c>
      <c r="AA15" s="14">
        <f>[11]Março!$D$30</f>
        <v>17.899999999999999</v>
      </c>
      <c r="AB15" s="14">
        <f>[11]Março!$D$31</f>
        <v>18.899999999999999</v>
      </c>
      <c r="AC15" s="14">
        <f>[11]Março!$D$32</f>
        <v>9.6</v>
      </c>
      <c r="AD15" s="14">
        <f>[11]Março!$D$33</f>
        <v>7.7</v>
      </c>
      <c r="AE15" s="14">
        <f>[11]Março!$D$34</f>
        <v>10.9</v>
      </c>
      <c r="AF15" s="14">
        <f>[11]Março!$D$35</f>
        <v>12.3</v>
      </c>
      <c r="AG15" s="16">
        <f>MIN(B15:AF15)</f>
        <v>7.7</v>
      </c>
      <c r="AH15" s="25">
        <f>AVERAGE(B15:AF15)</f>
        <v>18.454838709677418</v>
      </c>
    </row>
    <row r="16" spans="1:34" ht="17.100000000000001" customHeight="1" x14ac:dyDescent="0.2">
      <c r="A16" s="9" t="s">
        <v>9</v>
      </c>
      <c r="B16" s="14">
        <f>[12]Março!$D$5</f>
        <v>21.4</v>
      </c>
      <c r="C16" s="14">
        <f>[12]Março!$D$6</f>
        <v>20.9</v>
      </c>
      <c r="D16" s="14">
        <f>[12]Março!$D$7</f>
        <v>22.8</v>
      </c>
      <c r="E16" s="14">
        <f>[12]Março!$D$8</f>
        <v>22.1</v>
      </c>
      <c r="F16" s="14">
        <f>[12]Março!$D$9</f>
        <v>23.7</v>
      </c>
      <c r="G16" s="14">
        <f>[12]Março!$D$10</f>
        <v>23</v>
      </c>
      <c r="H16" s="14">
        <f>[12]Março!$D$11</f>
        <v>23.9</v>
      </c>
      <c r="I16" s="14">
        <f>[12]Março!$D$12</f>
        <v>22</v>
      </c>
      <c r="J16" s="14">
        <f>[12]Março!$D$13</f>
        <v>22.9</v>
      </c>
      <c r="K16" s="14">
        <f>[12]Março!$D$14</f>
        <v>21.4</v>
      </c>
      <c r="L16" s="14">
        <f>[12]Março!$D$15</f>
        <v>21</v>
      </c>
      <c r="M16" s="14">
        <f>[12]Março!$D$16</f>
        <v>20.3</v>
      </c>
      <c r="N16" s="14">
        <f>[12]Março!$D$17</f>
        <v>21.4</v>
      </c>
      <c r="O16" s="14">
        <f>[12]Março!$D$18</f>
        <v>21.2</v>
      </c>
      <c r="P16" s="14">
        <f>[12]Março!$D$19</f>
        <v>22</v>
      </c>
      <c r="Q16" s="14">
        <f>[12]Março!$D$20</f>
        <v>21.1</v>
      </c>
      <c r="R16" s="14">
        <f>[12]Março!$D$21</f>
        <v>22.1</v>
      </c>
      <c r="S16" s="14">
        <f>[12]Março!$D$22</f>
        <v>20.399999999999999</v>
      </c>
      <c r="T16" s="14">
        <f>[12]Março!$D$23</f>
        <v>20.9</v>
      </c>
      <c r="U16" s="14">
        <f>[12]Março!$D$24</f>
        <v>22.6</v>
      </c>
      <c r="V16" s="14">
        <f>[12]Março!$D$25</f>
        <v>22.1</v>
      </c>
      <c r="W16" s="14">
        <f>[12]Março!$D$26</f>
        <v>20.7</v>
      </c>
      <c r="X16" s="14">
        <f>[12]Março!$D$27</f>
        <v>20.3</v>
      </c>
      <c r="Y16" s="14">
        <f>[12]Março!$D$28</f>
        <v>18.7</v>
      </c>
      <c r="Z16" s="14">
        <f>[12]Março!$D$29</f>
        <v>18.8</v>
      </c>
      <c r="AA16" s="14">
        <f>[12]Março!$D$30</f>
        <v>22.3</v>
      </c>
      <c r="AB16" s="14">
        <f>[12]Março!$D$31</f>
        <v>20.100000000000001</v>
      </c>
      <c r="AC16" s="14">
        <f>[12]Março!$D$32</f>
        <v>11</v>
      </c>
      <c r="AD16" s="14">
        <f>[12]Março!$D$33</f>
        <v>13.5</v>
      </c>
      <c r="AE16" s="14">
        <f>[12]Março!$D$34</f>
        <v>17.2</v>
      </c>
      <c r="AF16" s="14">
        <f>[12]Março!$D$35</f>
        <v>18.899999999999999</v>
      </c>
      <c r="AG16" s="16">
        <f t="shared" ref="AG16:AG28" si="5">MIN(B16:AF16)</f>
        <v>11</v>
      </c>
      <c r="AH16" s="25">
        <f t="shared" ref="AH16:AH28" si="6">AVERAGE(B16:AF16)</f>
        <v>20.667741935483868</v>
      </c>
    </row>
    <row r="17" spans="1:34" ht="17.100000000000001" customHeight="1" x14ac:dyDescent="0.2">
      <c r="A17" s="9" t="s">
        <v>53</v>
      </c>
      <c r="B17" s="14">
        <f>[13]Março!$D$5</f>
        <v>22</v>
      </c>
      <c r="C17" s="14">
        <f>[13]Março!$D$6</f>
        <v>22.8</v>
      </c>
      <c r="D17" s="14">
        <f>[13]Março!$D$7</f>
        <v>22.9</v>
      </c>
      <c r="E17" s="14">
        <f>[13]Março!$D$8</f>
        <v>22.3</v>
      </c>
      <c r="F17" s="14">
        <f>[13]Março!$D$9</f>
        <v>21.8</v>
      </c>
      <c r="G17" s="14">
        <f>[13]Março!$D$10</f>
        <v>22</v>
      </c>
      <c r="H17" s="14">
        <f>[13]Março!$D$11</f>
        <v>21.8</v>
      </c>
      <c r="I17" s="14">
        <f>[13]Março!$D$12</f>
        <v>19.3</v>
      </c>
      <c r="J17" s="14">
        <f>[13]Março!$D$13</f>
        <v>17.3</v>
      </c>
      <c r="K17" s="14">
        <f>[13]Março!$D$14</f>
        <v>18.5</v>
      </c>
      <c r="L17" s="14">
        <f>[13]Março!$D$15</f>
        <v>20.399999999999999</v>
      </c>
      <c r="M17" s="14">
        <f>[13]Março!$D$16</f>
        <v>20.2</v>
      </c>
      <c r="N17" s="14">
        <f>[13]Março!$D$17</f>
        <v>21.9</v>
      </c>
      <c r="O17" s="14">
        <f>[13]Março!$D$18</f>
        <v>21.3</v>
      </c>
      <c r="P17" s="14">
        <f>[13]Março!$D$19</f>
        <v>21.2</v>
      </c>
      <c r="Q17" s="14">
        <f>[13]Março!$D$20</f>
        <v>21.1</v>
      </c>
      <c r="R17" s="14">
        <f>[13]Março!$D$21</f>
        <v>21.6</v>
      </c>
      <c r="S17" s="14">
        <f>[13]Março!$D$22</f>
        <v>21.8</v>
      </c>
      <c r="T17" s="14">
        <f>[13]Março!$D$23</f>
        <v>22.5</v>
      </c>
      <c r="U17" s="14">
        <f>[13]Março!$D$24</f>
        <v>21.6</v>
      </c>
      <c r="V17" s="14">
        <f>[13]Março!$D$25</f>
        <v>22.7</v>
      </c>
      <c r="W17" s="14">
        <f>[13]Março!$D$26</f>
        <v>20.6</v>
      </c>
      <c r="X17" s="14">
        <f>[13]Março!$D$27</f>
        <v>20.5</v>
      </c>
      <c r="Y17" s="14">
        <f>[13]Março!$D$28</f>
        <v>18.2</v>
      </c>
      <c r="Z17" s="14">
        <f>[13]Março!$D$29</f>
        <v>16.3</v>
      </c>
      <c r="AA17" s="14">
        <f>[13]Março!$D$30</f>
        <v>20.9</v>
      </c>
      <c r="AB17" s="14">
        <f>[13]Março!$D$31</f>
        <v>20.6</v>
      </c>
      <c r="AC17" s="14">
        <f>[13]Março!$D$32</f>
        <v>11.8</v>
      </c>
      <c r="AD17" s="14">
        <f>[13]Março!$D$33</f>
        <v>11.1</v>
      </c>
      <c r="AE17" s="14">
        <f>[13]Março!$D$34</f>
        <v>16.899999999999999</v>
      </c>
      <c r="AF17" s="14">
        <f>[13]Março!$D$35</f>
        <v>14.9</v>
      </c>
      <c r="AG17" s="16">
        <f t="shared" ref="AG17:AG18" si="7">MIN(B17:AF17)</f>
        <v>11.1</v>
      </c>
      <c r="AH17" s="25">
        <f t="shared" ref="AH17:AH18" si="8">AVERAGE(B17:AF17)</f>
        <v>19.961290322580645</v>
      </c>
    </row>
    <row r="18" spans="1:34" ht="17.100000000000001" customHeight="1" x14ac:dyDescent="0.2">
      <c r="A18" s="9" t="s">
        <v>10</v>
      </c>
      <c r="B18" s="14">
        <f>[14]Março!$D$5</f>
        <v>21.1</v>
      </c>
      <c r="C18" s="14">
        <f>[14]Março!$D$6</f>
        <v>19.899999999999999</v>
      </c>
      <c r="D18" s="14">
        <f>[14]Março!$D$7</f>
        <v>21</v>
      </c>
      <c r="E18" s="14">
        <f>[14]Março!$D$8</f>
        <v>21.2</v>
      </c>
      <c r="F18" s="14">
        <f>[14]Março!$D$9</f>
        <v>22</v>
      </c>
      <c r="G18" s="14">
        <f>[14]Março!$D$10</f>
        <v>21.8</v>
      </c>
      <c r="H18" s="14">
        <f>[14]Março!$D$11</f>
        <v>22.2</v>
      </c>
      <c r="I18" s="14">
        <f>[14]Março!$D$12</f>
        <v>17.100000000000001</v>
      </c>
      <c r="J18" s="14">
        <f>[14]Março!$D$13</f>
        <v>18.399999999999999</v>
      </c>
      <c r="K18" s="14">
        <f>[14]Março!$D$14</f>
        <v>19.399999999999999</v>
      </c>
      <c r="L18" s="14">
        <f>[14]Março!$D$15</f>
        <v>21.3</v>
      </c>
      <c r="M18" s="14">
        <f>[14]Março!$D$16</f>
        <v>19.5</v>
      </c>
      <c r="N18" s="14">
        <f>[14]Março!$D$17</f>
        <v>21.6</v>
      </c>
      <c r="O18" s="14">
        <f>[14]Março!$D$18</f>
        <v>21.1</v>
      </c>
      <c r="P18" s="14">
        <f>[14]Março!$D$19</f>
        <v>21.3</v>
      </c>
      <c r="Q18" s="14">
        <f>[14]Março!$D$20</f>
        <v>19</v>
      </c>
      <c r="R18" s="14">
        <f>[14]Março!$D$21</f>
        <v>21.8</v>
      </c>
      <c r="S18" s="14">
        <f>[14]Março!$D$22</f>
        <v>20.8</v>
      </c>
      <c r="T18" s="14">
        <f>[14]Março!$D$23</f>
        <v>21.2</v>
      </c>
      <c r="U18" s="14">
        <f>[14]Março!$D$24</f>
        <v>20</v>
      </c>
      <c r="V18" s="14">
        <f>[14]Março!$D$25</f>
        <v>20.7</v>
      </c>
      <c r="W18" s="14">
        <f>[14]Março!$D$26</f>
        <v>20.5</v>
      </c>
      <c r="X18" s="14">
        <f>[14]Março!$D$27</f>
        <v>20</v>
      </c>
      <c r="Y18" s="14">
        <f>[14]Março!$D$28</f>
        <v>16.2</v>
      </c>
      <c r="Z18" s="14">
        <f>[14]Março!$D$29</f>
        <v>15</v>
      </c>
      <c r="AA18" s="14">
        <f>[14]Março!$D$30</f>
        <v>19.100000000000001</v>
      </c>
      <c r="AB18" s="14">
        <f>[14]Março!$D$31</f>
        <v>19.2</v>
      </c>
      <c r="AC18" s="14">
        <f>[14]Março!$D$32</f>
        <v>10.1</v>
      </c>
      <c r="AD18" s="14">
        <f>[14]Março!$D$33</f>
        <v>8</v>
      </c>
      <c r="AE18" s="14">
        <f>[14]Março!$D$34</f>
        <v>11.9</v>
      </c>
      <c r="AF18" s="14">
        <f>[14]Março!$D$35</f>
        <v>13.5</v>
      </c>
      <c r="AG18" s="16">
        <f t="shared" si="7"/>
        <v>8</v>
      </c>
      <c r="AH18" s="25">
        <f t="shared" si="8"/>
        <v>18.900000000000002</v>
      </c>
    </row>
    <row r="19" spans="1:34" ht="17.100000000000001" customHeight="1" x14ac:dyDescent="0.2">
      <c r="A19" s="9" t="s">
        <v>11</v>
      </c>
      <c r="B19" s="14">
        <f>[15]Março!$D$5</f>
        <v>18.7</v>
      </c>
      <c r="C19" s="14">
        <f>[15]Março!$D$6</f>
        <v>20.7</v>
      </c>
      <c r="D19" s="14">
        <f>[15]Março!$D$7</f>
        <v>19.8</v>
      </c>
      <c r="E19" s="14">
        <f>[15]Março!$D$8</f>
        <v>20.8</v>
      </c>
      <c r="F19" s="14">
        <f>[15]Março!$D$9</f>
        <v>19.899999999999999</v>
      </c>
      <c r="G19" s="14">
        <f>[15]Março!$D$10</f>
        <v>19.399999999999999</v>
      </c>
      <c r="H19" s="14">
        <f>[15]Março!$D$11</f>
        <v>20.5</v>
      </c>
      <c r="I19" s="14">
        <f>[15]Março!$D$12</f>
        <v>17.3</v>
      </c>
      <c r="J19" s="14">
        <f>[15]Março!$D$13</f>
        <v>15.1</v>
      </c>
      <c r="K19" s="14">
        <f>[15]Março!$D$14</f>
        <v>17.5</v>
      </c>
      <c r="L19" s="14">
        <f>[15]Março!$D$15</f>
        <v>19.2</v>
      </c>
      <c r="M19" s="14">
        <f>[15]Março!$D$16</f>
        <v>18.100000000000001</v>
      </c>
      <c r="N19" s="14">
        <f>[15]Março!$D$17</f>
        <v>19.7</v>
      </c>
      <c r="O19" s="14">
        <f>[15]Março!$D$18</f>
        <v>20.9</v>
      </c>
      <c r="P19" s="14">
        <f>[15]Março!$D$19</f>
        <v>21.2</v>
      </c>
      <c r="Q19" s="14">
        <f>[15]Março!$D$20</f>
        <v>20.3</v>
      </c>
      <c r="R19" s="14">
        <f>[15]Março!$D$21</f>
        <v>22.2</v>
      </c>
      <c r="S19" s="14">
        <f>[15]Março!$D$22</f>
        <v>22.1</v>
      </c>
      <c r="T19" s="14">
        <f>[15]Março!$D$23</f>
        <v>20.2</v>
      </c>
      <c r="U19" s="14">
        <f>[15]Março!$D$24</f>
        <v>20.2</v>
      </c>
      <c r="V19" s="14">
        <f>[15]Março!$D$25</f>
        <v>19.600000000000001</v>
      </c>
      <c r="W19" s="14">
        <f>[15]Março!$D$26</f>
        <v>19.8</v>
      </c>
      <c r="X19" s="14">
        <f>[15]Março!$D$27</f>
        <v>19.2</v>
      </c>
      <c r="Y19" s="14">
        <f>[15]Março!$D$28</f>
        <v>17.5</v>
      </c>
      <c r="Z19" s="14">
        <f>[15]Março!$D$29</f>
        <v>15.6</v>
      </c>
      <c r="AA19" s="14">
        <f>[15]Março!$D$30</f>
        <v>19.399999999999999</v>
      </c>
      <c r="AB19" s="14">
        <f>[15]Março!$D$31</f>
        <v>20</v>
      </c>
      <c r="AC19" s="14">
        <f>[15]Março!$D$32</f>
        <v>11</v>
      </c>
      <c r="AD19" s="14">
        <f>[15]Março!$D$33</f>
        <v>6.8</v>
      </c>
      <c r="AE19" s="14">
        <f>[15]Março!$D$34</f>
        <v>14.1</v>
      </c>
      <c r="AF19" s="14">
        <f>[15]Março!$D$35</f>
        <v>12.4</v>
      </c>
      <c r="AG19" s="16">
        <f t="shared" si="5"/>
        <v>6.8</v>
      </c>
      <c r="AH19" s="25">
        <f t="shared" si="6"/>
        <v>18.361290322580643</v>
      </c>
    </row>
    <row r="20" spans="1:34" ht="17.100000000000001" customHeight="1" x14ac:dyDescent="0.2">
      <c r="A20" s="9" t="s">
        <v>12</v>
      </c>
      <c r="B20" s="14">
        <f>[16]Março!$D$5</f>
        <v>21.8</v>
      </c>
      <c r="C20" s="14">
        <f>[16]Março!$D$6</f>
        <v>23</v>
      </c>
      <c r="D20" s="14">
        <f>[16]Março!$D$7</f>
        <v>22.7</v>
      </c>
      <c r="E20" s="14">
        <f>[16]Março!$D$8</f>
        <v>22</v>
      </c>
      <c r="F20" s="14">
        <f>[16]Março!$D$9</f>
        <v>22.5</v>
      </c>
      <c r="G20" s="14">
        <f>[16]Março!$D$10</f>
        <v>22.9</v>
      </c>
      <c r="H20" s="14">
        <f>[16]Março!$D$11</f>
        <v>20.8</v>
      </c>
      <c r="I20" s="14">
        <f>[16]Março!$D$12</f>
        <v>23.3</v>
      </c>
      <c r="J20" s="14">
        <f>[16]Março!$D$13</f>
        <v>20.5</v>
      </c>
      <c r="K20" s="14">
        <f>[16]Março!$D$14</f>
        <v>19.399999999999999</v>
      </c>
      <c r="L20" s="14">
        <f>[16]Março!$D$15</f>
        <v>21.4</v>
      </c>
      <c r="M20" s="14">
        <f>[16]Março!$D$16</f>
        <v>20.2</v>
      </c>
      <c r="N20" s="14">
        <f>[16]Março!$D$17</f>
        <v>22.2</v>
      </c>
      <c r="O20" s="14">
        <f>[16]Março!$D$18</f>
        <v>21.5</v>
      </c>
      <c r="P20" s="14">
        <f>[16]Março!$D$19</f>
        <v>21.8</v>
      </c>
      <c r="Q20" s="14">
        <f>[16]Março!$D$20</f>
        <v>21.2</v>
      </c>
      <c r="R20" s="14">
        <f>[16]Março!$D$21</f>
        <v>21.9</v>
      </c>
      <c r="S20" s="14">
        <f>[16]Março!$D$22</f>
        <v>23.4</v>
      </c>
      <c r="T20" s="14">
        <f>[16]Março!$D$23</f>
        <v>23</v>
      </c>
      <c r="U20" s="14">
        <f>[16]Março!$D$24</f>
        <v>22.2</v>
      </c>
      <c r="V20" s="14">
        <f>[16]Março!$D$25</f>
        <v>22.6</v>
      </c>
      <c r="W20" s="14">
        <f>[16]Março!$D$26</f>
        <v>21.5</v>
      </c>
      <c r="X20" s="14">
        <f>[16]Março!$D$27</f>
        <v>21.2</v>
      </c>
      <c r="Y20" s="14">
        <f>[16]Março!$D$28</f>
        <v>20.100000000000001</v>
      </c>
      <c r="Z20" s="14">
        <f>[16]Março!$D$29</f>
        <v>19.600000000000001</v>
      </c>
      <c r="AA20" s="14">
        <f>[16]Março!$D$30</f>
        <v>22</v>
      </c>
      <c r="AB20" s="14">
        <f>[16]Março!$D$31</f>
        <v>21</v>
      </c>
      <c r="AC20" s="14">
        <f>[16]Março!$D$32</f>
        <v>14.4</v>
      </c>
      <c r="AD20" s="14">
        <f>[16]Março!$D$33</f>
        <v>13.7</v>
      </c>
      <c r="AE20" s="14">
        <f>[16]Março!$D$34</f>
        <v>18.899999999999999</v>
      </c>
      <c r="AF20" s="14">
        <f>[16]Março!$D$35</f>
        <v>17.3</v>
      </c>
      <c r="AG20" s="16">
        <f t="shared" si="5"/>
        <v>13.7</v>
      </c>
      <c r="AH20" s="25">
        <f t="shared" si="6"/>
        <v>20.967741935483872</v>
      </c>
    </row>
    <row r="21" spans="1:34" ht="17.100000000000001" customHeight="1" x14ac:dyDescent="0.2">
      <c r="A21" s="9" t="s">
        <v>13</v>
      </c>
      <c r="B21" s="14">
        <f>[17]Março!$D$5</f>
        <v>21.4</v>
      </c>
      <c r="C21" s="14">
        <f>[17]Março!$D$6</f>
        <v>23</v>
      </c>
      <c r="D21" s="14">
        <f>[17]Março!$D$7</f>
        <v>21.6</v>
      </c>
      <c r="E21" s="14">
        <f>[17]Março!$D$8</f>
        <v>22</v>
      </c>
      <c r="F21" s="14">
        <f>[17]Março!$D$9</f>
        <v>20.8</v>
      </c>
      <c r="G21" s="14">
        <f>[17]Março!$D$10</f>
        <v>23.3</v>
      </c>
      <c r="H21" s="14">
        <f>[17]Março!$D$11</f>
        <v>21.4</v>
      </c>
      <c r="I21" s="14">
        <f>[17]Março!$D$12</f>
        <v>22</v>
      </c>
      <c r="J21" s="14">
        <f>[17]Março!$D$13</f>
        <v>22.7</v>
      </c>
      <c r="K21" s="14">
        <f>[17]Março!$D$14</f>
        <v>20.399999999999999</v>
      </c>
      <c r="L21" s="14">
        <f>[17]Março!$D$15</f>
        <v>22.3</v>
      </c>
      <c r="M21" s="14">
        <f>[17]Março!$D$16</f>
        <v>21.8</v>
      </c>
      <c r="N21" s="14">
        <f>[17]Março!$D$17</f>
        <v>22</v>
      </c>
      <c r="O21" s="14">
        <f>[17]Março!$D$18</f>
        <v>22.8</v>
      </c>
      <c r="P21" s="14">
        <f>[17]Março!$D$19</f>
        <v>22</v>
      </c>
      <c r="Q21" s="14">
        <f>[17]Março!$D$20</f>
        <v>21.1</v>
      </c>
      <c r="R21" s="14">
        <f>[17]Março!$D$21</f>
        <v>23.3</v>
      </c>
      <c r="S21" s="14">
        <f>[17]Março!$D$22</f>
        <v>23</v>
      </c>
      <c r="T21" s="14">
        <f>[17]Março!$D$23</f>
        <v>22</v>
      </c>
      <c r="U21" s="14">
        <f>[17]Março!$D$24</f>
        <v>23.5</v>
      </c>
      <c r="V21" s="14">
        <f>[17]Março!$D$25</f>
        <v>22.3</v>
      </c>
      <c r="W21" s="14">
        <f>[17]Março!$D$26</f>
        <v>22.9</v>
      </c>
      <c r="X21" s="14">
        <f>[17]Março!$D$27</f>
        <v>21.8</v>
      </c>
      <c r="Y21" s="14">
        <f>[17]Março!$D$28</f>
        <v>21.8</v>
      </c>
      <c r="Z21" s="14">
        <f>[17]Março!$D$29</f>
        <v>21.6</v>
      </c>
      <c r="AA21" s="14">
        <f>[17]Março!$D$30</f>
        <v>23.6</v>
      </c>
      <c r="AB21" s="14">
        <f>[17]Março!$D$31</f>
        <v>22</v>
      </c>
      <c r="AC21" s="14">
        <f>[17]Março!$D$32</f>
        <v>17.7</v>
      </c>
      <c r="AD21" s="14">
        <f>[17]Março!$D$33</f>
        <v>15</v>
      </c>
      <c r="AE21" s="14">
        <f>[17]Março!$D$34</f>
        <v>17.899999999999999</v>
      </c>
      <c r="AF21" s="14">
        <f>[17]Março!$D$35</f>
        <v>18.2</v>
      </c>
      <c r="AG21" s="16">
        <f t="shared" si="5"/>
        <v>15</v>
      </c>
      <c r="AH21" s="25">
        <f t="shared" si="6"/>
        <v>21.522580645161295</v>
      </c>
    </row>
    <row r="22" spans="1:34" ht="17.100000000000001" customHeight="1" x14ac:dyDescent="0.2">
      <c r="A22" s="9" t="s">
        <v>14</v>
      </c>
      <c r="B22" s="14">
        <f>[18]Março!$D$5</f>
        <v>21.7</v>
      </c>
      <c r="C22" s="14">
        <f>[18]Março!$D$6</f>
        <v>21.4</v>
      </c>
      <c r="D22" s="14">
        <f>[18]Março!$D$7</f>
        <v>22.2</v>
      </c>
      <c r="E22" s="14">
        <f>[18]Março!$D$8</f>
        <v>21.7</v>
      </c>
      <c r="F22" s="14">
        <f>[18]Março!$D$9</f>
        <v>22.7</v>
      </c>
      <c r="G22" s="14">
        <f>[18]Março!$D$10</f>
        <v>22</v>
      </c>
      <c r="H22" s="14">
        <f>[18]Março!$D$11</f>
        <v>22.3</v>
      </c>
      <c r="I22" s="14">
        <f>[18]Março!$D$12</f>
        <v>23.8</v>
      </c>
      <c r="J22" s="14">
        <f>[18]Março!$D$13</f>
        <v>20.100000000000001</v>
      </c>
      <c r="K22" s="14">
        <f>[18]Março!$D$14</f>
        <v>21.3</v>
      </c>
      <c r="L22" s="14">
        <f>[18]Março!$D$15</f>
        <v>20.2</v>
      </c>
      <c r="M22" s="14">
        <f>[18]Março!$D$16</f>
        <v>21</v>
      </c>
      <c r="N22" s="14">
        <f>[18]Março!$D$17</f>
        <v>22.1</v>
      </c>
      <c r="O22" s="14">
        <f>[18]Março!$D$18</f>
        <v>20.2</v>
      </c>
      <c r="P22" s="14">
        <f>[18]Março!$D$19</f>
        <v>22.1</v>
      </c>
      <c r="Q22" s="14">
        <f>[18]Março!$D$20</f>
        <v>22.1</v>
      </c>
      <c r="R22" s="14">
        <f>[18]Março!$D$21</f>
        <v>21.2</v>
      </c>
      <c r="S22" s="14">
        <f>[18]Março!$D$22</f>
        <v>20.6</v>
      </c>
      <c r="T22" s="14">
        <f>[18]Março!$D$23</f>
        <v>21.3</v>
      </c>
      <c r="U22" s="14">
        <f>[18]Março!$D$24</f>
        <v>21.6</v>
      </c>
      <c r="V22" s="14">
        <f>[18]Março!$D$25</f>
        <v>20.2</v>
      </c>
      <c r="W22" s="14">
        <f>[18]Março!$D$26</f>
        <v>21.9</v>
      </c>
      <c r="X22" s="14">
        <f>[18]Março!$D$27</f>
        <v>21</v>
      </c>
      <c r="Y22" s="14">
        <f>[18]Março!$D$28</f>
        <v>21.3</v>
      </c>
      <c r="Z22" s="14">
        <f>[18]Março!$D$29</f>
        <v>21.2</v>
      </c>
      <c r="AA22" s="14">
        <f>[18]Março!$D$30</f>
        <v>22.2</v>
      </c>
      <c r="AB22" s="14">
        <f>[18]Março!$D$31</f>
        <v>21.3</v>
      </c>
      <c r="AC22" s="14">
        <f>[18]Março!$D$32</f>
        <v>18.8</v>
      </c>
      <c r="AD22" s="14">
        <f>[18]Março!$D$33</f>
        <v>16.3</v>
      </c>
      <c r="AE22" s="14">
        <f>[18]Março!$D$34</f>
        <v>20.2</v>
      </c>
      <c r="AF22" s="14">
        <f>[18]Março!$D$35</f>
        <v>19.3</v>
      </c>
      <c r="AG22" s="16">
        <f t="shared" si="5"/>
        <v>16.3</v>
      </c>
      <c r="AH22" s="25">
        <f t="shared" si="6"/>
        <v>21.138709677419353</v>
      </c>
    </row>
    <row r="23" spans="1:34" ht="17.100000000000001" customHeight="1" x14ac:dyDescent="0.2">
      <c r="A23" s="9" t="s">
        <v>15</v>
      </c>
      <c r="B23" s="14">
        <f>[19]Março!$D$5</f>
        <v>21</v>
      </c>
      <c r="C23" s="14">
        <f>[19]Março!$D$6</f>
        <v>19.399999999999999</v>
      </c>
      <c r="D23" s="14">
        <f>[19]Março!$D$7</f>
        <v>19.7</v>
      </c>
      <c r="E23" s="14">
        <f>[19]Março!$D$8</f>
        <v>20.9</v>
      </c>
      <c r="F23" s="14">
        <f>[19]Março!$D$9</f>
        <v>20.7</v>
      </c>
      <c r="G23" s="14">
        <f>[19]Março!$D$10</f>
        <v>21</v>
      </c>
      <c r="H23" s="14">
        <f>[19]Março!$D$11</f>
        <v>21.6</v>
      </c>
      <c r="I23" s="14">
        <f>[19]Março!$D$12</f>
        <v>21.5</v>
      </c>
      <c r="J23" s="14">
        <f>[19]Março!$D$13</f>
        <v>20.8</v>
      </c>
      <c r="K23" s="14">
        <f>[19]Março!$D$14</f>
        <v>20.100000000000001</v>
      </c>
      <c r="L23" s="14">
        <f>[19]Março!$D$15</f>
        <v>18.600000000000001</v>
      </c>
      <c r="M23" s="14">
        <f>[19]Março!$D$16</f>
        <v>18.8</v>
      </c>
      <c r="N23" s="14">
        <f>[19]Março!$D$17</f>
        <v>19.8</v>
      </c>
      <c r="O23" s="14">
        <f>[19]Março!$D$18</f>
        <v>20</v>
      </c>
      <c r="P23" s="14">
        <f>[19]Março!$D$19</f>
        <v>19.399999999999999</v>
      </c>
      <c r="Q23" s="14">
        <f>[19]Março!$D$20</f>
        <v>17.600000000000001</v>
      </c>
      <c r="R23" s="14">
        <f>[19]Março!$D$21</f>
        <v>20.399999999999999</v>
      </c>
      <c r="S23" s="14">
        <f>[19]Março!$D$22</f>
        <v>19.7</v>
      </c>
      <c r="T23" s="14">
        <f>[19]Março!$D$23</f>
        <v>19.5</v>
      </c>
      <c r="U23" s="14">
        <f>[19]Março!$D$24</f>
        <v>19.8</v>
      </c>
      <c r="V23" s="14">
        <f>[19]Março!$D$25</f>
        <v>19.8</v>
      </c>
      <c r="W23" s="14">
        <f>[19]Março!$D$26</f>
        <v>19.8</v>
      </c>
      <c r="X23" s="14">
        <f>[19]Março!$D$27</f>
        <v>19.100000000000001</v>
      </c>
      <c r="Y23" s="14">
        <f>[19]Março!$D$28</f>
        <v>15.9</v>
      </c>
      <c r="Z23" s="14">
        <f>[19]Março!$D$29</f>
        <v>17.5</v>
      </c>
      <c r="AA23" s="14">
        <f>[19]Março!$D$30</f>
        <v>19</v>
      </c>
      <c r="AB23" s="14">
        <f>[19]Março!$D$31</f>
        <v>17.100000000000001</v>
      </c>
      <c r="AC23" s="14">
        <f>[19]Março!$D$32</f>
        <v>8.9</v>
      </c>
      <c r="AD23" s="14">
        <f>[19]Março!$D$33</f>
        <v>8.1999999999999993</v>
      </c>
      <c r="AE23" s="14">
        <f>[19]Março!$D$34</f>
        <v>14.1</v>
      </c>
      <c r="AF23" s="14">
        <f>[19]Março!$D$35</f>
        <v>14.8</v>
      </c>
      <c r="AG23" s="16">
        <f t="shared" si="5"/>
        <v>8.1999999999999993</v>
      </c>
      <c r="AH23" s="25">
        <f t="shared" si="6"/>
        <v>18.532258064516128</v>
      </c>
    </row>
    <row r="24" spans="1:34" ht="17.100000000000001" customHeight="1" x14ac:dyDescent="0.2">
      <c r="A24" s="9" t="s">
        <v>16</v>
      </c>
      <c r="B24" s="14">
        <f>[20]Março!$D$5</f>
        <v>23.5</v>
      </c>
      <c r="C24" s="14">
        <f>[20]Março!$D$6</f>
        <v>23</v>
      </c>
      <c r="D24" s="14">
        <f>[20]Março!$D$7</f>
        <v>22.8</v>
      </c>
      <c r="E24" s="14">
        <f>[20]Março!$D$8</f>
        <v>24.1</v>
      </c>
      <c r="F24" s="14">
        <f>[20]Março!$D$9</f>
        <v>22.9</v>
      </c>
      <c r="G24" s="14">
        <f>[20]Março!$D$10</f>
        <v>23.9</v>
      </c>
      <c r="H24" s="14">
        <f>[20]Março!$D$11</f>
        <v>22.2</v>
      </c>
      <c r="I24" s="14">
        <f>[20]Março!$D$12</f>
        <v>23.8</v>
      </c>
      <c r="J24" s="14">
        <f>[20]Março!$D$13</f>
        <v>19.5</v>
      </c>
      <c r="K24" s="14">
        <f>[20]Março!$D$14</f>
        <v>23.1</v>
      </c>
      <c r="L24" s="14">
        <f>[20]Março!$D$15</f>
        <v>24.2</v>
      </c>
      <c r="M24" s="14">
        <f>[20]Março!$D$16</f>
        <v>24.1</v>
      </c>
      <c r="N24" s="14">
        <f>[20]Março!$D$17</f>
        <v>25.2</v>
      </c>
      <c r="O24" s="14">
        <f>[20]Março!$D$18</f>
        <v>21.7</v>
      </c>
      <c r="P24" s="14">
        <f>[20]Março!$D$19</f>
        <v>21.3</v>
      </c>
      <c r="Q24" s="14">
        <f>[20]Março!$D$20</f>
        <v>20.100000000000001</v>
      </c>
      <c r="R24" s="14">
        <f>[20]Março!$D$21</f>
        <v>20.9</v>
      </c>
      <c r="S24" s="14">
        <f>[20]Março!$D$22</f>
        <v>22.7</v>
      </c>
      <c r="T24" s="14">
        <f>[20]Março!$D$23</f>
        <v>23.7</v>
      </c>
      <c r="U24" s="14">
        <f>[20]Março!$D$24</f>
        <v>23.3</v>
      </c>
      <c r="V24" s="14">
        <f>[20]Março!$D$25</f>
        <v>23.5</v>
      </c>
      <c r="W24" s="14">
        <f>[20]Março!$D$26</f>
        <v>22.3</v>
      </c>
      <c r="X24" s="14">
        <f>[20]Março!$D$27</f>
        <v>21.2</v>
      </c>
      <c r="Y24" s="14">
        <f>[20]Março!$D$28</f>
        <v>18.899999999999999</v>
      </c>
      <c r="Z24" s="14">
        <f>[20]Março!$D$29</f>
        <v>16.899999999999999</v>
      </c>
      <c r="AA24" s="14">
        <f>[20]Março!$D$30</f>
        <v>23</v>
      </c>
      <c r="AB24" s="14">
        <f>[20]Março!$D$31</f>
        <v>20.7</v>
      </c>
      <c r="AC24" s="14">
        <f>[20]Março!$D$32</f>
        <v>12.4</v>
      </c>
      <c r="AD24" s="14">
        <f>[20]Março!$D$33</f>
        <v>12.1</v>
      </c>
      <c r="AE24" s="14">
        <f>[20]Março!$D$34</f>
        <v>17.399999999999999</v>
      </c>
      <c r="AF24" s="14">
        <f>[20]Março!$D$35</f>
        <v>16.399999999999999</v>
      </c>
      <c r="AG24" s="16">
        <f t="shared" si="5"/>
        <v>12.1</v>
      </c>
      <c r="AH24" s="25">
        <f t="shared" si="6"/>
        <v>21.316129032258065</v>
      </c>
    </row>
    <row r="25" spans="1:34" ht="17.100000000000001" customHeight="1" x14ac:dyDescent="0.2">
      <c r="A25" s="9" t="s">
        <v>17</v>
      </c>
      <c r="B25" s="14">
        <f>[21]Março!$D$5</f>
        <v>20.100000000000001</v>
      </c>
      <c r="C25" s="14">
        <f>[21]Março!$D$6</f>
        <v>21.1</v>
      </c>
      <c r="D25" s="14">
        <f>[21]Março!$D$7</f>
        <v>20.8</v>
      </c>
      <c r="E25" s="14">
        <f>[21]Março!$D$8</f>
        <v>21.3</v>
      </c>
      <c r="F25" s="14">
        <f>[21]Março!$D$9</f>
        <v>20.399999999999999</v>
      </c>
      <c r="G25" s="14">
        <f>[21]Março!$D$10</f>
        <v>20.2</v>
      </c>
      <c r="H25" s="14">
        <f>[21]Março!$D$11</f>
        <v>20.6</v>
      </c>
      <c r="I25" s="14">
        <f>[21]Março!$D$12</f>
        <v>18.100000000000001</v>
      </c>
      <c r="J25" s="14">
        <f>[21]Março!$D$13</f>
        <v>15.6</v>
      </c>
      <c r="K25" s="14">
        <f>[21]Março!$D$14</f>
        <v>17.7</v>
      </c>
      <c r="L25" s="14">
        <f>[21]Março!$D$15</f>
        <v>21.7</v>
      </c>
      <c r="M25" s="14">
        <f>[21]Março!$D$16</f>
        <v>17.8</v>
      </c>
      <c r="N25" s="14">
        <f>[21]Março!$D$17</f>
        <v>20.7</v>
      </c>
      <c r="O25" s="14">
        <f>[21]Março!$D$18</f>
        <v>20.399999999999999</v>
      </c>
      <c r="P25" s="14">
        <f>[21]Março!$D$19</f>
        <v>21.4</v>
      </c>
      <c r="Q25" s="14">
        <f>[21]Março!$D$20</f>
        <v>19.399999999999999</v>
      </c>
      <c r="R25" s="14">
        <f>[21]Março!$D$21</f>
        <v>21.5</v>
      </c>
      <c r="S25" s="14">
        <f>[21]Março!$D$22</f>
        <v>21.7</v>
      </c>
      <c r="T25" s="14">
        <f>[21]Março!$D$23</f>
        <v>21.6</v>
      </c>
      <c r="U25" s="14">
        <f>[21]Março!$D$24</f>
        <v>21.1</v>
      </c>
      <c r="V25" s="14">
        <f>[21]Março!$D$25</f>
        <v>19.8</v>
      </c>
      <c r="W25" s="14">
        <f>[21]Março!$D$26</f>
        <v>20.2</v>
      </c>
      <c r="X25" s="14">
        <f>[21]Março!$D$27</f>
        <v>20.100000000000001</v>
      </c>
      <c r="Y25" s="14">
        <f>[21]Março!$D$28</f>
        <v>17</v>
      </c>
      <c r="Z25" s="14">
        <f>[21]Março!$D$29</f>
        <v>15.7</v>
      </c>
      <c r="AA25" s="14">
        <f>[21]Março!$D$30</f>
        <v>20.6</v>
      </c>
      <c r="AB25" s="14">
        <f>[21]Março!$D$31</f>
        <v>20.399999999999999</v>
      </c>
      <c r="AC25" s="14">
        <f>[21]Março!$D$32</f>
        <v>11.1</v>
      </c>
      <c r="AD25" s="14">
        <f>[21]Março!$D$33</f>
        <v>6.2</v>
      </c>
      <c r="AE25" s="14">
        <f>[21]Março!$D$34</f>
        <v>12.1</v>
      </c>
      <c r="AF25" s="14">
        <f>[21]Março!$D$35</f>
        <v>12.2</v>
      </c>
      <c r="AG25" s="16">
        <f t="shared" si="5"/>
        <v>6.2</v>
      </c>
      <c r="AH25" s="25">
        <f t="shared" si="6"/>
        <v>18.664516129032258</v>
      </c>
    </row>
    <row r="26" spans="1:34" ht="17.100000000000001" customHeight="1" x14ac:dyDescent="0.2">
      <c r="A26" s="9" t="s">
        <v>18</v>
      </c>
      <c r="B26" s="14">
        <f>[22]Março!$D$5</f>
        <v>19.899999999999999</v>
      </c>
      <c r="C26" s="14">
        <f>[22]Março!$D$6</f>
        <v>19.7</v>
      </c>
      <c r="D26" s="14">
        <f>[22]Março!$D$7</f>
        <v>19.899999999999999</v>
      </c>
      <c r="E26" s="14">
        <f>[22]Março!$D$8</f>
        <v>20</v>
      </c>
      <c r="F26" s="14">
        <f>[22]Março!$D$9</f>
        <v>20</v>
      </c>
      <c r="G26" s="14">
        <f>[22]Março!$D$10</f>
        <v>20.100000000000001</v>
      </c>
      <c r="H26" s="14">
        <f>[22]Março!$D$11</f>
        <v>18.399999999999999</v>
      </c>
      <c r="I26" s="14">
        <f>[22]Março!$D$12</f>
        <v>19.5</v>
      </c>
      <c r="J26" s="14">
        <f>[22]Março!$D$13</f>
        <v>19.600000000000001</v>
      </c>
      <c r="K26" s="14">
        <f>[22]Março!$D$14</f>
        <v>17.899999999999999</v>
      </c>
      <c r="L26" s="14">
        <f>[22]Março!$D$15</f>
        <v>18.2</v>
      </c>
      <c r="M26" s="14">
        <f>[22]Março!$D$16</f>
        <v>17.899999999999999</v>
      </c>
      <c r="N26" s="14">
        <f>[22]Março!$D$17</f>
        <v>17.100000000000001</v>
      </c>
      <c r="O26" s="14">
        <f>[22]Março!$D$18</f>
        <v>20.5</v>
      </c>
      <c r="P26" s="14">
        <f>[22]Março!$D$19</f>
        <v>19.600000000000001</v>
      </c>
      <c r="Q26" s="14">
        <f>[22]Março!$D$20</f>
        <v>19.600000000000001</v>
      </c>
      <c r="R26" s="14">
        <f>[22]Março!$D$21</f>
        <v>19.899999999999999</v>
      </c>
      <c r="S26" s="14">
        <f>[22]Março!$D$22</f>
        <v>19.600000000000001</v>
      </c>
      <c r="T26" s="14">
        <f>[22]Março!$D$23</f>
        <v>19.7</v>
      </c>
      <c r="U26" s="14">
        <f>[22]Março!$D$24</f>
        <v>19.899999999999999</v>
      </c>
      <c r="V26" s="14">
        <f>[22]Março!$D$25</f>
        <v>20.399999999999999</v>
      </c>
      <c r="W26" s="14">
        <f>[22]Março!$D$26</f>
        <v>20.3</v>
      </c>
      <c r="X26" s="14">
        <f>[22]Março!$D$27</f>
        <v>18.8</v>
      </c>
      <c r="Y26" s="14">
        <f>[22]Março!$D$28</f>
        <v>18.100000000000001</v>
      </c>
      <c r="Z26" s="14">
        <f>[22]Março!$D$29</f>
        <v>18.899999999999999</v>
      </c>
      <c r="AA26" s="14">
        <f>[22]Março!$D$30</f>
        <v>19.899999999999999</v>
      </c>
      <c r="AB26" s="14">
        <f>[22]Março!$D$31</f>
        <v>19.5</v>
      </c>
      <c r="AC26" s="14">
        <f>[22]Março!$D$32</f>
        <v>13.8</v>
      </c>
      <c r="AD26" s="14">
        <f>[22]Março!$D$33</f>
        <v>13.5</v>
      </c>
      <c r="AE26" s="14">
        <f>[22]Março!$D$34</f>
        <v>18.100000000000001</v>
      </c>
      <c r="AF26" s="14">
        <f>[22]Março!$D$35</f>
        <v>18.3</v>
      </c>
      <c r="AG26" s="16">
        <f t="shared" si="5"/>
        <v>13.5</v>
      </c>
      <c r="AH26" s="25">
        <f t="shared" si="6"/>
        <v>18.922580645161286</v>
      </c>
    </row>
    <row r="27" spans="1:34" ht="17.100000000000001" customHeight="1" x14ac:dyDescent="0.2">
      <c r="A27" s="9" t="s">
        <v>19</v>
      </c>
      <c r="B27" s="14">
        <f>[23]Março!$D$5</f>
        <v>23.5</v>
      </c>
      <c r="C27" s="14">
        <f>[23]Março!$D$6</f>
        <v>21</v>
      </c>
      <c r="D27" s="14">
        <f>[23]Março!$D$7</f>
        <v>21.3</v>
      </c>
      <c r="E27" s="14">
        <f>[23]Março!$D$8</f>
        <v>23.5</v>
      </c>
      <c r="F27" s="14">
        <f>[23]Março!$D$9</f>
        <v>24.3</v>
      </c>
      <c r="G27" s="14">
        <f>[23]Março!$D$10</f>
        <v>23.5</v>
      </c>
      <c r="H27" s="14">
        <f>[23]Março!$D$11</f>
        <v>24.5</v>
      </c>
      <c r="I27" s="14">
        <f>[23]Março!$D$12</f>
        <v>21.4</v>
      </c>
      <c r="J27" s="14">
        <f>[23]Março!$D$13</f>
        <v>23.7</v>
      </c>
      <c r="K27" s="14">
        <f>[23]Março!$D$14</f>
        <v>22</v>
      </c>
      <c r="L27" s="14">
        <f>[23]Março!$D$15</f>
        <v>23</v>
      </c>
      <c r="M27" s="14">
        <f>[23]Março!$D$16</f>
        <v>21.5</v>
      </c>
      <c r="N27" s="14">
        <f>[23]Março!$D$17</f>
        <v>23.5</v>
      </c>
      <c r="O27" s="14">
        <f>[23]Março!$D$18</f>
        <v>23.3</v>
      </c>
      <c r="P27" s="14">
        <f>[23]Março!$D$19</f>
        <v>22.5</v>
      </c>
      <c r="Q27" s="14">
        <f>[23]Março!$D$20</f>
        <v>20.100000000000001</v>
      </c>
      <c r="R27" s="14">
        <f>[23]Março!$D$21</f>
        <v>22</v>
      </c>
      <c r="S27" s="14">
        <f>[23]Março!$D$22</f>
        <v>22.1</v>
      </c>
      <c r="T27" s="14">
        <f>[23]Março!$D$23</f>
        <v>21.8</v>
      </c>
      <c r="U27" s="14">
        <f>[23]Março!$D$24</f>
        <v>22</v>
      </c>
      <c r="V27" s="14">
        <f>[23]Março!$D$25</f>
        <v>23.1</v>
      </c>
      <c r="W27" s="14">
        <f>[23]Março!$D$26</f>
        <v>22.1</v>
      </c>
      <c r="X27" s="14">
        <f>[23]Março!$D$27</f>
        <v>21.8</v>
      </c>
      <c r="Y27" s="14">
        <f>[23]Março!$D$28</f>
        <v>16.100000000000001</v>
      </c>
      <c r="Z27" s="14">
        <f>[23]Março!$D$29</f>
        <v>17.5</v>
      </c>
      <c r="AA27" s="14">
        <f>[23]Março!$D$30</f>
        <v>20</v>
      </c>
      <c r="AB27" s="14">
        <f>[23]Março!$D$31</f>
        <v>18.3</v>
      </c>
      <c r="AC27" s="14">
        <f>[23]Março!$D$32</f>
        <v>9.4</v>
      </c>
      <c r="AD27" s="14">
        <f>[23]Março!$D$33</f>
        <v>10.7</v>
      </c>
      <c r="AE27" s="14">
        <f>[23]Março!$D$34</f>
        <v>15</v>
      </c>
      <c r="AF27" s="14">
        <f>[23]Março!$D$35</f>
        <v>16.600000000000001</v>
      </c>
      <c r="AG27" s="16">
        <f t="shared" si="5"/>
        <v>9.4</v>
      </c>
      <c r="AH27" s="25">
        <f t="shared" si="6"/>
        <v>20.680645161290325</v>
      </c>
    </row>
    <row r="28" spans="1:34" ht="17.100000000000001" customHeight="1" x14ac:dyDescent="0.2">
      <c r="A28" s="9" t="s">
        <v>31</v>
      </c>
      <c r="B28" s="14">
        <f>[24]Março!$D$5</f>
        <v>21.5</v>
      </c>
      <c r="C28" s="14">
        <f>[24]Março!$D$6</f>
        <v>20.9</v>
      </c>
      <c r="D28" s="14">
        <f>[24]Março!$D$7</f>
        <v>21</v>
      </c>
      <c r="E28" s="14">
        <f>[24]Março!$D$8</f>
        <v>20.7</v>
      </c>
      <c r="F28" s="14">
        <f>[24]Março!$D$9</f>
        <v>20.9</v>
      </c>
      <c r="G28" s="14">
        <f>[24]Março!$D$10</f>
        <v>20</v>
      </c>
      <c r="H28" s="14">
        <f>[24]Março!$D$11</f>
        <v>21</v>
      </c>
      <c r="I28" s="14">
        <f>[24]Março!$D$12</f>
        <v>20.100000000000001</v>
      </c>
      <c r="J28" s="14">
        <f>[24]Março!$D$13</f>
        <v>17.8</v>
      </c>
      <c r="K28" s="14">
        <f>[24]Março!$D$14</f>
        <v>20.399999999999999</v>
      </c>
      <c r="L28" s="14">
        <f>[24]Março!$D$15</f>
        <v>21.2</v>
      </c>
      <c r="M28" s="14">
        <f>[24]Março!$D$16</f>
        <v>19.399999999999999</v>
      </c>
      <c r="N28" s="14">
        <f>[24]Março!$D$17</f>
        <v>21</v>
      </c>
      <c r="O28" s="14">
        <f>[24]Março!$D$18</f>
        <v>19.399999999999999</v>
      </c>
      <c r="P28" s="14">
        <f>[24]Março!$D$19</f>
        <v>20.6</v>
      </c>
      <c r="Q28" s="14">
        <f>[24]Março!$D$20</f>
        <v>19.3</v>
      </c>
      <c r="R28" s="14">
        <f>[24]Março!$D$21</f>
        <v>19.899999999999999</v>
      </c>
      <c r="S28" s="14">
        <f>[24]Março!$D$22</f>
        <v>21.2</v>
      </c>
      <c r="T28" s="14">
        <f>[24]Março!$D$23</f>
        <v>20.9</v>
      </c>
      <c r="U28" s="14">
        <f>[24]Março!$D$24</f>
        <v>20.6</v>
      </c>
      <c r="V28" s="14">
        <f>[24]Março!$D$25</f>
        <v>21.7</v>
      </c>
      <c r="W28" s="14">
        <f>[24]Março!$D$26</f>
        <v>19.899999999999999</v>
      </c>
      <c r="X28" s="14">
        <f>[24]Março!$D$27</f>
        <v>18.8</v>
      </c>
      <c r="Y28" s="14">
        <f>[24]Março!$D$28</f>
        <v>17.5</v>
      </c>
      <c r="Z28" s="14">
        <f>[24]Março!$D$29</f>
        <v>16.899999999999999</v>
      </c>
      <c r="AA28" s="14">
        <f>[24]Março!$D$30</f>
        <v>20.5</v>
      </c>
      <c r="AB28" s="14">
        <f>[24]Março!$D$31</f>
        <v>19.3</v>
      </c>
      <c r="AC28" s="14">
        <f>[24]Março!$D$32</f>
        <v>11.3</v>
      </c>
      <c r="AD28" s="14">
        <f>[24]Março!$D$33</f>
        <v>9.6999999999999993</v>
      </c>
      <c r="AE28" s="14">
        <f>[24]Março!$D$34</f>
        <v>16.2</v>
      </c>
      <c r="AF28" s="14">
        <f>[24]Março!$D$35</f>
        <v>14.7</v>
      </c>
      <c r="AG28" s="16">
        <f t="shared" si="5"/>
        <v>9.6999999999999993</v>
      </c>
      <c r="AH28" s="25">
        <f t="shared" si="6"/>
        <v>19.170967741935481</v>
      </c>
    </row>
    <row r="29" spans="1:34" ht="17.100000000000001" customHeight="1" x14ac:dyDescent="0.2">
      <c r="A29" s="9" t="s">
        <v>20</v>
      </c>
      <c r="B29" s="14">
        <f>[25]Março!$D$5</f>
        <v>22.7</v>
      </c>
      <c r="C29" s="14">
        <f>[25]Março!$D$6</f>
        <v>22.3</v>
      </c>
      <c r="D29" s="14">
        <f>[25]Março!$D$7</f>
        <v>23.8</v>
      </c>
      <c r="E29" s="14">
        <f>[25]Março!$D$8</f>
        <v>23.3</v>
      </c>
      <c r="F29" s="14">
        <f>[25]Março!$D$9</f>
        <v>23.8</v>
      </c>
      <c r="G29" s="14">
        <f>[25]Março!$D$10</f>
        <v>23.4</v>
      </c>
      <c r="H29" s="14">
        <f>[25]Março!$D$11</f>
        <v>22.8</v>
      </c>
      <c r="I29" s="14">
        <f>[25]Março!$D$12</f>
        <v>22.7</v>
      </c>
      <c r="J29" s="14">
        <f>[25]Março!$D$13</f>
        <v>22.6</v>
      </c>
      <c r="K29" s="14">
        <f>[25]Março!$D$14</f>
        <v>21.6</v>
      </c>
      <c r="L29" s="14">
        <f>[25]Março!$D$15</f>
        <v>22.9</v>
      </c>
      <c r="M29" s="14">
        <f>[25]Março!$D$16</f>
        <v>21.9</v>
      </c>
      <c r="N29" s="14">
        <f>[25]Março!$D$17</f>
        <v>23.4</v>
      </c>
      <c r="O29" s="14">
        <f>[25]Março!$D$18</f>
        <v>23</v>
      </c>
      <c r="P29" s="14">
        <f>[25]Março!$D$19</f>
        <v>21.9</v>
      </c>
      <c r="Q29" s="14">
        <f>[25]Março!$D$20</f>
        <v>22.5</v>
      </c>
      <c r="R29" s="14">
        <f>[25]Março!$D$21</f>
        <v>21.1</v>
      </c>
      <c r="S29" s="14">
        <f>[25]Março!$D$22</f>
        <v>21.3</v>
      </c>
      <c r="T29" s="14">
        <f>[25]Março!$D$23</f>
        <v>22.5</v>
      </c>
      <c r="U29" s="14">
        <f>[25]Março!$D$24</f>
        <v>22.4</v>
      </c>
      <c r="V29" s="14">
        <f>[25]Março!$D$25</f>
        <v>22</v>
      </c>
      <c r="W29" s="14">
        <f>[25]Março!$D$26</f>
        <v>21.5</v>
      </c>
      <c r="X29" s="14">
        <f>[25]Março!$D$27</f>
        <v>20.6</v>
      </c>
      <c r="Y29" s="14">
        <f>[25]Março!$D$28</f>
        <v>22.9</v>
      </c>
      <c r="Z29" s="14">
        <f>[25]Março!$D$29</f>
        <v>23.5</v>
      </c>
      <c r="AA29" s="14">
        <f>[25]Março!$D$30</f>
        <v>21.1</v>
      </c>
      <c r="AB29" s="14">
        <f>[25]Março!$D$31</f>
        <v>21.1</v>
      </c>
      <c r="AC29" s="14">
        <f>[25]Março!$D$32</f>
        <v>16.8</v>
      </c>
      <c r="AD29" s="14">
        <f>[25]Março!$D$33</f>
        <v>15.4</v>
      </c>
      <c r="AE29" s="14">
        <f>[25]Março!$D$34</f>
        <v>20.6</v>
      </c>
      <c r="AF29" s="14">
        <f>[25]Março!$D$35</f>
        <v>19.7</v>
      </c>
      <c r="AG29" s="16">
        <f>MIN(B29:AF29)</f>
        <v>15.4</v>
      </c>
      <c r="AH29" s="25">
        <f>AVERAGE(B29:AF29)</f>
        <v>21.841935483870966</v>
      </c>
    </row>
    <row r="30" spans="1:34" s="5" customFormat="1" ht="17.100000000000001" customHeight="1" x14ac:dyDescent="0.2">
      <c r="A30" s="13" t="s">
        <v>35</v>
      </c>
      <c r="B30" s="21">
        <f>MIN(B5:B29)</f>
        <v>18.7</v>
      </c>
      <c r="C30" s="21">
        <f t="shared" ref="C30:AH30" si="9">MIN(C5:C29)</f>
        <v>17.899999999999999</v>
      </c>
      <c r="D30" s="21">
        <f t="shared" si="9"/>
        <v>18.899999999999999</v>
      </c>
      <c r="E30" s="21">
        <f t="shared" si="9"/>
        <v>19.8</v>
      </c>
      <c r="F30" s="21">
        <f t="shared" si="9"/>
        <v>18.8</v>
      </c>
      <c r="G30" s="21">
        <f t="shared" si="9"/>
        <v>17.399999999999999</v>
      </c>
      <c r="H30" s="21">
        <f t="shared" si="9"/>
        <v>18.399999999999999</v>
      </c>
      <c r="I30" s="21">
        <f t="shared" si="9"/>
        <v>15.8</v>
      </c>
      <c r="J30" s="21">
        <f t="shared" si="9"/>
        <v>15.1</v>
      </c>
      <c r="K30" s="21">
        <f t="shared" si="9"/>
        <v>15.9</v>
      </c>
      <c r="L30" s="21">
        <f t="shared" si="9"/>
        <v>18.2</v>
      </c>
      <c r="M30" s="21">
        <f t="shared" si="9"/>
        <v>17.8</v>
      </c>
      <c r="N30" s="21">
        <f t="shared" si="9"/>
        <v>17.100000000000001</v>
      </c>
      <c r="O30" s="21">
        <f t="shared" si="9"/>
        <v>18.600000000000001</v>
      </c>
      <c r="P30" s="21">
        <f t="shared" si="9"/>
        <v>19.399999999999999</v>
      </c>
      <c r="Q30" s="21">
        <f t="shared" si="9"/>
        <v>17.100000000000001</v>
      </c>
      <c r="R30" s="21">
        <f t="shared" si="9"/>
        <v>18.399999999999999</v>
      </c>
      <c r="S30" s="21">
        <f t="shared" si="9"/>
        <v>19.600000000000001</v>
      </c>
      <c r="T30" s="21">
        <f t="shared" si="9"/>
        <v>17.7</v>
      </c>
      <c r="U30" s="21">
        <f t="shared" si="9"/>
        <v>18.399999999999999</v>
      </c>
      <c r="V30" s="21">
        <f t="shared" si="9"/>
        <v>18.5</v>
      </c>
      <c r="W30" s="21">
        <f t="shared" si="9"/>
        <v>19.100000000000001</v>
      </c>
      <c r="X30" s="21">
        <f t="shared" si="9"/>
        <v>17.7</v>
      </c>
      <c r="Y30" s="21">
        <f t="shared" si="9"/>
        <v>13.2</v>
      </c>
      <c r="Z30" s="21">
        <f t="shared" si="9"/>
        <v>13.5</v>
      </c>
      <c r="AA30" s="21">
        <f t="shared" si="9"/>
        <v>17.3</v>
      </c>
      <c r="AB30" s="21">
        <f t="shared" si="9"/>
        <v>17.100000000000001</v>
      </c>
      <c r="AC30" s="21">
        <f t="shared" si="9"/>
        <v>8.1999999999999993</v>
      </c>
      <c r="AD30" s="21">
        <f t="shared" si="9"/>
        <v>6</v>
      </c>
      <c r="AE30" s="21">
        <f t="shared" si="9"/>
        <v>9.8000000000000007</v>
      </c>
      <c r="AF30" s="55">
        <f t="shared" si="9"/>
        <v>11.7</v>
      </c>
      <c r="AG30" s="21">
        <f t="shared" si="9"/>
        <v>6</v>
      </c>
      <c r="AH30" s="21">
        <f t="shared" si="9"/>
        <v>17.264516129032259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L3:L4"/>
    <mergeCell ref="I3:I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I24" sqref="AI2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4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0" t="s">
        <v>40</v>
      </c>
      <c r="AH3" s="12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29" t="s">
        <v>39</v>
      </c>
      <c r="AH4" s="12"/>
    </row>
    <row r="5" spans="1:34" s="5" customFormat="1" ht="20.100000000000001" customHeight="1" thickTop="1" x14ac:dyDescent="0.2">
      <c r="A5" s="8" t="s">
        <v>47</v>
      </c>
      <c r="B5" s="44">
        <f>[1]Março!$E$5</f>
        <v>69.541666666666671</v>
      </c>
      <c r="C5" s="44">
        <f>[1]Março!$E$6</f>
        <v>74.958333333333329</v>
      </c>
      <c r="D5" s="44">
        <f>[1]Março!$E$7</f>
        <v>71.333333333333329</v>
      </c>
      <c r="E5" s="44">
        <f>[1]Março!$E$8</f>
        <v>71.208333333333329</v>
      </c>
      <c r="F5" s="44">
        <f>[1]Março!$E$9</f>
        <v>67.333333333333329</v>
      </c>
      <c r="G5" s="44">
        <f>[1]Março!$E$10</f>
        <v>65.125</v>
      </c>
      <c r="H5" s="44">
        <f>[1]Março!$E$11</f>
        <v>64.916666666666671</v>
      </c>
      <c r="I5" s="44">
        <f>[1]Março!$E$12</f>
        <v>57.583333333333336</v>
      </c>
      <c r="J5" s="44">
        <f>[1]Março!$E$13</f>
        <v>59.416666666666664</v>
      </c>
      <c r="K5" s="44">
        <f>[1]Março!$E$14</f>
        <v>57.666666666666664</v>
      </c>
      <c r="L5" s="44">
        <f>[1]Março!$E$15</f>
        <v>66.916666666666671</v>
      </c>
      <c r="M5" s="44">
        <f>[1]Março!$E$16</f>
        <v>64.208333333333329</v>
      </c>
      <c r="N5" s="44">
        <f>[1]Março!$E$17</f>
        <v>65.791666666666671</v>
      </c>
      <c r="O5" s="44">
        <f>[1]Março!$E$18</f>
        <v>73.291666666666671</v>
      </c>
      <c r="P5" s="44">
        <f>[1]Março!$E$19</f>
        <v>82.291666666666671</v>
      </c>
      <c r="Q5" s="44">
        <f>[1]Março!$E$20</f>
        <v>83.541666666666671</v>
      </c>
      <c r="R5" s="44">
        <f>[1]Março!$E$21</f>
        <v>81.625</v>
      </c>
      <c r="S5" s="44">
        <f>[1]Março!$E$22</f>
        <v>72.916666666666671</v>
      </c>
      <c r="T5" s="44">
        <f>[1]Março!$E$23</f>
        <v>71.416666666666671</v>
      </c>
      <c r="U5" s="44">
        <f>[1]Março!$E$24</f>
        <v>68.541666666666671</v>
      </c>
      <c r="V5" s="44">
        <f>[1]Março!$E$25</f>
        <v>65.217391304347828</v>
      </c>
      <c r="W5" s="44">
        <f>[1]Março!$E$26</f>
        <v>64.083333333333329</v>
      </c>
      <c r="X5" s="44">
        <f>[1]Março!$E$27</f>
        <v>75.041666666666671</v>
      </c>
      <c r="Y5" s="44">
        <f>[1]Março!$E$28</f>
        <v>72.916666666666671</v>
      </c>
      <c r="Z5" s="44">
        <f>[1]Março!$E$29</f>
        <v>68.458333333333329</v>
      </c>
      <c r="AA5" s="44">
        <f>[1]Março!$E$30</f>
        <v>64.708333333333329</v>
      </c>
      <c r="AB5" s="44">
        <f>[1]Março!$E$31</f>
        <v>77.541666666666671</v>
      </c>
      <c r="AC5" s="44">
        <f>[1]Março!$E$32</f>
        <v>60.875</v>
      </c>
      <c r="AD5" s="44">
        <f>[1]Março!$E$33</f>
        <v>61.791666666666664</v>
      </c>
      <c r="AE5" s="44">
        <f>[1]Março!$E$34</f>
        <v>68.666666666666671</v>
      </c>
      <c r="AF5" s="44">
        <f>[1]Março!$E$35</f>
        <v>69.666666666666671</v>
      </c>
      <c r="AG5" s="45">
        <f>AVERAGE(B5:AF5)</f>
        <v>68.986851332398302</v>
      </c>
      <c r="AH5" s="12"/>
    </row>
    <row r="6" spans="1:34" ht="17.100000000000001" customHeight="1" x14ac:dyDescent="0.2">
      <c r="A6" s="9" t="s">
        <v>0</v>
      </c>
      <c r="B6" s="3">
        <f>[2]Março!$E$5</f>
        <v>73.125</v>
      </c>
      <c r="C6" s="3">
        <f>[2]Março!$E$6</f>
        <v>79.791666666666671</v>
      </c>
      <c r="D6" s="3">
        <f>[2]Março!$E$7</f>
        <v>76.041666666666671</v>
      </c>
      <c r="E6" s="3">
        <f>[2]Março!$E$8</f>
        <v>73.875</v>
      </c>
      <c r="F6" s="3">
        <f>[2]Março!$E$9</f>
        <v>68.875</v>
      </c>
      <c r="G6" s="3">
        <f>[2]Março!$E$10</f>
        <v>62</v>
      </c>
      <c r="H6" s="3">
        <f>[2]Março!$E$11</f>
        <v>59.416666666666664</v>
      </c>
      <c r="I6" s="3">
        <f>[2]Março!$E$12</f>
        <v>51.666666666666664</v>
      </c>
      <c r="J6" s="3">
        <f>[2]Março!$E$13</f>
        <v>52.791666666666664</v>
      </c>
      <c r="K6" s="3">
        <f>[2]Março!$E$14</f>
        <v>54.916666666666664</v>
      </c>
      <c r="L6" s="3">
        <f>[2]Março!$E$15</f>
        <v>75.416666666666671</v>
      </c>
      <c r="M6" s="3">
        <f>[2]Março!$E$16</f>
        <v>77.208333333333329</v>
      </c>
      <c r="N6" s="3">
        <f>[2]Março!$E$17</f>
        <v>71.5</v>
      </c>
      <c r="O6" s="3">
        <f>[2]Março!$E$18</f>
        <v>79.208333333333329</v>
      </c>
      <c r="P6" s="3">
        <f>[2]Março!$E$19</f>
        <v>82.625</v>
      </c>
      <c r="Q6" s="3">
        <f>[2]Março!$E$20</f>
        <v>73.125</v>
      </c>
      <c r="R6" s="3">
        <f>[2]Março!$E$21</f>
        <v>79.208333333333329</v>
      </c>
      <c r="S6" s="3">
        <f>[2]Março!$E$22</f>
        <v>69.958333333333329</v>
      </c>
      <c r="T6" s="3">
        <f>[2]Março!$E$23</f>
        <v>64.708333333333329</v>
      </c>
      <c r="U6" s="3">
        <f>[2]Março!$E$24</f>
        <v>66.458333333333329</v>
      </c>
      <c r="V6" s="3">
        <f>[2]Março!$E$25</f>
        <v>71.869565217391298</v>
      </c>
      <c r="W6" s="3">
        <f>[2]Março!$E$26</f>
        <v>93.166666666666671</v>
      </c>
      <c r="X6" s="3">
        <f>[2]Março!$E$27</f>
        <v>83.166666666666671</v>
      </c>
      <c r="Y6" s="3">
        <f>[2]Março!$E$28</f>
        <v>65.166666666666671</v>
      </c>
      <c r="Z6" s="3">
        <f>[2]Março!$E$29</f>
        <v>62.791666666666664</v>
      </c>
      <c r="AA6" s="3">
        <f>[2]Março!$E$30</f>
        <v>70.708333333333329</v>
      </c>
      <c r="AB6" s="3">
        <f>[2]Março!$E$31</f>
        <v>85.958333333333329</v>
      </c>
      <c r="AC6" s="3">
        <f>[2]Março!$E$32</f>
        <v>63.25</v>
      </c>
      <c r="AD6" s="3">
        <f>[2]Março!$E$33</f>
        <v>65.25</v>
      </c>
      <c r="AE6" s="3">
        <f>[2]Março!$E$34</f>
        <v>59.041666666666664</v>
      </c>
      <c r="AF6" s="3">
        <f>[2]Março!$E$35</f>
        <v>60.916666666666664</v>
      </c>
      <c r="AG6" s="16">
        <f t="shared" ref="AG6:AG21" si="1">AVERAGE(B6:AF6)</f>
        <v>70.103319308087876</v>
      </c>
    </row>
    <row r="7" spans="1:34" ht="17.100000000000001" customHeight="1" x14ac:dyDescent="0.2">
      <c r="A7" s="9" t="s">
        <v>1</v>
      </c>
      <c r="B7" s="3">
        <f>[3]Março!$E$5</f>
        <v>75.083333333333329</v>
      </c>
      <c r="C7" s="3">
        <f>[3]Março!$E$6</f>
        <v>74.227272727272734</v>
      </c>
      <c r="D7" s="3">
        <f>[3]Março!$E$7</f>
        <v>74.782608695652172</v>
      </c>
      <c r="E7" s="3">
        <f>[3]Março!$E$8</f>
        <v>78</v>
      </c>
      <c r="F7" s="3">
        <f>[3]Março!$E$9</f>
        <v>75.875</v>
      </c>
      <c r="G7" s="3">
        <f>[3]Março!$E$10</f>
        <v>70.916666666666671</v>
      </c>
      <c r="H7" s="3">
        <f>[3]Março!$E$11</f>
        <v>75.333333333333329</v>
      </c>
      <c r="I7" s="3">
        <f>[3]Março!$E$12</f>
        <v>67.083333333333329</v>
      </c>
      <c r="J7" s="3">
        <f>[3]Março!$E$13</f>
        <v>67</v>
      </c>
      <c r="K7" s="3">
        <f>[3]Março!$E$14</f>
        <v>68.25</v>
      </c>
      <c r="L7" s="3">
        <f>[3]Março!$E$15</f>
        <v>73.625</v>
      </c>
      <c r="M7" s="3">
        <f>[3]Março!$E$16</f>
        <v>64.208333333333329</v>
      </c>
      <c r="N7" s="3">
        <f>[3]Março!$E$17</f>
        <v>69.833333333333329</v>
      </c>
      <c r="O7" s="3">
        <f>[3]Março!$E$18</f>
        <v>80.333333333333329</v>
      </c>
      <c r="P7" s="3">
        <f>[3]Março!$E$19</f>
        <v>83.833333333333329</v>
      </c>
      <c r="Q7" s="3">
        <f>[3]Março!$E$20</f>
        <v>77.166666666666671</v>
      </c>
      <c r="R7" s="3">
        <f>[3]Março!$E$21</f>
        <v>82.708333333333329</v>
      </c>
      <c r="S7" s="3">
        <f>[3]Março!$E$22</f>
        <v>78.875</v>
      </c>
      <c r="T7" s="3">
        <f>[3]Março!$E$23</f>
        <v>80.125</v>
      </c>
      <c r="U7" s="3">
        <f>[3]Março!$E$24</f>
        <v>78.291666666666671</v>
      </c>
      <c r="V7" s="3">
        <f>[3]Março!$E$25</f>
        <v>76.608695652173907</v>
      </c>
      <c r="W7" s="3">
        <f>[3]Março!$E$26</f>
        <v>82.625</v>
      </c>
      <c r="X7" s="3">
        <f>[3]Março!$E$27</f>
        <v>83.75</v>
      </c>
      <c r="Y7" s="3">
        <f>[3]Março!$E$28</f>
        <v>74.875</v>
      </c>
      <c r="Z7" s="3">
        <f>[3]Março!$E$29</f>
        <v>69.416666666666671</v>
      </c>
      <c r="AA7" s="3">
        <f>[3]Março!$E$30</f>
        <v>80.083333333333329</v>
      </c>
      <c r="AB7" s="3">
        <f>[3]Março!$E$31</f>
        <v>89</v>
      </c>
      <c r="AC7" s="3">
        <f>[3]Março!$E$32</f>
        <v>66.458333333333329</v>
      </c>
      <c r="AD7" s="3">
        <f>[3]Março!$E$33</f>
        <v>66.625</v>
      </c>
      <c r="AE7" s="3">
        <f>[3]Março!$E$34</f>
        <v>69.291666666666671</v>
      </c>
      <c r="AF7" s="3">
        <f>[3]Março!$E$35</f>
        <v>68.583333333333329</v>
      </c>
      <c r="AG7" s="16">
        <f t="shared" si="1"/>
        <v>74.931244421777407</v>
      </c>
    </row>
    <row r="8" spans="1:34" ht="17.100000000000001" customHeight="1" x14ac:dyDescent="0.2">
      <c r="A8" s="9" t="s">
        <v>52</v>
      </c>
      <c r="B8" s="3">
        <f>[4]Março!$E$5</f>
        <v>82.25</v>
      </c>
      <c r="C8" s="3">
        <f>[4]Março!$E$6</f>
        <v>81.25</v>
      </c>
      <c r="D8" s="3">
        <f>[4]Março!$E$7</f>
        <v>78.625</v>
      </c>
      <c r="E8" s="3">
        <f>[4]Março!$E$8</f>
        <v>75.625</v>
      </c>
      <c r="F8" s="3">
        <f>[4]Março!$E$9</f>
        <v>74.541666666666671</v>
      </c>
      <c r="G8" s="3">
        <f>[4]Março!$E$10</f>
        <v>74.833333333333329</v>
      </c>
      <c r="H8" s="3">
        <f>[4]Março!$E$11</f>
        <v>71.875</v>
      </c>
      <c r="I8" s="3">
        <f>[4]Março!$E$12</f>
        <v>65.625</v>
      </c>
      <c r="J8" s="3">
        <f>[4]Março!$E$13</f>
        <v>67.75</v>
      </c>
      <c r="K8" s="3">
        <f>[4]Março!$E$14</f>
        <v>68.375</v>
      </c>
      <c r="L8" s="3">
        <f>[4]Março!$E$15</f>
        <v>69.958333333333329</v>
      </c>
      <c r="M8" s="3">
        <f>[4]Março!$E$16</f>
        <v>68.25</v>
      </c>
      <c r="N8" s="3">
        <f>[4]Março!$E$17</f>
        <v>68.791666666666671</v>
      </c>
      <c r="O8" s="3">
        <f>[4]Março!$E$18</f>
        <v>87.333333333333329</v>
      </c>
      <c r="P8" s="3">
        <f>[4]Março!$E$19</f>
        <v>88.25</v>
      </c>
      <c r="Q8" s="3">
        <f>[4]Março!$E$20</f>
        <v>76.958333333333329</v>
      </c>
      <c r="R8" s="3">
        <f>[4]Março!$E$21</f>
        <v>79.791666666666671</v>
      </c>
      <c r="S8" s="3">
        <f>[4]Março!$E$22</f>
        <v>80.416666666666671</v>
      </c>
      <c r="T8" s="3">
        <f>[4]Março!$E$23</f>
        <v>75.666666666666671</v>
      </c>
      <c r="U8" s="3">
        <f>[4]Março!$E$24</f>
        <v>80.125</v>
      </c>
      <c r="V8" s="3">
        <f>[4]Março!$E$25</f>
        <v>77.272727272727266</v>
      </c>
      <c r="W8" s="3">
        <f>[4]Março!$E$26</f>
        <v>89.208333333333329</v>
      </c>
      <c r="X8" s="3">
        <f>[4]Março!$E$27</f>
        <v>85.166666666666671</v>
      </c>
      <c r="Y8" s="3">
        <f>[4]Março!$E$28</f>
        <v>72.375</v>
      </c>
      <c r="Z8" s="3">
        <f>[4]Março!$E$29</f>
        <v>75.44</v>
      </c>
      <c r="AA8" s="3">
        <f>[4]Março!$E$30</f>
        <v>79.304347826086953</v>
      </c>
      <c r="AB8" s="3">
        <f>[4]Março!$E$31</f>
        <v>88</v>
      </c>
      <c r="AC8" s="3">
        <f>[4]Março!$E$32</f>
        <v>66.541666666666671</v>
      </c>
      <c r="AD8" s="3">
        <f>[4]Março!$E$33</f>
        <v>73.416666666666671</v>
      </c>
      <c r="AE8" s="3">
        <f>[4]Março!$E$34</f>
        <v>71.375</v>
      </c>
      <c r="AF8" s="3">
        <f>[4]Março!$E$35</f>
        <v>71.458333333333329</v>
      </c>
      <c r="AG8" s="16">
        <f t="shared" si="1"/>
        <v>76.317755110714444</v>
      </c>
    </row>
    <row r="9" spans="1:34" ht="17.100000000000001" customHeight="1" x14ac:dyDescent="0.2">
      <c r="A9" s="9" t="s">
        <v>2</v>
      </c>
      <c r="B9" s="3">
        <f>[5]Março!$E$5</f>
        <v>69.708333333333329</v>
      </c>
      <c r="C9" s="3">
        <f>[5]Março!$E$6</f>
        <v>73.043478260869563</v>
      </c>
      <c r="D9" s="3">
        <f>[5]Março!$E$7</f>
        <v>74.916666666666671</v>
      </c>
      <c r="E9" s="3">
        <f>[5]Março!$E$8</f>
        <v>73.25</v>
      </c>
      <c r="F9" s="3">
        <f>[5]Março!$E$9</f>
        <v>75.583333333333329</v>
      </c>
      <c r="G9" s="3">
        <f>[5]Março!$E$10</f>
        <v>59.833333333333336</v>
      </c>
      <c r="H9" s="3">
        <f>[5]Março!$E$11</f>
        <v>60.625</v>
      </c>
      <c r="I9" s="3">
        <f>[5]Março!$E$12</f>
        <v>51.333333333333336</v>
      </c>
      <c r="J9" s="3">
        <f>[5]Março!$E$13</f>
        <v>46.166666666666664</v>
      </c>
      <c r="K9" s="3">
        <f>[5]Março!$E$14</f>
        <v>55.75</v>
      </c>
      <c r="L9" s="3">
        <f>[5]Março!$E$15</f>
        <v>61.375</v>
      </c>
      <c r="M9" s="3">
        <f>[5]Março!$E$16</f>
        <v>55.625</v>
      </c>
      <c r="N9" s="3">
        <f>[5]Março!$E$17</f>
        <v>59.291666666666664</v>
      </c>
      <c r="O9" s="3">
        <f>[5]Março!$E$18</f>
        <v>68.25</v>
      </c>
      <c r="P9" s="3">
        <f>[5]Março!$E$19</f>
        <v>82.541666666666671</v>
      </c>
      <c r="Q9" s="3">
        <f>[5]Março!$E$20</f>
        <v>74.416666666666671</v>
      </c>
      <c r="R9" s="3">
        <f>[5]Março!$E$21</f>
        <v>78.333333333333329</v>
      </c>
      <c r="S9" s="3">
        <f>[5]Março!$E$22</f>
        <v>76.708333333333329</v>
      </c>
      <c r="T9" s="3">
        <f>[5]Março!$E$23</f>
        <v>76.041666666666671</v>
      </c>
      <c r="U9" s="3">
        <f>[5]Março!$E$24</f>
        <v>69.083333333333329</v>
      </c>
      <c r="V9" s="3">
        <f>[5]Março!$E$25</f>
        <v>64.791666666666671</v>
      </c>
      <c r="W9" s="3">
        <f>[5]Março!$E$26</f>
        <v>73.708333333333329</v>
      </c>
      <c r="X9" s="3">
        <f>[5]Março!$E$27</f>
        <v>70.125</v>
      </c>
      <c r="Y9" s="3">
        <f>[5]Março!$E$28</f>
        <v>74.416666666666671</v>
      </c>
      <c r="Z9" s="3">
        <f>[5]Março!$E$29</f>
        <v>80.291666666666671</v>
      </c>
      <c r="AA9" s="3">
        <f>[5]Março!$E$30</f>
        <v>72.958333333333329</v>
      </c>
      <c r="AB9" s="3">
        <f>[5]Março!$E$31</f>
        <v>71.958333333333329</v>
      </c>
      <c r="AC9" s="3">
        <f>[5]Março!$E$32</f>
        <v>71.291666666666671</v>
      </c>
      <c r="AD9" s="3">
        <f>[5]Março!$E$33</f>
        <v>74.375</v>
      </c>
      <c r="AE9" s="3">
        <f>[5]Março!$E$34</f>
        <v>52.458333333333336</v>
      </c>
      <c r="AF9" s="3">
        <f>[5]Março!$E$35</f>
        <v>46.833333333333336</v>
      </c>
      <c r="AG9" s="16">
        <f t="shared" si="1"/>
        <v>67.583391771856</v>
      </c>
    </row>
    <row r="10" spans="1:34" ht="17.100000000000001" customHeight="1" x14ac:dyDescent="0.2">
      <c r="A10" s="9" t="s">
        <v>3</v>
      </c>
      <c r="B10" s="3">
        <f>[6]Março!$E$5</f>
        <v>67.791666666666671</v>
      </c>
      <c r="C10" s="3">
        <f>[6]Março!$E$6</f>
        <v>67.875</v>
      </c>
      <c r="D10" s="3">
        <f>[6]Março!$E$7</f>
        <v>66.958333333333329</v>
      </c>
      <c r="E10" s="3">
        <f>[6]Março!$E$8</f>
        <v>66.208333333333329</v>
      </c>
      <c r="F10" s="3">
        <f>[6]Março!$E$9</f>
        <v>63.958333333333336</v>
      </c>
      <c r="G10" s="3">
        <f>[6]Março!$E$10</f>
        <v>65.041666666666671</v>
      </c>
      <c r="H10" s="3">
        <f>[6]Março!$E$11</f>
        <v>69.166666666666671</v>
      </c>
      <c r="I10" s="3">
        <f>[6]Março!$E$12</f>
        <v>62.75</v>
      </c>
      <c r="J10" s="3">
        <f>[6]Março!$E$13</f>
        <v>63.833333333333336</v>
      </c>
      <c r="K10" s="3">
        <f>[6]Março!$E$14</f>
        <v>73.5</v>
      </c>
      <c r="L10" s="3">
        <f>[6]Março!$E$15</f>
        <v>72.833333333333329</v>
      </c>
      <c r="M10" s="3">
        <f>[6]Março!$E$16</f>
        <v>72.5</v>
      </c>
      <c r="N10" s="3">
        <f>[6]Março!$E$17</f>
        <v>74.916666666666671</v>
      </c>
      <c r="O10" s="3">
        <f>[6]Março!$E$18</f>
        <v>73.208333333333329</v>
      </c>
      <c r="P10" s="3">
        <f>[6]Março!$E$19</f>
        <v>80.08</v>
      </c>
      <c r="Q10" s="3">
        <f>[6]Março!$E$20</f>
        <v>87.782608695652172</v>
      </c>
      <c r="R10" s="3">
        <f>[6]Março!$E$21</f>
        <v>83.375</v>
      </c>
      <c r="S10" s="3">
        <f>[6]Março!$E$22</f>
        <v>82.166666666666671</v>
      </c>
      <c r="T10" s="3">
        <f>[6]Março!$E$23</f>
        <v>78.833333333333329</v>
      </c>
      <c r="U10" s="3">
        <f>[6]Março!$E$24</f>
        <v>72.791666666666671</v>
      </c>
      <c r="V10" s="3">
        <f>[6]Março!$E$25</f>
        <v>69.333333333333329</v>
      </c>
      <c r="W10" s="3">
        <f>[6]Março!$E$26</f>
        <v>68</v>
      </c>
      <c r="X10" s="3">
        <f>[6]Março!$E$27</f>
        <v>79.375</v>
      </c>
      <c r="Y10" s="3">
        <f>[6]Março!$E$28</f>
        <v>78.708333333333329</v>
      </c>
      <c r="Z10" s="3">
        <f>[6]Março!$E$29</f>
        <v>72.5</v>
      </c>
      <c r="AA10" s="3">
        <f>[6]Março!$E$30</f>
        <v>68.75</v>
      </c>
      <c r="AB10" s="3">
        <f>[6]Março!$E$31</f>
        <v>88.333333333333329</v>
      </c>
      <c r="AC10" s="3">
        <f>[6]Março!$E$32</f>
        <v>79.083333333333329</v>
      </c>
      <c r="AD10" s="3">
        <f>[6]Março!$E$33</f>
        <v>70.083333333333329</v>
      </c>
      <c r="AE10" s="3">
        <f>[6]Março!$E$34</f>
        <v>74.583333333333329</v>
      </c>
      <c r="AF10" s="3">
        <f>[6]Março!$E$35</f>
        <v>70.291666666666671</v>
      </c>
      <c r="AG10" s="16">
        <f t="shared" si="1"/>
        <v>73.052019635343626</v>
      </c>
    </row>
    <row r="11" spans="1:34" ht="17.100000000000001" customHeight="1" x14ac:dyDescent="0.2">
      <c r="A11" s="9" t="s">
        <v>4</v>
      </c>
      <c r="B11" s="3">
        <f>[7]Março!$E$5</f>
        <v>76.958333333333329</v>
      </c>
      <c r="C11" s="3">
        <f>[7]Março!$E$6</f>
        <v>77.041666666666671</v>
      </c>
      <c r="D11" s="3">
        <f>[7]Março!$E$7</f>
        <v>78.291666666666671</v>
      </c>
      <c r="E11" s="3">
        <f>[7]Março!$E$8</f>
        <v>74.5</v>
      </c>
      <c r="F11" s="3">
        <f>[7]Março!$E$9</f>
        <v>72.333333333333329</v>
      </c>
      <c r="G11" s="3">
        <f>[7]Março!$E$10</f>
        <v>70.791666666666671</v>
      </c>
      <c r="H11" s="3">
        <f>[7]Março!$E$11</f>
        <v>64.625</v>
      </c>
      <c r="I11" s="3">
        <f>[7]Março!$E$12</f>
        <v>65.291666666666671</v>
      </c>
      <c r="J11" s="3">
        <f>[7]Março!$E$13</f>
        <v>67.416666666666671</v>
      </c>
      <c r="K11" s="3">
        <f>[7]Março!$E$14</f>
        <v>64.416666666666671</v>
      </c>
      <c r="L11" s="3">
        <f>[7]Março!$E$15</f>
        <v>72.916666666666671</v>
      </c>
      <c r="M11" s="3">
        <f>[7]Março!$E$16</f>
        <v>74</v>
      </c>
      <c r="N11" s="3">
        <f>[7]Março!$E$17</f>
        <v>74.875</v>
      </c>
      <c r="O11" s="3">
        <f>[7]Março!$E$18</f>
        <v>75.5</v>
      </c>
      <c r="P11" s="3">
        <f>[7]Março!$E$19</f>
        <v>82.916666666666671</v>
      </c>
      <c r="Q11" s="3">
        <f>[7]Março!$E$20</f>
        <v>90.166666666666671</v>
      </c>
      <c r="R11" s="3">
        <f>[7]Março!$E$21</f>
        <v>88.75</v>
      </c>
      <c r="S11" s="3">
        <f>[7]Março!$E$22</f>
        <v>88.458333333333329</v>
      </c>
      <c r="T11" s="3">
        <f>[7]Março!$E$23</f>
        <v>81.166666666666671</v>
      </c>
      <c r="U11" s="3">
        <f>[7]Março!$E$24</f>
        <v>74.291666666666671</v>
      </c>
      <c r="V11" s="3">
        <f>[7]Março!$E$25</f>
        <v>69</v>
      </c>
      <c r="W11" s="3">
        <f>[7]Março!$E$26</f>
        <v>71.333333333333329</v>
      </c>
      <c r="X11" s="3">
        <f>[7]Março!$E$27</f>
        <v>86.208333333333329</v>
      </c>
      <c r="Y11" s="3">
        <f>[7]Março!$E$28</f>
        <v>81.041666666666671</v>
      </c>
      <c r="Z11" s="3">
        <f>[7]Março!$E$29</f>
        <v>76.041666666666671</v>
      </c>
      <c r="AA11" s="3">
        <f>[7]Março!$E$30</f>
        <v>78.333333333333329</v>
      </c>
      <c r="AB11" s="3">
        <f>[7]Março!$E$31</f>
        <v>87.208333333333329</v>
      </c>
      <c r="AC11" s="3">
        <f>[7]Março!$E$32</f>
        <v>87.166666666666671</v>
      </c>
      <c r="AD11" s="3">
        <f>[7]Março!$E$33</f>
        <v>73.791666666666671</v>
      </c>
      <c r="AE11" s="3">
        <f>[7]Março!$E$34</f>
        <v>74.708333333333329</v>
      </c>
      <c r="AF11" s="3">
        <f>[7]Março!$E$35</f>
        <v>68.208333333333329</v>
      </c>
      <c r="AG11" s="16">
        <f t="shared" si="1"/>
        <v>76.379032258064512</v>
      </c>
    </row>
    <row r="12" spans="1:34" ht="17.100000000000001" customHeight="1" x14ac:dyDescent="0.2">
      <c r="A12" s="9" t="s">
        <v>5</v>
      </c>
      <c r="B12" s="3">
        <f>[8]Março!$E$5</f>
        <v>72.333333333333329</v>
      </c>
      <c r="C12" s="3">
        <f>[8]Março!$E$6</f>
        <v>83.041666666666671</v>
      </c>
      <c r="D12" s="3">
        <f>[8]Março!$E$7</f>
        <v>78.291666666666671</v>
      </c>
      <c r="E12" s="3">
        <f>[8]Março!$E$8</f>
        <v>73.083333333333329</v>
      </c>
      <c r="F12" s="3">
        <f>[8]Março!$E$9</f>
        <v>65.083333333333329</v>
      </c>
      <c r="G12" s="3">
        <f>[8]Março!$E$10</f>
        <v>71.166666666666671</v>
      </c>
      <c r="H12" s="3">
        <f>[8]Março!$E$11</f>
        <v>73.916666666666671</v>
      </c>
      <c r="I12" s="3">
        <f>[8]Março!$E$12</f>
        <v>70.958333333333329</v>
      </c>
      <c r="J12" s="3">
        <f>[8]Março!$E$13</f>
        <v>71.166666666666671</v>
      </c>
      <c r="K12" s="3">
        <f>[8]Março!$E$14</f>
        <v>68.208333333333329</v>
      </c>
      <c r="L12" s="3">
        <f>[8]Março!$E$15</f>
        <v>63.625</v>
      </c>
      <c r="M12" s="3">
        <f>[8]Março!$E$16</f>
        <v>65.166666666666671</v>
      </c>
      <c r="N12" s="3">
        <f>[8]Março!$E$17</f>
        <v>63.083333333333336</v>
      </c>
      <c r="O12" s="3">
        <f>[8]Março!$E$18</f>
        <v>73.375</v>
      </c>
      <c r="P12" s="3">
        <f>[8]Março!$E$19</f>
        <v>74.458333333333329</v>
      </c>
      <c r="Q12" s="3">
        <f>[8]Março!$E$20</f>
        <v>64.333333333333329</v>
      </c>
      <c r="R12" s="3">
        <f>[8]Março!$E$21</f>
        <v>66.625</v>
      </c>
      <c r="S12" s="3">
        <f>[8]Março!$E$22</f>
        <v>74.083333333333329</v>
      </c>
      <c r="T12" s="3">
        <f>[8]Março!$E$23</f>
        <v>75</v>
      </c>
      <c r="U12" s="3">
        <f>[8]Março!$E$24</f>
        <v>75.75</v>
      </c>
      <c r="V12" s="3">
        <f>[8]Março!$E$25</f>
        <v>73.208333333333329</v>
      </c>
      <c r="W12" s="3">
        <f>[8]Março!$E$26</f>
        <v>71.75</v>
      </c>
      <c r="X12" s="3">
        <f>[8]Março!$E$27</f>
        <v>82.083333333333329</v>
      </c>
      <c r="Y12" s="3">
        <f>[8]Março!$E$28</f>
        <v>73.416666666666671</v>
      </c>
      <c r="Z12" s="3">
        <f>[8]Março!$E$29</f>
        <v>72.166666666666671</v>
      </c>
      <c r="AA12" s="3">
        <f>[8]Março!$E$30</f>
        <v>70.791666666666671</v>
      </c>
      <c r="AB12" s="3">
        <f>[8]Março!$E$31</f>
        <v>83.333333333333329</v>
      </c>
      <c r="AC12" s="3">
        <f>[8]Março!$E$32</f>
        <v>59</v>
      </c>
      <c r="AD12" s="3">
        <f>[8]Março!$E$33</f>
        <v>62.083333333333336</v>
      </c>
      <c r="AE12" s="3">
        <f>[8]Março!$E$34</f>
        <v>64.75</v>
      </c>
      <c r="AF12" s="3">
        <f>[8]Março!$E$35</f>
        <v>62.625</v>
      </c>
      <c r="AG12" s="16">
        <f t="shared" si="1"/>
        <v>70.901881720430097</v>
      </c>
    </row>
    <row r="13" spans="1:34" ht="17.100000000000001" customHeight="1" x14ac:dyDescent="0.2">
      <c r="A13" s="9" t="s">
        <v>6</v>
      </c>
      <c r="B13" s="3">
        <f>[9]Março!$E$5</f>
        <v>65.307692307692307</v>
      </c>
      <c r="C13" s="3">
        <f>[9]Março!$E$6</f>
        <v>69</v>
      </c>
      <c r="D13" s="3">
        <f>[9]Março!$E$7</f>
        <v>61.07692307692308</v>
      </c>
      <c r="E13" s="3">
        <f>[9]Março!$E$8</f>
        <v>70.722222222222229</v>
      </c>
      <c r="F13" s="3">
        <f>[9]Março!$E$9</f>
        <v>63.733333333333334</v>
      </c>
      <c r="G13" s="3">
        <f>[9]Março!$E$10</f>
        <v>74.238095238095241</v>
      </c>
      <c r="H13" s="3">
        <f>[9]Março!$E$11</f>
        <v>67.4375</v>
      </c>
      <c r="I13" s="3">
        <f>[9]Março!$E$12</f>
        <v>68.25</v>
      </c>
      <c r="J13" s="3">
        <f>[9]Março!$E$13</f>
        <v>67.117647058823536</v>
      </c>
      <c r="K13" s="3">
        <f>[9]Março!$E$14</f>
        <v>61.285714285714285</v>
      </c>
      <c r="L13" s="3">
        <f>[9]Março!$E$15</f>
        <v>66.5</v>
      </c>
      <c r="M13" s="3">
        <f>[9]Março!$E$16</f>
        <v>63.941176470588232</v>
      </c>
      <c r="N13" s="3">
        <f>[9]Março!$E$17</f>
        <v>68.647058823529406</v>
      </c>
      <c r="O13" s="3">
        <f>[9]Março!$E$18</f>
        <v>69.5</v>
      </c>
      <c r="P13" s="3">
        <f>[9]Março!$E$19</f>
        <v>72.125</v>
      </c>
      <c r="Q13" s="3">
        <f>[9]Março!$E$20</f>
        <v>69.8125</v>
      </c>
      <c r="R13" s="3">
        <f>[9]Março!$E$21</f>
        <v>71.8</v>
      </c>
      <c r="S13" s="3">
        <f>[9]Março!$E$22</f>
        <v>83.5</v>
      </c>
      <c r="T13" s="3">
        <f>[9]Março!$E$23</f>
        <v>70</v>
      </c>
      <c r="U13" s="3">
        <f>[9]Março!$E$24</f>
        <v>73.214285714285708</v>
      </c>
      <c r="V13" s="3">
        <f>[9]Março!$E$25</f>
        <v>66.099999999999994</v>
      </c>
      <c r="W13" s="3">
        <f>[9]Março!$E$26</f>
        <v>71.066666666666663</v>
      </c>
      <c r="X13" s="3">
        <f>[9]Março!$E$27</f>
        <v>72</v>
      </c>
      <c r="Y13" s="3">
        <f>[9]Março!$E$28</f>
        <v>72.428571428571431</v>
      </c>
      <c r="Z13" s="3">
        <f>[9]Março!$E$29</f>
        <v>64.181818181818187</v>
      </c>
      <c r="AA13" s="3">
        <f>[9]Março!$E$30</f>
        <v>76.86666666666666</v>
      </c>
      <c r="AB13" s="3">
        <f>[9]Março!$E$31</f>
        <v>78.916666666666671</v>
      </c>
      <c r="AC13" s="3">
        <f>[9]Março!$E$32</f>
        <v>66.875</v>
      </c>
      <c r="AD13" s="3">
        <f>[9]Março!$E$33</f>
        <v>66.083333333333329</v>
      </c>
      <c r="AE13" s="3">
        <f>[9]Março!$E$34</f>
        <v>68.956521739130437</v>
      </c>
      <c r="AF13" s="3">
        <f>[9]Março!$E$35</f>
        <v>70.227272727272734</v>
      </c>
      <c r="AG13" s="16">
        <f t="shared" si="1"/>
        <v>69.384247288430103</v>
      </c>
    </row>
    <row r="14" spans="1:34" ht="17.100000000000001" customHeight="1" x14ac:dyDescent="0.2">
      <c r="A14" s="9" t="s">
        <v>7</v>
      </c>
      <c r="B14" s="3">
        <f>[10]Março!$E$5</f>
        <v>72.875</v>
      </c>
      <c r="C14" s="3">
        <f>[10]Março!$E$6</f>
        <v>79.666666666666671</v>
      </c>
      <c r="D14" s="3">
        <f>[10]Março!$E$7</f>
        <v>75.208333333333329</v>
      </c>
      <c r="E14" s="3">
        <f>[10]Março!$E$8</f>
        <v>71.625</v>
      </c>
      <c r="F14" s="3">
        <f>[10]Março!$E$9</f>
        <v>64.916666666666671</v>
      </c>
      <c r="G14" s="3">
        <f>[10]Março!$E$10</f>
        <v>58.75</v>
      </c>
      <c r="H14" s="3">
        <f>[10]Março!$E$11</f>
        <v>51.416666666666664</v>
      </c>
      <c r="I14" s="3">
        <f>[10]Março!$E$12</f>
        <v>42.75</v>
      </c>
      <c r="J14" s="3">
        <f>[10]Março!$E$13</f>
        <v>67.117647058823536</v>
      </c>
      <c r="K14" s="3">
        <f>[10]Março!$E$14</f>
        <v>61.285714285714285</v>
      </c>
      <c r="L14" s="3">
        <f>[10]Março!$E$15</f>
        <v>66.5</v>
      </c>
      <c r="M14" s="3">
        <f>[10]Março!$E$16</f>
        <v>63.941176470588232</v>
      </c>
      <c r="N14" s="3">
        <f>[10]Março!$E$17</f>
        <v>68.647058823529406</v>
      </c>
      <c r="O14" s="3">
        <f>[10]Março!$E$18</f>
        <v>69.5</v>
      </c>
      <c r="P14" s="3">
        <f>[10]Março!$E$19</f>
        <v>72.125</v>
      </c>
      <c r="Q14" s="3">
        <f>[10]Março!$E$20</f>
        <v>69.8125</v>
      </c>
      <c r="R14" s="3">
        <f>[10]Março!$E$21</f>
        <v>71.8</v>
      </c>
      <c r="S14" s="3">
        <f>[10]Março!$E$22</f>
        <v>83.5</v>
      </c>
      <c r="T14" s="3">
        <f>[10]Março!$E$23</f>
        <v>70</v>
      </c>
      <c r="U14" s="3">
        <f>[10]Março!$E$24</f>
        <v>73.214285714285708</v>
      </c>
      <c r="V14" s="3">
        <f>[10]Março!$E$25</f>
        <v>66.099999999999994</v>
      </c>
      <c r="W14" s="3">
        <f>[10]Março!$E$26</f>
        <v>71.066666666666663</v>
      </c>
      <c r="X14" s="3">
        <f>[10]Março!$E$27</f>
        <v>82.958333333333329</v>
      </c>
      <c r="Y14" s="3">
        <f>[10]Março!$E$28</f>
        <v>63.166666666666664</v>
      </c>
      <c r="Z14" s="3">
        <f>[10]Março!$E$29</f>
        <v>53.041666666666664</v>
      </c>
      <c r="AA14" s="3">
        <f>[10]Março!$E$30</f>
        <v>61.833333333333336</v>
      </c>
      <c r="AB14" s="3">
        <f>[10]Março!$E$31</f>
        <v>90.666666666666671</v>
      </c>
      <c r="AC14" s="3">
        <f>[10]Março!$E$32</f>
        <v>61.5</v>
      </c>
      <c r="AD14" s="3">
        <f>[10]Março!$E$33</f>
        <v>42.833333333333336</v>
      </c>
      <c r="AE14" s="3">
        <f>[10]Março!$E$34</f>
        <v>47.958333333333336</v>
      </c>
      <c r="AF14" s="3">
        <f>[10]Março!$E$35</f>
        <v>45.666666666666664</v>
      </c>
      <c r="AG14" s="16">
        <f t="shared" si="1"/>
        <v>65.853012333965836</v>
      </c>
    </row>
    <row r="15" spans="1:34" ht="17.100000000000001" customHeight="1" x14ac:dyDescent="0.2">
      <c r="A15" s="9" t="s">
        <v>8</v>
      </c>
      <c r="B15" s="3">
        <f>[11]Março!$E$5</f>
        <v>79.833333333333329</v>
      </c>
      <c r="C15" s="3">
        <f>[11]Março!$E$6</f>
        <v>80.166666666666671</v>
      </c>
      <c r="D15" s="3">
        <f>[11]Março!$E$7</f>
        <v>64.916666666666671</v>
      </c>
      <c r="E15" s="3">
        <f>[11]Março!$E$8</f>
        <v>67.666666666666671</v>
      </c>
      <c r="F15" s="3">
        <f>[11]Março!$E$9</f>
        <v>65.333333333333329</v>
      </c>
      <c r="G15" s="3">
        <f>[11]Março!$E$10</f>
        <v>62.375</v>
      </c>
      <c r="H15" s="3">
        <f>[11]Março!$E$11</f>
        <v>56.375</v>
      </c>
      <c r="I15" s="3">
        <f>[11]Março!$E$12</f>
        <v>50.541666666666664</v>
      </c>
      <c r="J15" s="3">
        <f>[11]Março!$E$13</f>
        <v>54.75</v>
      </c>
      <c r="K15" s="3">
        <f>[11]Março!$E$14</f>
        <v>54.791666666666664</v>
      </c>
      <c r="L15" s="3">
        <f>[11]Março!$E$15</f>
        <v>67.958333333333329</v>
      </c>
      <c r="M15" s="3">
        <f>[11]Março!$E$16</f>
        <v>68.083333333333329</v>
      </c>
      <c r="N15" s="3">
        <f>[11]Março!$E$17</f>
        <v>60.875</v>
      </c>
      <c r="O15" s="3">
        <f>[11]Março!$E$18</f>
        <v>68.75</v>
      </c>
      <c r="P15" s="3">
        <f>[11]Março!$E$19</f>
        <v>77.75</v>
      </c>
      <c r="Q15" s="3">
        <f>[11]Março!$E$20</f>
        <v>76.75</v>
      </c>
      <c r="R15" s="3">
        <f>[11]Março!$E$21</f>
        <v>74.375</v>
      </c>
      <c r="S15" s="3">
        <f>[11]Março!$E$22</f>
        <v>61.75</v>
      </c>
      <c r="T15" s="3">
        <f>[11]Março!$E$23</f>
        <v>58.833333333333336</v>
      </c>
      <c r="U15" s="3">
        <f>[11]Março!$E$24</f>
        <v>60.208333333333336</v>
      </c>
      <c r="V15" s="3">
        <f>[11]Março!$E$25</f>
        <v>60.041666666666664</v>
      </c>
      <c r="W15" s="3">
        <f>[11]Março!$E$26</f>
        <v>82.833333333333329</v>
      </c>
      <c r="X15" s="3">
        <f>[11]Março!$E$27</f>
        <v>81.5</v>
      </c>
      <c r="Y15" s="3">
        <f>[11]Março!$E$28</f>
        <v>58.291666666666664</v>
      </c>
      <c r="Z15" s="3">
        <f>[11]Março!$E$29</f>
        <v>59.625</v>
      </c>
      <c r="AA15" s="3">
        <f>[11]Março!$E$30</f>
        <v>63.916666666666664</v>
      </c>
      <c r="AB15" s="3">
        <f>[11]Março!$E$31</f>
        <v>85.458333333333329</v>
      </c>
      <c r="AC15" s="3">
        <f>[11]Março!$E$32</f>
        <v>57.333333333333336</v>
      </c>
      <c r="AD15" s="3">
        <f>[11]Março!$E$33</f>
        <v>61.833333333333336</v>
      </c>
      <c r="AE15" s="3">
        <f>[11]Março!$E$34</f>
        <v>57.25</v>
      </c>
      <c r="AF15" s="3">
        <f>[11]Março!$E$35</f>
        <v>62.583333333333336</v>
      </c>
      <c r="AG15" s="16">
        <f t="shared" si="1"/>
        <v>65.895161290322577</v>
      </c>
    </row>
    <row r="16" spans="1:34" ht="17.100000000000001" customHeight="1" x14ac:dyDescent="0.2">
      <c r="A16" s="9" t="s">
        <v>9</v>
      </c>
      <c r="B16" s="3">
        <f>[12]Março!$E$5</f>
        <v>75.708333333333329</v>
      </c>
      <c r="C16" s="3">
        <f>[12]Março!$E$6</f>
        <v>72.666666666666671</v>
      </c>
      <c r="D16" s="3">
        <f>[12]Março!$E$7</f>
        <v>65.041666666666671</v>
      </c>
      <c r="E16" s="3">
        <f>[12]Março!$E$8</f>
        <v>66.666666666666671</v>
      </c>
      <c r="F16" s="3">
        <f>[12]Março!$E$9</f>
        <v>62.041666666666664</v>
      </c>
      <c r="G16" s="3">
        <f>[12]Março!$E$10</f>
        <v>60.083333333333336</v>
      </c>
      <c r="H16" s="3">
        <f>[12]Março!$E$11</f>
        <v>50.666666666666664</v>
      </c>
      <c r="I16" s="3">
        <f>[12]Março!$E$12</f>
        <v>44.5</v>
      </c>
      <c r="J16" s="3">
        <f>[12]Março!$E$13</f>
        <v>39.833333333333336</v>
      </c>
      <c r="K16" s="3">
        <f>[12]Março!$E$14</f>
        <v>49.375</v>
      </c>
      <c r="L16" s="3">
        <f>[12]Março!$E$15</f>
        <v>62</v>
      </c>
      <c r="M16" s="3">
        <f>[12]Março!$E$16</f>
        <v>60.083333333333336</v>
      </c>
      <c r="N16" s="3">
        <f>[12]Março!$E$17</f>
        <v>62.958333333333336</v>
      </c>
      <c r="O16" s="3">
        <f>[12]Março!$E$18</f>
        <v>65.625</v>
      </c>
      <c r="P16" s="3">
        <f>[12]Março!$E$19</f>
        <v>79.291666666666671</v>
      </c>
      <c r="Q16" s="3">
        <f>[12]Março!$E$20</f>
        <v>83.958333333333329</v>
      </c>
      <c r="R16" s="3">
        <f>[12]Março!$E$21</f>
        <v>78.041666666666671</v>
      </c>
      <c r="S16" s="3">
        <f>[12]Março!$E$22</f>
        <v>64.583333333333329</v>
      </c>
      <c r="T16" s="3">
        <f>[12]Março!$E$23</f>
        <v>60.166666666666664</v>
      </c>
      <c r="U16" s="3">
        <f>[12]Março!$E$24</f>
        <v>55.916666666666664</v>
      </c>
      <c r="V16" s="3">
        <f>[12]Março!$E$25</f>
        <v>54.166666666666664</v>
      </c>
      <c r="W16" s="3">
        <f>[12]Março!$E$26</f>
        <v>74</v>
      </c>
      <c r="X16" s="3">
        <f>[12]Março!$E$27</f>
        <v>82.875</v>
      </c>
      <c r="Y16" s="3">
        <f>[12]Março!$E$28</f>
        <v>64.833333333333329</v>
      </c>
      <c r="Z16" s="3">
        <f>[12]Março!$E$29</f>
        <v>50.375</v>
      </c>
      <c r="AA16" s="3">
        <f>[12]Março!$E$30</f>
        <v>59.25</v>
      </c>
      <c r="AB16" s="3">
        <f>[12]Março!$E$31</f>
        <v>90.208333333333329</v>
      </c>
      <c r="AC16" s="3">
        <f>[12]Março!$E$32</f>
        <v>56.458333333333336</v>
      </c>
      <c r="AD16" s="3">
        <f>[12]Março!$E$33</f>
        <v>45.666666666666664</v>
      </c>
      <c r="AE16" s="3">
        <f>[12]Março!$E$34</f>
        <v>50.375</v>
      </c>
      <c r="AF16" s="3">
        <f>[12]Março!$E$35</f>
        <v>54.166666666666664</v>
      </c>
      <c r="AG16" s="16">
        <f t="shared" si="1"/>
        <v>62.631720430107535</v>
      </c>
    </row>
    <row r="17" spans="1:34" ht="17.100000000000001" customHeight="1" x14ac:dyDescent="0.2">
      <c r="A17" s="9" t="s">
        <v>53</v>
      </c>
      <c r="B17" s="3">
        <f>[13]Março!$E$5</f>
        <v>77.25</v>
      </c>
      <c r="C17" s="3">
        <f>[13]Março!$E$6</f>
        <v>73.583333333333329</v>
      </c>
      <c r="D17" s="3">
        <f>[13]Março!$E$7</f>
        <v>73.375</v>
      </c>
      <c r="E17" s="3">
        <f>[13]Março!$E$8</f>
        <v>75.458333333333329</v>
      </c>
      <c r="F17" s="3">
        <f>[13]Março!$E$9</f>
        <v>72.333333333333329</v>
      </c>
      <c r="G17" s="3">
        <f>[13]Março!$E$10</f>
        <v>65.75</v>
      </c>
      <c r="H17" s="3">
        <f>[13]Março!$E$11</f>
        <v>63.541666666666664</v>
      </c>
      <c r="I17" s="3">
        <f>[13]Março!$E$12</f>
        <v>51</v>
      </c>
      <c r="J17" s="3">
        <f>[13]Março!$E$13</f>
        <v>55.833333333333336</v>
      </c>
      <c r="K17" s="3">
        <f>[13]Março!$E$14</f>
        <v>64.125</v>
      </c>
      <c r="L17" s="3">
        <f>[13]Março!$E$15</f>
        <v>65.875</v>
      </c>
      <c r="M17" s="3">
        <f>[13]Março!$E$16</f>
        <v>63.791666666666664</v>
      </c>
      <c r="N17" s="3">
        <f>[13]Março!$E$17</f>
        <v>63.541666666666664</v>
      </c>
      <c r="O17" s="3">
        <f>[13]Março!$E$18</f>
        <v>78.833333333333329</v>
      </c>
      <c r="P17" s="3">
        <f>[13]Março!$E$19</f>
        <v>80.333333333333329</v>
      </c>
      <c r="Q17" s="3">
        <f>[13]Março!$E$20</f>
        <v>70.666666666666671</v>
      </c>
      <c r="R17" s="3">
        <f>[13]Março!$E$21</f>
        <v>77.125</v>
      </c>
      <c r="S17" s="3">
        <f>[13]Março!$E$22</f>
        <v>80.083333333333329</v>
      </c>
      <c r="T17" s="3">
        <f>[13]Março!$E$23</f>
        <v>73.875</v>
      </c>
      <c r="U17" s="3">
        <f>[13]Março!$E$24</f>
        <v>75.625</v>
      </c>
      <c r="V17" s="3">
        <f>[13]Março!$E$25</f>
        <v>73.958333333333329</v>
      </c>
      <c r="W17" s="3">
        <f>[13]Março!$E$26</f>
        <v>85.333333333333329</v>
      </c>
      <c r="X17" s="3">
        <f>[13]Março!$E$27</f>
        <v>79.666666666666671</v>
      </c>
      <c r="Y17" s="3">
        <f>[13]Março!$E$28</f>
        <v>69.375</v>
      </c>
      <c r="Z17" s="3">
        <f>[13]Março!$E$29</f>
        <v>65.708333333333329</v>
      </c>
      <c r="AA17" s="3">
        <f>[13]Março!$E$30</f>
        <v>77.291666666666671</v>
      </c>
      <c r="AB17" s="3">
        <f>[13]Março!$E$31</f>
        <v>89</v>
      </c>
      <c r="AC17" s="3">
        <f>[13]Março!$E$32</f>
        <v>60.916666666666664</v>
      </c>
      <c r="AD17" s="3">
        <f>[13]Março!$E$33</f>
        <v>65.75</v>
      </c>
      <c r="AE17" s="3">
        <f>[13]Março!$E$34</f>
        <v>61.041666666666664</v>
      </c>
      <c r="AF17" s="3">
        <f>[13]Março!$E$35</f>
        <v>61.666666666666664</v>
      </c>
      <c r="AG17" s="16">
        <f t="shared" si="1"/>
        <v>70.700268817204289</v>
      </c>
    </row>
    <row r="18" spans="1:34" ht="17.100000000000001" customHeight="1" x14ac:dyDescent="0.2">
      <c r="A18" s="9" t="s">
        <v>10</v>
      </c>
      <c r="B18" s="3">
        <f>[14]Março!$E$5</f>
        <v>78.791666666666671</v>
      </c>
      <c r="C18" s="3">
        <f>[14]Março!$E$6</f>
        <v>79.291666666666671</v>
      </c>
      <c r="D18" s="3">
        <f>[14]Março!$E$7</f>
        <v>71.041666666666671</v>
      </c>
      <c r="E18" s="3">
        <f>[14]Março!$E$8</f>
        <v>69.333333333333329</v>
      </c>
      <c r="F18" s="3">
        <f>[14]Março!$E$9</f>
        <v>65.833333333333329</v>
      </c>
      <c r="G18" s="3">
        <f>[14]Março!$E$10</f>
        <v>60.791666666666664</v>
      </c>
      <c r="H18" s="3">
        <f>[14]Março!$E$11</f>
        <v>55.458333333333336</v>
      </c>
      <c r="I18" s="3">
        <f>[14]Março!$E$12</f>
        <v>52.75</v>
      </c>
      <c r="J18" s="3">
        <f>[14]Março!$E$13</f>
        <v>51.833333333333336</v>
      </c>
      <c r="K18" s="3">
        <f>[14]Março!$E$14</f>
        <v>53.75</v>
      </c>
      <c r="L18" s="3">
        <f>[14]Março!$E$15</f>
        <v>70.333333333333329</v>
      </c>
      <c r="M18" s="3">
        <f>[14]Março!$E$16</f>
        <v>69.083333333333329</v>
      </c>
      <c r="N18" s="3">
        <f>[14]Março!$E$17</f>
        <v>62.041666666666664</v>
      </c>
      <c r="O18" s="3">
        <f>[14]Março!$E$18</f>
        <v>70.708333333333329</v>
      </c>
      <c r="P18" s="3">
        <f>[14]Março!$E$19</f>
        <v>75.875</v>
      </c>
      <c r="Q18" s="3">
        <f>[14]Março!$E$20</f>
        <v>75.5</v>
      </c>
      <c r="R18" s="3">
        <f>[14]Março!$E$21</f>
        <v>76.208333333333329</v>
      </c>
      <c r="S18" s="3">
        <f>[14]Março!$E$22</f>
        <v>62.583333333333336</v>
      </c>
      <c r="T18" s="3">
        <f>[14]Março!$E$23</f>
        <v>60</v>
      </c>
      <c r="U18" s="3">
        <f>[14]Março!$E$24</f>
        <v>59.125</v>
      </c>
      <c r="V18" s="3">
        <f>[14]Março!$E$25</f>
        <v>57.625</v>
      </c>
      <c r="W18" s="3">
        <f>[14]Março!$E$26</f>
        <v>88.125</v>
      </c>
      <c r="X18" s="3">
        <f>[14]Março!$E$27</f>
        <v>81.75</v>
      </c>
      <c r="Y18" s="3">
        <f>[14]Março!$E$28</f>
        <v>62.833333333333336</v>
      </c>
      <c r="Z18" s="3">
        <f>[14]Março!$E$29</f>
        <v>58.5</v>
      </c>
      <c r="AA18" s="3">
        <f>[14]Março!$E$30</f>
        <v>60.541666666666664</v>
      </c>
      <c r="AB18" s="3">
        <f>[14]Março!$E$31</f>
        <v>89.041666666666671</v>
      </c>
      <c r="AC18" s="3">
        <f>[14]Março!$E$32</f>
        <v>60.083333333333336</v>
      </c>
      <c r="AD18" s="3">
        <f>[14]Março!$E$33</f>
        <v>64.291666666666671</v>
      </c>
      <c r="AE18" s="3">
        <f>[14]Março!$E$34</f>
        <v>62.083333333333336</v>
      </c>
      <c r="AF18" s="3">
        <f>[14]Março!$E$35</f>
        <v>63.041666666666664</v>
      </c>
      <c r="AG18" s="16">
        <f t="shared" si="1"/>
        <v>66.717741935483872</v>
      </c>
    </row>
    <row r="19" spans="1:34" ht="17.100000000000001" customHeight="1" x14ac:dyDescent="0.2">
      <c r="A19" s="9" t="s">
        <v>11</v>
      </c>
      <c r="B19" s="3">
        <f>[15]Março!$E$5</f>
        <v>73</v>
      </c>
      <c r="C19" s="3">
        <f>[15]Março!$E$6</f>
        <v>82.65384615384616</v>
      </c>
      <c r="D19" s="3">
        <f>[15]Março!$E$7</f>
        <v>81.708333333333329</v>
      </c>
      <c r="E19" s="3">
        <f>[15]Março!$E$8</f>
        <v>85.375</v>
      </c>
      <c r="F19" s="3">
        <f>[15]Março!$E$9</f>
        <v>77.916666666666671</v>
      </c>
      <c r="G19" s="3">
        <f>[15]Março!$E$10</f>
        <v>69.625</v>
      </c>
      <c r="H19" s="3">
        <f>[15]Março!$E$11</f>
        <v>68.625</v>
      </c>
      <c r="I19" s="3">
        <f>[15]Março!$E$12</f>
        <v>57.166666666666664</v>
      </c>
      <c r="J19" s="3">
        <f>[15]Março!$E$13</f>
        <v>58</v>
      </c>
      <c r="K19" s="3">
        <f>[15]Março!$E$14</f>
        <v>65.833333333333329</v>
      </c>
      <c r="L19" s="3">
        <f>[15]Março!$E$15</f>
        <v>69.375</v>
      </c>
      <c r="M19" s="3">
        <f>[15]Março!$E$16</f>
        <v>69.166666666666671</v>
      </c>
      <c r="N19" s="3">
        <f>[15]Março!$E$17</f>
        <v>72.166666666666671</v>
      </c>
      <c r="O19" s="3">
        <f>[15]Março!$E$18</f>
        <v>71.833333333333329</v>
      </c>
      <c r="P19" s="3">
        <f>[15]Março!$E$19</f>
        <v>86.916666666666671</v>
      </c>
      <c r="Q19" s="3">
        <f>[15]Março!$E$20</f>
        <v>76.208333333333329</v>
      </c>
      <c r="R19" s="3">
        <f>[15]Março!$E$21</f>
        <v>86.958333333333329</v>
      </c>
      <c r="S19" s="3">
        <f>[15]Março!$E$22</f>
        <v>80.75</v>
      </c>
      <c r="T19" s="3">
        <f>[15]Março!$E$23</f>
        <v>75.333333333333329</v>
      </c>
      <c r="U19" s="3">
        <f>[15]Março!$E$24</f>
        <v>72.541666666666671</v>
      </c>
      <c r="V19" s="3">
        <f>[15]Março!$E$25</f>
        <v>73.583333333333329</v>
      </c>
      <c r="W19" s="3">
        <f>[15]Março!$E$26</f>
        <v>83.5</v>
      </c>
      <c r="X19" s="3">
        <f>[15]Março!$E$27</f>
        <v>84.25</v>
      </c>
      <c r="Y19" s="3">
        <f>[15]Março!$E$28</f>
        <v>66.625</v>
      </c>
      <c r="Z19" s="3">
        <f>[15]Março!$E$29</f>
        <v>60.958333333333336</v>
      </c>
      <c r="AA19" s="3">
        <f>[15]Março!$E$30</f>
        <v>79.333333333333329</v>
      </c>
      <c r="AB19" s="3">
        <f>[15]Março!$E$31</f>
        <v>92.583333333333329</v>
      </c>
      <c r="AC19" s="3">
        <f>[15]Março!$E$32</f>
        <v>62.208333333333336</v>
      </c>
      <c r="AD19" s="3">
        <f>[15]Março!$E$33</f>
        <v>70.375</v>
      </c>
      <c r="AE19" s="3">
        <f>[15]Março!$E$34</f>
        <v>63.291666666666664</v>
      </c>
      <c r="AF19" s="3">
        <f>[15]Março!$E$35</f>
        <v>61.958333333333336</v>
      </c>
      <c r="AG19" s="16">
        <f t="shared" si="1"/>
        <v>73.54259718775846</v>
      </c>
    </row>
    <row r="20" spans="1:34" ht="17.100000000000001" customHeight="1" x14ac:dyDescent="0.2">
      <c r="A20" s="9" t="s">
        <v>12</v>
      </c>
      <c r="B20" s="3">
        <f>[16]Março!$E$5</f>
        <v>82.625</v>
      </c>
      <c r="C20" s="3">
        <f>[16]Março!$E$6</f>
        <v>78.916666666666671</v>
      </c>
      <c r="D20" s="3">
        <f>[16]Março!$E$7</f>
        <v>76.416666666666671</v>
      </c>
      <c r="E20" s="3">
        <f>[16]Março!$E$8</f>
        <v>74.291666666666671</v>
      </c>
      <c r="F20" s="3">
        <f>[16]Março!$E$9</f>
        <v>74.125</v>
      </c>
      <c r="G20" s="3">
        <f>[16]Março!$E$10</f>
        <v>67.333333333333329</v>
      </c>
      <c r="H20" s="3">
        <f>[16]Março!$E$11</f>
        <v>69.291666666666671</v>
      </c>
      <c r="I20" s="3">
        <f>[16]Março!$E$12</f>
        <v>64.5</v>
      </c>
      <c r="J20" s="3">
        <f>[16]Março!$E$13</f>
        <v>61.708333333333336</v>
      </c>
      <c r="K20" s="3">
        <f>[16]Março!$E$14</f>
        <v>67.791666666666671</v>
      </c>
      <c r="L20" s="3">
        <f>[16]Março!$E$15</f>
        <v>71.25</v>
      </c>
      <c r="M20" s="3">
        <f>[16]Março!$E$16</f>
        <v>68.958333333333329</v>
      </c>
      <c r="N20" s="3">
        <f>[16]Março!$E$17</f>
        <v>69.458333333333329</v>
      </c>
      <c r="O20" s="3">
        <f>[16]Março!$E$18</f>
        <v>85.875</v>
      </c>
      <c r="P20" s="3">
        <f>[16]Março!$E$19</f>
        <v>83.166666666666671</v>
      </c>
      <c r="Q20" s="3">
        <f>[16]Março!$E$20</f>
        <v>74.666666666666671</v>
      </c>
      <c r="R20" s="3">
        <f>[16]Março!$E$21</f>
        <v>74.208333333333329</v>
      </c>
      <c r="S20" s="3">
        <f>[16]Março!$E$22</f>
        <v>76.208333333333329</v>
      </c>
      <c r="T20" s="3">
        <f>[16]Março!$E$23</f>
        <v>79.125</v>
      </c>
      <c r="U20" s="3">
        <f>[16]Março!$E$24</f>
        <v>74.75</v>
      </c>
      <c r="V20" s="3">
        <f>[16]Março!$E$25</f>
        <v>81.916666666666671</v>
      </c>
      <c r="W20" s="3">
        <f>[16]Março!$E$26</f>
        <v>85.416666666666671</v>
      </c>
      <c r="X20" s="3">
        <f>[16]Março!$E$27</f>
        <v>82.25</v>
      </c>
      <c r="Y20" s="3">
        <f>[16]Março!$E$28</f>
        <v>71.416666666666671</v>
      </c>
      <c r="Z20" s="3">
        <f>[16]Março!$E$29</f>
        <v>68.25</v>
      </c>
      <c r="AA20" s="3">
        <f>[16]Março!$E$30</f>
        <v>78.75</v>
      </c>
      <c r="AB20" s="3">
        <f>[16]Março!$E$31</f>
        <v>89.541666666666671</v>
      </c>
      <c r="AC20" s="3">
        <f>[16]Março!$E$32</f>
        <v>61.875</v>
      </c>
      <c r="AD20" s="3">
        <f>[16]Março!$E$33</f>
        <v>71.166666666666671</v>
      </c>
      <c r="AE20" s="3">
        <f>[16]Março!$E$34</f>
        <v>69.125</v>
      </c>
      <c r="AF20" s="3">
        <f>[16]Março!$E$35</f>
        <v>68.583333333333329</v>
      </c>
      <c r="AG20" s="16">
        <f t="shared" si="1"/>
        <v>74.288978494623677</v>
      </c>
    </row>
    <row r="21" spans="1:34" ht="17.100000000000001" customHeight="1" x14ac:dyDescent="0.2">
      <c r="A21" s="9" t="s">
        <v>13</v>
      </c>
      <c r="B21" s="3">
        <f>[17]Março!$E$5</f>
        <v>76.5</v>
      </c>
      <c r="C21" s="3">
        <f>[17]Março!$E$6</f>
        <v>78.958333333333329</v>
      </c>
      <c r="D21" s="3">
        <f>[17]Março!$E$7</f>
        <v>78.041666666666671</v>
      </c>
      <c r="E21" s="3">
        <f>[17]Março!$E$8</f>
        <v>73.708333333333329</v>
      </c>
      <c r="F21" s="3">
        <f>[17]Março!$E$9</f>
        <v>74.708333333333329</v>
      </c>
      <c r="G21" s="3">
        <f>[17]Março!$E$10</f>
        <v>76</v>
      </c>
      <c r="H21" s="3">
        <f>[17]Março!$E$11</f>
        <v>75.625</v>
      </c>
      <c r="I21" s="3">
        <f>[17]Março!$E$12</f>
        <v>74.916666666666671</v>
      </c>
      <c r="J21" s="3">
        <f>[17]Março!$E$13</f>
        <v>78.833333333333329</v>
      </c>
      <c r="K21" s="3">
        <f>[17]Março!$E$14</f>
        <v>73.416666666666671</v>
      </c>
      <c r="L21" s="3">
        <f>[17]Março!$E$15</f>
        <v>76.083333333333329</v>
      </c>
      <c r="M21" s="3">
        <f>[17]Março!$E$16</f>
        <v>73.041666666666671</v>
      </c>
      <c r="N21" s="3">
        <f>[17]Março!$E$17</f>
        <v>74.791666666666671</v>
      </c>
      <c r="O21" s="3">
        <f>[17]Março!$E$18</f>
        <v>75.818181818181813</v>
      </c>
      <c r="P21" s="3">
        <f>[17]Março!$E$19</f>
        <v>82.958333333333329</v>
      </c>
      <c r="Q21" s="3">
        <f>[17]Março!$E$20</f>
        <v>80.454545454545453</v>
      </c>
      <c r="R21" s="3">
        <f>[17]Março!$E$21</f>
        <v>77.523809523809518</v>
      </c>
      <c r="S21" s="3">
        <f>[17]Março!$E$22</f>
        <v>81</v>
      </c>
      <c r="T21" s="3">
        <f>[17]Março!$E$23</f>
        <v>80.583333333333329</v>
      </c>
      <c r="U21" s="3">
        <f>[17]Março!$E$24</f>
        <v>80.541666666666671</v>
      </c>
      <c r="V21" s="3">
        <f>[17]Março!$E$25</f>
        <v>77.416666666666671</v>
      </c>
      <c r="W21" s="3">
        <f>[17]Março!$E$26</f>
        <v>76.541666666666671</v>
      </c>
      <c r="X21" s="3">
        <f>[17]Março!$E$27</f>
        <v>87.416666666666671</v>
      </c>
      <c r="Y21" s="3">
        <f>[17]Março!$E$28</f>
        <v>80.458333333333329</v>
      </c>
      <c r="Z21" s="3">
        <f>[17]Março!$E$29</f>
        <v>79.040000000000006</v>
      </c>
      <c r="AA21" s="3">
        <f>[17]Março!$E$30</f>
        <v>78.478260869565219</v>
      </c>
      <c r="AB21" s="3">
        <f>[17]Março!$E$31</f>
        <v>87.458333333333329</v>
      </c>
      <c r="AC21" s="3">
        <f>[17]Março!$E$32</f>
        <v>70.208333333333329</v>
      </c>
      <c r="AD21" s="3">
        <f>[17]Março!$E$33</f>
        <v>74.083333333333329</v>
      </c>
      <c r="AE21" s="3">
        <f>[17]Março!$E$34</f>
        <v>72.541666666666671</v>
      </c>
      <c r="AF21" s="3">
        <f>[17]Março!$E$35</f>
        <v>72.375</v>
      </c>
      <c r="AG21" s="16">
        <f t="shared" si="1"/>
        <v>77.403971967723734</v>
      </c>
    </row>
    <row r="22" spans="1:34" ht="17.100000000000001" customHeight="1" x14ac:dyDescent="0.2">
      <c r="A22" s="9" t="s">
        <v>14</v>
      </c>
      <c r="B22" s="3">
        <f>[18]Março!$E$5</f>
        <v>75.066666666666663</v>
      </c>
      <c r="C22" s="3">
        <f>[18]Março!$E$6</f>
        <v>80.266666666666666</v>
      </c>
      <c r="D22" s="3">
        <f>[18]Março!$E$7</f>
        <v>82.769230769230774</v>
      </c>
      <c r="E22" s="3">
        <f>[18]Março!$E$8</f>
        <v>75.785714285714292</v>
      </c>
      <c r="F22" s="3">
        <f>[18]Março!$E$9</f>
        <v>78.538461538461533</v>
      </c>
      <c r="G22" s="3">
        <f>[18]Março!$E$10</f>
        <v>73.142857142857139</v>
      </c>
      <c r="H22" s="3">
        <f>[18]Março!$E$11</f>
        <v>70.642857142857139</v>
      </c>
      <c r="I22" s="3">
        <f>[18]Março!$E$12</f>
        <v>60.2</v>
      </c>
      <c r="J22" s="3">
        <f>[18]Março!$E$13</f>
        <v>72.857142857142861</v>
      </c>
      <c r="K22" s="3">
        <f>[18]Março!$E$14</f>
        <v>71.17647058823529</v>
      </c>
      <c r="L22" s="3">
        <f>[18]Março!$E$15</f>
        <v>83.25</v>
      </c>
      <c r="M22" s="3">
        <f>[18]Março!$E$16</f>
        <v>78.071428571428569</v>
      </c>
      <c r="N22" s="3">
        <f>[18]Março!$E$17</f>
        <v>85.428571428571431</v>
      </c>
      <c r="O22" s="3">
        <f>[18]Março!$E$18</f>
        <v>68.533333333333331</v>
      </c>
      <c r="P22" s="3">
        <f>[18]Março!$E$19</f>
        <v>89.6</v>
      </c>
      <c r="Q22" s="3">
        <f>[18]Março!$E$20</f>
        <v>90.6</v>
      </c>
      <c r="R22" s="3">
        <f>[18]Março!$E$21</f>
        <v>91.538461538461533</v>
      </c>
      <c r="S22" s="3">
        <f>[18]Março!$E$22</f>
        <v>89.5</v>
      </c>
      <c r="T22" s="3">
        <f>[18]Março!$E$23</f>
        <v>85.07692307692308</v>
      </c>
      <c r="U22" s="3">
        <f>[18]Março!$E$24</f>
        <v>83.15384615384616</v>
      </c>
      <c r="V22" s="3">
        <f>[18]Março!$E$25</f>
        <v>82.92307692307692</v>
      </c>
      <c r="W22" s="3">
        <f>[18]Março!$E$26</f>
        <v>80.15384615384616</v>
      </c>
      <c r="X22" s="3">
        <f>[18]Março!$E$27</f>
        <v>89.529411764705884</v>
      </c>
      <c r="Y22" s="3">
        <f>[18]Março!$E$28</f>
        <v>89.84615384615384</v>
      </c>
      <c r="Z22" s="3">
        <f>[18]Março!$E$29</f>
        <v>87.5</v>
      </c>
      <c r="AA22" s="3">
        <f>[18]Março!$E$30</f>
        <v>83</v>
      </c>
      <c r="AB22" s="3">
        <f>[18]Março!$E$31</f>
        <v>85.045454545454547</v>
      </c>
      <c r="AC22" s="3">
        <f>[18]Março!$E$32</f>
        <v>85.6875</v>
      </c>
      <c r="AD22" s="3">
        <f>[18]Março!$E$33</f>
        <v>82.07692307692308</v>
      </c>
      <c r="AE22" s="3">
        <f>[18]Março!$E$34</f>
        <v>82.15384615384616</v>
      </c>
      <c r="AF22" s="3">
        <f>[18]Março!$E$35</f>
        <v>81.230769230769226</v>
      </c>
      <c r="AG22" s="16">
        <f t="shared" ref="AG22:AG29" si="2">AVERAGE(B22:AF22)</f>
        <v>81.107923014682953</v>
      </c>
    </row>
    <row r="23" spans="1:34" ht="17.100000000000001" customHeight="1" x14ac:dyDescent="0.2">
      <c r="A23" s="9" t="s">
        <v>15</v>
      </c>
      <c r="B23" s="3">
        <f>[19]Março!$E$5</f>
        <v>77.041666666666671</v>
      </c>
      <c r="C23" s="3">
        <f>[19]Março!$E$6</f>
        <v>82.666666666666671</v>
      </c>
      <c r="D23" s="3">
        <f>[19]Março!$E$7</f>
        <v>75.458333333333329</v>
      </c>
      <c r="E23" s="3">
        <f>[19]Março!$E$8</f>
        <v>72</v>
      </c>
      <c r="F23" s="3">
        <f>[19]Março!$E$9</f>
        <v>66.041666666666671</v>
      </c>
      <c r="G23" s="3">
        <f>[19]Março!$E$10</f>
        <v>62.625</v>
      </c>
      <c r="H23" s="3">
        <f>[19]Março!$E$11</f>
        <v>58.208333333333336</v>
      </c>
      <c r="I23" s="3">
        <f>[19]Março!$E$12</f>
        <v>41.083333333333336</v>
      </c>
      <c r="J23" s="3">
        <f>[19]Março!$E$13</f>
        <v>38.375</v>
      </c>
      <c r="K23" s="3">
        <f>[19]Março!$E$14</f>
        <v>44.666666666666664</v>
      </c>
      <c r="L23" s="3">
        <f>[19]Março!$E$15</f>
        <v>69.25</v>
      </c>
      <c r="M23" s="3">
        <f>[19]Março!$E$16</f>
        <v>66.416666666666671</v>
      </c>
      <c r="N23" s="3">
        <f>[19]Março!$E$17</f>
        <v>67.75</v>
      </c>
      <c r="O23" s="3">
        <f>[19]Março!$E$18</f>
        <v>81.826086956521735</v>
      </c>
      <c r="P23" s="3">
        <f>[19]Março!$E$19</f>
        <v>80.583333333333329</v>
      </c>
      <c r="Q23" s="3">
        <f>[19]Março!$E$20</f>
        <v>73.666666666666671</v>
      </c>
      <c r="R23" s="3">
        <f>[19]Março!$E$21</f>
        <v>82.833333333333329</v>
      </c>
      <c r="S23" s="3">
        <f>[19]Março!$E$22</f>
        <v>74.541666666666671</v>
      </c>
      <c r="T23" s="3">
        <f>[19]Março!$E$23</f>
        <v>68.083333333333329</v>
      </c>
      <c r="U23" s="3">
        <f>[19]Março!$E$24</f>
        <v>66.708333333333329</v>
      </c>
      <c r="V23" s="3">
        <f>[19]Março!$E$25</f>
        <v>69.833333333333329</v>
      </c>
      <c r="W23" s="3">
        <f>[19]Março!$E$26</f>
        <v>81.533333333333331</v>
      </c>
      <c r="X23" s="3">
        <f>[19]Março!$E$27</f>
        <v>72.63636363636364</v>
      </c>
      <c r="Y23" s="3">
        <f>[19]Março!$E$28</f>
        <v>59.958333333333336</v>
      </c>
      <c r="Z23" s="3">
        <f>[19]Março!$E$29</f>
        <v>47.833333333333336</v>
      </c>
      <c r="AA23" s="3">
        <f>[19]Março!$E$30</f>
        <v>66.333333333333329</v>
      </c>
      <c r="AB23" s="3">
        <f>[19]Março!$E$31</f>
        <v>93.666666666666671</v>
      </c>
      <c r="AC23" s="3">
        <f>[19]Março!$E$32</f>
        <v>58.055555555555557</v>
      </c>
      <c r="AD23" s="3">
        <f>[19]Março!$E$33</f>
        <v>52.666666666666664</v>
      </c>
      <c r="AE23" s="3">
        <f>[19]Março!$E$34</f>
        <v>48.083333333333336</v>
      </c>
      <c r="AF23" s="3">
        <f>[19]Março!$E$35</f>
        <v>46.833333333333336</v>
      </c>
      <c r="AG23" s="16">
        <f t="shared" si="2"/>
        <v>66.040634606938937</v>
      </c>
    </row>
    <row r="24" spans="1:34" ht="17.100000000000001" customHeight="1" x14ac:dyDescent="0.2">
      <c r="A24" s="9" t="s">
        <v>16</v>
      </c>
      <c r="B24" s="3">
        <f>[20]Março!$E$5</f>
        <v>76.541666666666671</v>
      </c>
      <c r="C24" s="3">
        <f>[20]Março!$E$6</f>
        <v>83.375</v>
      </c>
      <c r="D24" s="3">
        <f>[20]Março!$E$7</f>
        <v>75.583333333333329</v>
      </c>
      <c r="E24" s="3">
        <f>[20]Março!$E$8</f>
        <v>69.875</v>
      </c>
      <c r="F24" s="3">
        <f>[20]Março!$E$9</f>
        <v>66.833333333333329</v>
      </c>
      <c r="G24" s="3">
        <f>[20]Março!$E$10</f>
        <v>72.416666666666671</v>
      </c>
      <c r="H24" s="3">
        <f>[20]Março!$E$11</f>
        <v>75.833333333333329</v>
      </c>
      <c r="I24" s="3">
        <f>[20]Março!$E$12</f>
        <v>64.75</v>
      </c>
      <c r="J24" s="3">
        <f>[20]Março!$E$13</f>
        <v>55.958333333333336</v>
      </c>
      <c r="K24" s="3">
        <f>[20]Março!$E$14</f>
        <v>60.5</v>
      </c>
      <c r="L24" s="3">
        <f>[20]Março!$E$15</f>
        <v>64.25</v>
      </c>
      <c r="M24" s="3">
        <f>[20]Março!$E$16</f>
        <v>59.541666666666664</v>
      </c>
      <c r="N24" s="3">
        <f>[20]Março!$E$17</f>
        <v>59.958333333333336</v>
      </c>
      <c r="O24" s="3">
        <f>[20]Março!$E$18</f>
        <v>86.208333333333329</v>
      </c>
      <c r="P24" s="3">
        <f>[20]Março!$E$19</f>
        <v>84.333333333333329</v>
      </c>
      <c r="Q24" s="3">
        <f>[20]Março!$E$20</f>
        <v>69.916666666666671</v>
      </c>
      <c r="R24" s="3">
        <f>[20]Março!$E$21</f>
        <v>73.583333333333329</v>
      </c>
      <c r="S24" s="3">
        <f>[20]Março!$E$22</f>
        <v>76.625</v>
      </c>
      <c r="T24" s="3">
        <f>[20]Março!$E$23</f>
        <v>74.166666666666671</v>
      </c>
      <c r="U24" s="3">
        <f>[20]Março!$E$24</f>
        <v>72.458333333333329</v>
      </c>
      <c r="V24" s="3">
        <f>[20]Março!$E$25</f>
        <v>72.625</v>
      </c>
      <c r="W24" s="3">
        <f>[20]Março!$E$26</f>
        <v>83.291666666666671</v>
      </c>
      <c r="X24" s="3">
        <f>[20]Março!$E$27</f>
        <v>81.541666666666671</v>
      </c>
      <c r="Y24" s="3">
        <f>[20]Março!$E$28</f>
        <v>66.583333333333329</v>
      </c>
      <c r="Z24" s="3">
        <f>[20]Março!$E$29</f>
        <v>67.041666666666671</v>
      </c>
      <c r="AA24" s="3">
        <f>[20]Março!$E$30</f>
        <v>74.916666666666671</v>
      </c>
      <c r="AB24" s="3">
        <f>[20]Março!$E$31</f>
        <v>82.958333333333329</v>
      </c>
      <c r="AC24" s="3">
        <f>[20]Março!$E$32</f>
        <v>63.833333333333336</v>
      </c>
      <c r="AD24" s="3">
        <f>[20]Março!$E$33</f>
        <v>68.25</v>
      </c>
      <c r="AE24" s="3">
        <f>[20]Março!$E$34</f>
        <v>66.5</v>
      </c>
      <c r="AF24" s="3">
        <f>[20]Março!$E$35</f>
        <v>63.25</v>
      </c>
      <c r="AG24" s="16">
        <f t="shared" si="2"/>
        <v>71.403225806451616</v>
      </c>
    </row>
    <row r="25" spans="1:34" ht="17.100000000000001" customHeight="1" x14ac:dyDescent="0.2">
      <c r="A25" s="9" t="s">
        <v>17</v>
      </c>
      <c r="B25" s="3">
        <f>[21]Março!$E$5</f>
        <v>75.458333333333329</v>
      </c>
      <c r="C25" s="3">
        <f>[21]Março!$E$6</f>
        <v>77.041666666666671</v>
      </c>
      <c r="D25" s="3">
        <f>[21]Março!$E$7</f>
        <v>76.5</v>
      </c>
      <c r="E25" s="3">
        <f>[21]Março!$E$8</f>
        <v>76.208333333333329</v>
      </c>
      <c r="F25" s="3">
        <f>[21]Março!$E$9</f>
        <v>69.125</v>
      </c>
      <c r="G25" s="3">
        <f>[21]Março!$E$10</f>
        <v>66.541666666666671</v>
      </c>
      <c r="H25" s="3">
        <f>[21]Março!$E$11</f>
        <v>63.666666666666664</v>
      </c>
      <c r="I25" s="3">
        <f>[21]Março!$E$12</f>
        <v>57.875</v>
      </c>
      <c r="J25" s="3">
        <f>[21]Março!$E$13</f>
        <v>56.833333333333336</v>
      </c>
      <c r="K25" s="3">
        <f>[21]Março!$E$14</f>
        <v>62.333333333333336</v>
      </c>
      <c r="L25" s="3">
        <f>[21]Março!$E$15</f>
        <v>68.375</v>
      </c>
      <c r="M25" s="3">
        <f>[21]Março!$E$16</f>
        <v>69.583333333333329</v>
      </c>
      <c r="N25" s="3">
        <f>[21]Março!$E$17</f>
        <v>66.541666666666671</v>
      </c>
      <c r="O25" s="3">
        <f>[21]Março!$E$18</f>
        <v>75.041666666666671</v>
      </c>
      <c r="P25" s="3">
        <f>[21]Março!$E$19</f>
        <v>88.458333333333329</v>
      </c>
      <c r="Q25" s="3">
        <f>[21]Março!$E$20</f>
        <v>81.708333333333329</v>
      </c>
      <c r="R25" s="3">
        <f>[21]Março!$E$21</f>
        <v>82</v>
      </c>
      <c r="S25" s="3">
        <f>[21]Março!$E$22</f>
        <v>72.25</v>
      </c>
      <c r="T25" s="3">
        <f>[21]Março!$E$23</f>
        <v>67.333333333333329</v>
      </c>
      <c r="U25" s="3">
        <f>[21]Março!$E$24</f>
        <v>67.625</v>
      </c>
      <c r="V25" s="3">
        <f>[21]Março!$E$25</f>
        <v>66.5</v>
      </c>
      <c r="W25" s="3">
        <f>[21]Março!$E$26</f>
        <v>84.041666666666671</v>
      </c>
      <c r="X25" s="3">
        <f>[21]Março!$E$27</f>
        <v>84.666666666666671</v>
      </c>
      <c r="Y25" s="3">
        <f>[21]Março!$E$28</f>
        <v>70.75</v>
      </c>
      <c r="Z25" s="3">
        <f>[21]Março!$E$29</f>
        <v>70.583333333333329</v>
      </c>
      <c r="AA25" s="3">
        <f>[21]Março!$E$30</f>
        <v>74.125</v>
      </c>
      <c r="AB25" s="3">
        <f>[21]Março!$E$31</f>
        <v>89.75</v>
      </c>
      <c r="AC25" s="3">
        <f>[21]Março!$E$32</f>
        <v>62</v>
      </c>
      <c r="AD25" s="3">
        <f>[21]Março!$E$33</f>
        <v>69.583333333333329</v>
      </c>
      <c r="AE25" s="3">
        <f>[21]Março!$E$34</f>
        <v>65.291666666666671</v>
      </c>
      <c r="AF25" s="3">
        <f>[21]Março!$E$35</f>
        <v>67.541666666666671</v>
      </c>
      <c r="AG25" s="16">
        <f t="shared" si="2"/>
        <v>71.784946236559136</v>
      </c>
    </row>
    <row r="26" spans="1:34" ht="17.100000000000001" customHeight="1" x14ac:dyDescent="0.2">
      <c r="A26" s="9" t="s">
        <v>18</v>
      </c>
      <c r="B26" s="3">
        <f>[22]Março!$E$5</f>
        <v>79.25</v>
      </c>
      <c r="C26" s="3">
        <f>[22]Março!$E$6</f>
        <v>82.458333333333329</v>
      </c>
      <c r="D26" s="3">
        <f>[22]Março!$E$7</f>
        <v>77.083333333333329</v>
      </c>
      <c r="E26" s="3">
        <f>[22]Março!$E$8</f>
        <v>77.291666666666671</v>
      </c>
      <c r="F26" s="3">
        <f>[22]Março!$E$9</f>
        <v>76.125</v>
      </c>
      <c r="G26" s="3">
        <f>[22]Março!$E$10</f>
        <v>71.791666666666671</v>
      </c>
      <c r="H26" s="3">
        <f>[22]Março!$E$11</f>
        <v>73.375</v>
      </c>
      <c r="I26" s="3">
        <f>[22]Março!$E$12</f>
        <v>70.791666666666671</v>
      </c>
      <c r="J26" s="3">
        <f>[22]Março!$E$13</f>
        <v>73.5</v>
      </c>
      <c r="K26" s="3">
        <f>[22]Março!$E$14</f>
        <v>68.166666666666671</v>
      </c>
      <c r="L26" s="3">
        <f>[22]Março!$E$15</f>
        <v>74.875</v>
      </c>
      <c r="M26" s="3">
        <f>[22]Março!$E$16</f>
        <v>77.083333333333329</v>
      </c>
      <c r="N26" s="3">
        <f>[22]Março!$E$17</f>
        <v>83.25</v>
      </c>
      <c r="O26" s="3">
        <f>[22]Março!$E$18</f>
        <v>84.583333333333329</v>
      </c>
      <c r="P26" s="3">
        <f>[22]Março!$E$19</f>
        <v>86.75</v>
      </c>
      <c r="Q26" s="3">
        <f>[22]Março!$E$20</f>
        <v>84.083333333333329</v>
      </c>
      <c r="R26" s="3">
        <f>[22]Março!$E$21</f>
        <v>84.291666666666671</v>
      </c>
      <c r="S26" s="3">
        <f>[22]Março!$E$22</f>
        <v>82.041666666666671</v>
      </c>
      <c r="T26" s="3">
        <f>[22]Março!$E$23</f>
        <v>84.208333333333329</v>
      </c>
      <c r="U26" s="3">
        <f>[22]Março!$E$24</f>
        <v>78.75</v>
      </c>
      <c r="V26" s="3">
        <f>[22]Março!$E$25</f>
        <v>78.541666666666671</v>
      </c>
      <c r="W26" s="3">
        <f>[22]Março!$E$26</f>
        <v>78.5</v>
      </c>
      <c r="X26" s="3">
        <f>[22]Março!$E$27</f>
        <v>86.791666666666671</v>
      </c>
      <c r="Y26" s="3">
        <f>[22]Março!$E$28</f>
        <v>82.916666666666671</v>
      </c>
      <c r="Z26" s="3">
        <f>[22]Março!$E$29</f>
        <v>78.083333333333329</v>
      </c>
      <c r="AA26" s="3">
        <f>[22]Março!$E$30</f>
        <v>86.5</v>
      </c>
      <c r="AB26" s="3">
        <f>[22]Março!$E$31</f>
        <v>89.541666666666671</v>
      </c>
      <c r="AC26" s="3">
        <f>[22]Março!$E$32</f>
        <v>69.208333333333329</v>
      </c>
      <c r="AD26" s="3">
        <f>[22]Março!$E$33</f>
        <v>59.458333333333336</v>
      </c>
      <c r="AE26" s="3">
        <f>[22]Março!$E$34</f>
        <v>64.291666666666671</v>
      </c>
      <c r="AF26" s="3">
        <f>[22]Março!$E$35</f>
        <v>65.166666666666671</v>
      </c>
      <c r="AG26" s="16">
        <f t="shared" si="2"/>
        <v>77.701612903225808</v>
      </c>
    </row>
    <row r="27" spans="1:34" ht="17.100000000000001" customHeight="1" x14ac:dyDescent="0.2">
      <c r="A27" s="9" t="s">
        <v>19</v>
      </c>
      <c r="B27" s="3">
        <f>[23]Março!$E$5</f>
        <v>80.25</v>
      </c>
      <c r="C27" s="3">
        <f>[23]Março!$E$6</f>
        <v>80.458333333333329</v>
      </c>
      <c r="D27" s="3">
        <f>[23]Março!$E$7</f>
        <v>75.125</v>
      </c>
      <c r="E27" s="3">
        <f>[23]Março!$E$8</f>
        <v>72.875</v>
      </c>
      <c r="F27" s="3">
        <f>[23]Março!$E$9</f>
        <v>72.625</v>
      </c>
      <c r="G27" s="3">
        <f>[23]Março!$E$10</f>
        <v>68.833333333333329</v>
      </c>
      <c r="H27" s="3">
        <f>[23]Março!$E$11</f>
        <v>66.541666666666671</v>
      </c>
      <c r="I27" s="3">
        <f>[23]Março!$E$12</f>
        <v>62</v>
      </c>
      <c r="J27" s="3">
        <f>[23]Março!$E$13</f>
        <v>61.708333333333336</v>
      </c>
      <c r="K27" s="3">
        <f>[23]Março!$E$14</f>
        <v>61</v>
      </c>
      <c r="L27" s="3">
        <f>[23]Março!$E$15</f>
        <v>65.875</v>
      </c>
      <c r="M27" s="3">
        <f>[23]Março!$E$16</f>
        <v>69.75</v>
      </c>
      <c r="N27" s="3">
        <f>[23]Março!$E$17</f>
        <v>69.291666666666671</v>
      </c>
      <c r="O27" s="3">
        <f>[23]Março!$E$18</f>
        <v>69.916666666666671</v>
      </c>
      <c r="P27" s="3">
        <f>[23]Março!$E$19</f>
        <v>73.625</v>
      </c>
      <c r="Q27" s="3">
        <f>[23]Março!$E$20</f>
        <v>67.75</v>
      </c>
      <c r="R27" s="3">
        <f>[23]Março!$E$21</f>
        <v>71.75</v>
      </c>
      <c r="S27" s="3">
        <f>[23]Março!$E$22</f>
        <v>69.083333333333329</v>
      </c>
      <c r="T27" s="3">
        <f>[23]Março!$E$23</f>
        <v>62.75</v>
      </c>
      <c r="U27" s="3">
        <f>[23]Março!$E$24</f>
        <v>64.208333333333329</v>
      </c>
      <c r="V27" s="3">
        <f>[23]Março!$E$25</f>
        <v>63.25</v>
      </c>
      <c r="W27" s="3">
        <f>[23]Março!$E$26</f>
        <v>71.25</v>
      </c>
      <c r="X27" s="3">
        <f>[23]Março!$E$27</f>
        <v>77.875</v>
      </c>
      <c r="Y27" s="3">
        <f>[23]Março!$E$28</f>
        <v>70.208333333333329</v>
      </c>
      <c r="Z27" s="3">
        <f>[23]Março!$E$29</f>
        <v>63.5</v>
      </c>
      <c r="AA27" s="3">
        <f>[23]Março!$E$30</f>
        <v>62.583333333333336</v>
      </c>
      <c r="AB27" s="3">
        <f>[23]Março!$E$31</f>
        <v>73.791666666666671</v>
      </c>
      <c r="AC27" s="3">
        <f>[23]Março!$E$32</f>
        <v>67.375</v>
      </c>
      <c r="AD27" s="3">
        <f>[23]Março!$E$33</f>
        <v>60.291666666666664</v>
      </c>
      <c r="AE27" s="3">
        <f>[23]Março!$E$34</f>
        <v>52.666666666666664</v>
      </c>
      <c r="AF27" s="3">
        <f>[23]Março!$E$35</f>
        <v>56.5</v>
      </c>
      <c r="AG27" s="16">
        <f t="shared" si="2"/>
        <v>67.893817204301072</v>
      </c>
    </row>
    <row r="28" spans="1:34" ht="17.100000000000001" customHeight="1" x14ac:dyDescent="0.2">
      <c r="A28" s="9" t="s">
        <v>31</v>
      </c>
      <c r="B28" s="3">
        <f>[24]Março!$E$5</f>
        <v>68.916666666666671</v>
      </c>
      <c r="C28" s="3">
        <f>[24]Março!$E$6</f>
        <v>74.958333333333329</v>
      </c>
      <c r="D28" s="3">
        <f>[24]Março!$E$7</f>
        <v>76.958333333333329</v>
      </c>
      <c r="E28" s="3">
        <f>[24]Março!$E$8</f>
        <v>77.208333333333329</v>
      </c>
      <c r="F28" s="3">
        <f>[24]Março!$E$9</f>
        <v>76.666666666666671</v>
      </c>
      <c r="G28" s="3">
        <f>[24]Março!$E$10</f>
        <v>69.083333333333329</v>
      </c>
      <c r="H28" s="3">
        <f>[24]Março!$E$11</f>
        <v>64.208333333333329</v>
      </c>
      <c r="I28" s="3">
        <f>[24]Março!$E$12</f>
        <v>57.583333333333336</v>
      </c>
      <c r="J28" s="3">
        <f>[24]Março!$E$13</f>
        <v>48.666666666666664</v>
      </c>
      <c r="K28" s="3">
        <f>[24]Março!$E$14</f>
        <v>57.083333333333336</v>
      </c>
      <c r="L28" s="3">
        <f>[24]Março!$E$15</f>
        <v>64.333333333333329</v>
      </c>
      <c r="M28" s="3">
        <f>[24]Março!$E$16</f>
        <v>62.833333333333336</v>
      </c>
      <c r="N28" s="3">
        <f>[24]Março!$E$17</f>
        <v>61.166666666666664</v>
      </c>
      <c r="O28" s="3">
        <f>[24]Março!$E$18</f>
        <v>77.541666666666671</v>
      </c>
      <c r="P28" s="3">
        <f>[24]Março!$E$19</f>
        <v>84.708333333333329</v>
      </c>
      <c r="Q28" s="3">
        <f>[24]Março!$E$20</f>
        <v>80.833333333333329</v>
      </c>
      <c r="R28" s="3">
        <f>[24]Março!$E$21</f>
        <v>84.958333333333329</v>
      </c>
      <c r="S28" s="3">
        <f>[24]Março!$E$22</f>
        <v>79.583333333333329</v>
      </c>
      <c r="T28" s="3">
        <f>[24]Março!$E$23</f>
        <v>77.416666666666671</v>
      </c>
      <c r="U28" s="3">
        <f>[24]Março!$E$24</f>
        <v>73.541666666666671</v>
      </c>
      <c r="V28" s="3">
        <f>[24]Março!$E$25</f>
        <v>65.625</v>
      </c>
      <c r="W28" s="3">
        <f>[24]Março!$E$26</f>
        <v>78</v>
      </c>
      <c r="X28" s="3">
        <f>[24]Março!$E$27</f>
        <v>84.958333333333329</v>
      </c>
      <c r="Y28" s="3">
        <f>[24]Março!$E$28</f>
        <v>69.458333333333329</v>
      </c>
      <c r="Z28" s="3">
        <f>[24]Março!$E$29</f>
        <v>63.041666666666664</v>
      </c>
      <c r="AA28" s="3">
        <f>[24]Março!$E$30</f>
        <v>72.125</v>
      </c>
      <c r="AB28" s="3">
        <f>[24]Março!$E$31</f>
        <v>89.25</v>
      </c>
      <c r="AC28" s="3">
        <f>[24]Março!$E$32</f>
        <v>66.458333333333329</v>
      </c>
      <c r="AD28" s="3">
        <f>[24]Março!$E$33</f>
        <v>61.666666666666664</v>
      </c>
      <c r="AE28" s="3">
        <f>[24]Março!$E$34</f>
        <v>62.291666666666664</v>
      </c>
      <c r="AF28" s="3">
        <f>[24]Março!$E$35</f>
        <v>55.458333333333336</v>
      </c>
      <c r="AG28" s="16">
        <f t="shared" si="2"/>
        <v>70.534946236559136</v>
      </c>
    </row>
    <row r="29" spans="1:34" ht="17.100000000000001" customHeight="1" x14ac:dyDescent="0.2">
      <c r="A29" s="9" t="s">
        <v>20</v>
      </c>
      <c r="B29" s="3">
        <f>[25]Março!$E$5</f>
        <v>63.541666666666664</v>
      </c>
      <c r="C29" s="3">
        <f>[25]Março!$E$6</f>
        <v>62.666666666666664</v>
      </c>
      <c r="D29" s="3">
        <f>[25]Março!$E$7</f>
        <v>62.166666666666664</v>
      </c>
      <c r="E29" s="3">
        <f>[25]Março!$E$8</f>
        <v>60.416666666666664</v>
      </c>
      <c r="F29" s="3">
        <f>[25]Março!$E$9</f>
        <v>56.333333333333336</v>
      </c>
      <c r="G29" s="3">
        <f>[25]Março!$E$10</f>
        <v>54.458333333333336</v>
      </c>
      <c r="H29" s="3">
        <f>[25]Março!$E$11</f>
        <v>54</v>
      </c>
      <c r="I29" s="3">
        <f>[25]Março!$E$12</f>
        <v>58.642857142857146</v>
      </c>
      <c r="J29" s="3">
        <f>[25]Março!$E$13</f>
        <v>58.083333333333336</v>
      </c>
      <c r="K29" s="3">
        <f>[25]Março!$E$14</f>
        <v>68.833333333333329</v>
      </c>
      <c r="L29" s="3">
        <f>[25]Março!$E$15</f>
        <v>67.083333333333329</v>
      </c>
      <c r="M29" s="3">
        <f>[25]Março!$E$16</f>
        <v>62.458333333333336</v>
      </c>
      <c r="N29" s="3">
        <f>[25]Março!$E$17</f>
        <v>61.541666666666664</v>
      </c>
      <c r="O29" s="3">
        <f>[25]Março!$E$18</f>
        <v>75.416666666666671</v>
      </c>
      <c r="P29" s="3">
        <f>[25]Março!$E$19</f>
        <v>79.958333333333329</v>
      </c>
      <c r="Q29" s="3">
        <f>[25]Março!$E$20</f>
        <v>80.75</v>
      </c>
      <c r="R29" s="3">
        <f>[25]Março!$E$21</f>
        <v>65.458333333333329</v>
      </c>
      <c r="S29" s="3">
        <f>[25]Março!$E$22</f>
        <v>61.583333333333336</v>
      </c>
      <c r="T29" s="3">
        <f>[25]Março!$E$23</f>
        <v>64.083333333333329</v>
      </c>
      <c r="U29" s="3">
        <f>[25]Março!$E$24</f>
        <v>60.583333333333336</v>
      </c>
      <c r="V29" s="3">
        <f>[25]Março!$E$25</f>
        <v>63.875</v>
      </c>
      <c r="W29" s="3">
        <f>[25]Março!$E$26</f>
        <v>86.583333333333329</v>
      </c>
      <c r="X29" s="3">
        <f>[25]Março!$E$27</f>
        <v>75.75</v>
      </c>
      <c r="Y29" s="3">
        <f>[25]Março!$E$28</f>
        <v>66.458333333333329</v>
      </c>
      <c r="Z29" s="3">
        <f>[25]Março!$E$29</f>
        <v>64.25</v>
      </c>
      <c r="AA29" s="3">
        <f>[25]Março!$E$30</f>
        <v>79.666666666666671</v>
      </c>
      <c r="AB29" s="3">
        <f>[25]Março!$E$31</f>
        <v>79.666666666666671</v>
      </c>
      <c r="AC29" s="3">
        <f>[25]Março!$E$32</f>
        <v>66.083333333333329</v>
      </c>
      <c r="AD29" s="3">
        <f>[25]Março!$E$33</f>
        <v>56.833333333333336</v>
      </c>
      <c r="AE29" s="3">
        <f>[25]Março!$E$34</f>
        <v>63.708333333333336</v>
      </c>
      <c r="AF29" s="3">
        <f>[25]Março!$E$35</f>
        <v>65.260869565217391</v>
      </c>
      <c r="AG29" s="16">
        <f t="shared" si="2"/>
        <v>66.006303012088409</v>
      </c>
    </row>
    <row r="30" spans="1:34" s="5" customFormat="1" ht="17.100000000000001" customHeight="1" x14ac:dyDescent="0.2">
      <c r="A30" s="13" t="s">
        <v>34</v>
      </c>
      <c r="B30" s="21">
        <f>AVERAGE(B5:B29)</f>
        <v>74.589974358974374</v>
      </c>
      <c r="C30" s="21">
        <f t="shared" ref="C30:AG30" si="3">AVERAGE(C5:C29)</f>
        <v>77.200983885679534</v>
      </c>
      <c r="D30" s="21">
        <f t="shared" si="3"/>
        <v>73.908483835005569</v>
      </c>
      <c r="E30" s="21">
        <f t="shared" si="3"/>
        <v>72.890317460317462</v>
      </c>
      <c r="F30" s="21">
        <f t="shared" si="3"/>
        <v>69.872538461538454</v>
      </c>
      <c r="G30" s="21">
        <f t="shared" si="3"/>
        <v>66.941904761904766</v>
      </c>
      <c r="H30" s="21">
        <f t="shared" si="3"/>
        <v>64.991547619047608</v>
      </c>
      <c r="I30" s="21">
        <f t="shared" si="3"/>
        <v>58.863714285714281</v>
      </c>
      <c r="J30" s="21">
        <f t="shared" si="3"/>
        <v>59.862030812324932</v>
      </c>
      <c r="K30" s="21">
        <f t="shared" si="3"/>
        <v>62.259915966386551</v>
      </c>
      <c r="L30" s="21">
        <f t="shared" si="3"/>
        <v>69.193333333333328</v>
      </c>
      <c r="M30" s="21">
        <f t="shared" si="3"/>
        <v>67.47981792717087</v>
      </c>
      <c r="N30" s="21">
        <f t="shared" si="3"/>
        <v>68.245574229691883</v>
      </c>
      <c r="O30" s="21">
        <f t="shared" si="3"/>
        <v>75.440437417654806</v>
      </c>
      <c r="P30" s="21">
        <f t="shared" si="3"/>
        <v>81.422199999999989</v>
      </c>
      <c r="Q30" s="21">
        <f t="shared" si="3"/>
        <v>77.385152832674564</v>
      </c>
      <c r="R30" s="21">
        <f t="shared" si="3"/>
        <v>78.594824175824158</v>
      </c>
      <c r="S30" s="21">
        <f t="shared" si="3"/>
        <v>76.11</v>
      </c>
      <c r="T30" s="21">
        <f t="shared" si="3"/>
        <v>72.55974358974359</v>
      </c>
      <c r="U30" s="21">
        <f t="shared" si="3"/>
        <v>71.099963369963362</v>
      </c>
      <c r="V30" s="21">
        <f t="shared" si="3"/>
        <v>69.65532492145536</v>
      </c>
      <c r="W30" s="21">
        <f t="shared" si="3"/>
        <v>79.004487179487185</v>
      </c>
      <c r="X30" s="21">
        <f t="shared" si="3"/>
        <v>81.333297682709457</v>
      </c>
      <c r="Y30" s="21">
        <f t="shared" si="3"/>
        <v>71.140989010989003</v>
      </c>
      <c r="Z30" s="21">
        <f t="shared" si="3"/>
        <v>67.144806060606058</v>
      </c>
      <c r="AA30" s="21">
        <f t="shared" si="3"/>
        <v>72.845971014492747</v>
      </c>
      <c r="AB30" s="21">
        <f t="shared" si="3"/>
        <v>85.915151515151521</v>
      </c>
      <c r="AC30" s="21">
        <f t="shared" si="3"/>
        <v>65.993055555555557</v>
      </c>
      <c r="AD30" s="21">
        <f t="shared" si="3"/>
        <v>64.81307692307692</v>
      </c>
      <c r="AE30" s="21">
        <f t="shared" si="3"/>
        <v>63.69941471571908</v>
      </c>
      <c r="AF30" s="55">
        <f t="shared" si="3"/>
        <v>63.203756460930371</v>
      </c>
      <c r="AG30" s="21">
        <f t="shared" si="3"/>
        <v>71.085864173003969</v>
      </c>
      <c r="AH30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Q23" sqref="Q23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5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1"/>
    </row>
    <row r="3" spans="1:35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59" t="s">
        <v>41</v>
      </c>
      <c r="AH3" s="60" t="s">
        <v>40</v>
      </c>
      <c r="AI3" s="12"/>
    </row>
    <row r="4" spans="1:35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8" t="s">
        <v>39</v>
      </c>
      <c r="AH4" s="32" t="s">
        <v>39</v>
      </c>
      <c r="AI4" s="12"/>
    </row>
    <row r="5" spans="1:35" s="5" customFormat="1" ht="20.100000000000001" customHeight="1" thickTop="1" x14ac:dyDescent="0.2">
      <c r="A5" s="8" t="s">
        <v>47</v>
      </c>
      <c r="B5" s="44">
        <f>[1]Março!$F$5</f>
        <v>97</v>
      </c>
      <c r="C5" s="44">
        <f>[1]Março!$F$6</f>
        <v>97</v>
      </c>
      <c r="D5" s="44">
        <f>[1]Março!$F$7</f>
        <v>96</v>
      </c>
      <c r="E5" s="44">
        <f>[1]Março!$F$8</f>
        <v>94</v>
      </c>
      <c r="F5" s="44">
        <f>[1]Março!$F$9</f>
        <v>95</v>
      </c>
      <c r="G5" s="44">
        <f>[1]Março!$F$10</f>
        <v>94</v>
      </c>
      <c r="H5" s="44">
        <f>[1]Março!$F$11</f>
        <v>95</v>
      </c>
      <c r="I5" s="44">
        <f>[1]Março!$F$12</f>
        <v>86</v>
      </c>
      <c r="J5" s="44">
        <f>[1]Março!$F$13</f>
        <v>92</v>
      </c>
      <c r="K5" s="44">
        <f>[1]Março!$F$14</f>
        <v>90</v>
      </c>
      <c r="L5" s="44">
        <f>[1]Março!$F$15</f>
        <v>93</v>
      </c>
      <c r="M5" s="44">
        <f>[1]Março!$F$16</f>
        <v>95</v>
      </c>
      <c r="N5" s="44">
        <f>[1]Março!$F$17</f>
        <v>95</v>
      </c>
      <c r="O5" s="44">
        <f>[1]Março!$F$18</f>
        <v>94</v>
      </c>
      <c r="P5" s="44">
        <f>[1]Março!$F$19</f>
        <v>96</v>
      </c>
      <c r="Q5" s="44">
        <f>[1]Março!$F$20</f>
        <v>96</v>
      </c>
      <c r="R5" s="44">
        <f>[1]Março!$F$21</f>
        <v>96</v>
      </c>
      <c r="S5" s="44">
        <f>[1]Março!$F$22</f>
        <v>94</v>
      </c>
      <c r="T5" s="44">
        <f>[1]Março!$F$23</f>
        <v>95</v>
      </c>
      <c r="U5" s="44">
        <f>[1]Março!$F$24</f>
        <v>95</v>
      </c>
      <c r="V5" s="44">
        <f>[1]Março!$F$25</f>
        <v>96</v>
      </c>
      <c r="W5" s="44">
        <f>[1]Março!$F$26</f>
        <v>91</v>
      </c>
      <c r="X5" s="44">
        <f>[1]Março!$F$27</f>
        <v>92</v>
      </c>
      <c r="Y5" s="44">
        <f>[1]Março!$F$28</f>
        <v>97</v>
      </c>
      <c r="Z5" s="44">
        <f>[1]Março!$F$29</f>
        <v>95</v>
      </c>
      <c r="AA5" s="44">
        <f>[1]Março!$F$30</f>
        <v>87</v>
      </c>
      <c r="AB5" s="44">
        <f>[1]Março!$F$31</f>
        <v>96</v>
      </c>
      <c r="AC5" s="44">
        <f>[1]Março!$F$32</f>
        <v>86</v>
      </c>
      <c r="AD5" s="44">
        <f>[1]Março!$F$33</f>
        <v>92</v>
      </c>
      <c r="AE5" s="44">
        <f>[1]Março!$F$34</f>
        <v>92</v>
      </c>
      <c r="AF5" s="44">
        <f>[1]Março!$F$35</f>
        <v>97</v>
      </c>
      <c r="AG5" s="45">
        <f>MAX(B5:AF5)</f>
        <v>97</v>
      </c>
      <c r="AH5" s="46">
        <f>AVERAGE(B5:AF5)</f>
        <v>93.741935483870961</v>
      </c>
      <c r="AI5" s="12"/>
    </row>
    <row r="6" spans="1:35" ht="17.100000000000001" customHeight="1" x14ac:dyDescent="0.2">
      <c r="A6" s="9" t="s">
        <v>0</v>
      </c>
      <c r="B6" s="3">
        <f>[2]Março!$F$5</f>
        <v>94</v>
      </c>
      <c r="C6" s="3">
        <f>[2]Março!$F$6</f>
        <v>96</v>
      </c>
      <c r="D6" s="3">
        <f>[2]Março!$F$7</f>
        <v>96</v>
      </c>
      <c r="E6" s="3">
        <f>[2]Março!$F$8</f>
        <v>96</v>
      </c>
      <c r="F6" s="3">
        <f>[2]Março!$F$9</f>
        <v>96</v>
      </c>
      <c r="G6" s="3">
        <f>[2]Março!$F$10</f>
        <v>92</v>
      </c>
      <c r="H6" s="3">
        <f>[2]Março!$F$11</f>
        <v>92</v>
      </c>
      <c r="I6" s="3">
        <f>[2]Março!$F$12</f>
        <v>90</v>
      </c>
      <c r="J6" s="3">
        <f>[2]Março!$F$13</f>
        <v>90</v>
      </c>
      <c r="K6" s="3">
        <f>[2]Março!$F$14</f>
        <v>90</v>
      </c>
      <c r="L6" s="3">
        <f>[2]Março!$F$15</f>
        <v>94</v>
      </c>
      <c r="M6" s="3">
        <f>[2]Março!$F$16</f>
        <v>95</v>
      </c>
      <c r="N6" s="3">
        <f>[2]Março!$F$17</f>
        <v>93</v>
      </c>
      <c r="O6" s="3">
        <f>[2]Março!$F$18</f>
        <v>90</v>
      </c>
      <c r="P6" s="3">
        <f>[2]Março!$F$19</f>
        <v>95</v>
      </c>
      <c r="Q6" s="3">
        <f>[2]Março!$F$20</f>
        <v>90</v>
      </c>
      <c r="R6" s="3">
        <f>[2]Março!$F$21</f>
        <v>95</v>
      </c>
      <c r="S6" s="3">
        <f>[2]Março!$F$22</f>
        <v>94</v>
      </c>
      <c r="T6" s="3">
        <f>[2]Março!$F$23</f>
        <v>91</v>
      </c>
      <c r="U6" s="3">
        <f>[2]Março!$F$24</f>
        <v>93</v>
      </c>
      <c r="V6" s="3">
        <f>[2]Março!$F$25</f>
        <v>94</v>
      </c>
      <c r="W6" s="3">
        <f>[2]Março!$F$26</f>
        <v>96</v>
      </c>
      <c r="X6" s="3">
        <f>[2]Março!$F$27</f>
        <v>96</v>
      </c>
      <c r="Y6" s="3">
        <f>[2]Março!$F$28</f>
        <v>93</v>
      </c>
      <c r="Z6" s="3">
        <f>[2]Março!$F$29</f>
        <v>93</v>
      </c>
      <c r="AA6" s="3">
        <f>[2]Março!$F$30</f>
        <v>94</v>
      </c>
      <c r="AB6" s="3">
        <f>[2]Março!$F$31</f>
        <v>96</v>
      </c>
      <c r="AC6" s="3">
        <f>[2]Março!$F$32</f>
        <v>89</v>
      </c>
      <c r="AD6" s="3">
        <f>[2]Março!$F$33</f>
        <v>96</v>
      </c>
      <c r="AE6" s="3">
        <f>[2]Março!$F$34</f>
        <v>92</v>
      </c>
      <c r="AF6" s="3">
        <f>[2]Março!$F$35</f>
        <v>91</v>
      </c>
      <c r="AG6" s="16">
        <f>MAX(B6:AF6)</f>
        <v>96</v>
      </c>
      <c r="AH6" s="25">
        <f t="shared" ref="AH6:AH14" si="1">AVERAGE(B6:AF6)</f>
        <v>93.290322580645167</v>
      </c>
    </row>
    <row r="7" spans="1:35" ht="17.100000000000001" customHeight="1" x14ac:dyDescent="0.2">
      <c r="A7" s="9" t="s">
        <v>1</v>
      </c>
      <c r="B7" s="3">
        <f>[3]Março!$F$5</f>
        <v>96</v>
      </c>
      <c r="C7" s="3">
        <f>[3]Março!$F$6</f>
        <v>94</v>
      </c>
      <c r="D7" s="3">
        <f>[3]Março!$F$7</f>
        <v>96</v>
      </c>
      <c r="E7" s="3">
        <f>[3]Março!$F$8</f>
        <v>93</v>
      </c>
      <c r="F7" s="3">
        <f>[3]Março!$F$9</f>
        <v>94</v>
      </c>
      <c r="G7" s="3">
        <f>[3]Março!$F$10</f>
        <v>94</v>
      </c>
      <c r="H7" s="3">
        <f>[3]Março!$F$11</f>
        <v>97</v>
      </c>
      <c r="I7" s="3">
        <f>[3]Março!$F$12</f>
        <v>96</v>
      </c>
      <c r="J7" s="3">
        <f>[3]Março!$F$13</f>
        <v>96</v>
      </c>
      <c r="K7" s="3">
        <f>[3]Março!$F$14</f>
        <v>94</v>
      </c>
      <c r="L7" s="3">
        <f>[3]Março!$F$15</f>
        <v>94</v>
      </c>
      <c r="M7" s="3">
        <f>[3]Março!$F$16</f>
        <v>87</v>
      </c>
      <c r="N7" s="3">
        <f>[3]Março!$F$17</f>
        <v>94</v>
      </c>
      <c r="O7" s="3">
        <f>[3]Março!$F$18</f>
        <v>95</v>
      </c>
      <c r="P7" s="3">
        <f>[3]Março!$F$19</f>
        <v>94</v>
      </c>
      <c r="Q7" s="3">
        <f>[3]Março!$F$20</f>
        <v>96</v>
      </c>
      <c r="R7" s="3">
        <f>[3]Março!$F$21</f>
        <v>96</v>
      </c>
      <c r="S7" s="3">
        <f>[3]Março!$F$22</f>
        <v>92</v>
      </c>
      <c r="T7" s="3">
        <f>[3]Março!$F$23</f>
        <v>96</v>
      </c>
      <c r="U7" s="3">
        <f>[3]Março!$F$24</f>
        <v>96</v>
      </c>
      <c r="V7" s="3">
        <f>[3]Março!$F$25</f>
        <v>96</v>
      </c>
      <c r="W7" s="3">
        <f>[3]Março!$F$26</f>
        <v>95</v>
      </c>
      <c r="X7" s="3">
        <f>[3]Março!$F$27</f>
        <v>96</v>
      </c>
      <c r="Y7" s="3">
        <f>[3]Março!$F$28</f>
        <v>96</v>
      </c>
      <c r="Z7" s="3">
        <f>[3]Março!$F$29</f>
        <v>94</v>
      </c>
      <c r="AA7" s="3">
        <f>[3]Março!$F$30</f>
        <v>95</v>
      </c>
      <c r="AB7" s="3">
        <f>[3]Março!$F$31</f>
        <v>96</v>
      </c>
      <c r="AC7" s="3">
        <f>[3]Março!$F$32</f>
        <v>94</v>
      </c>
      <c r="AD7" s="3">
        <f>[3]Março!$F$33</f>
        <v>95</v>
      </c>
      <c r="AE7" s="3">
        <f>[3]Março!$F$34</f>
        <v>89</v>
      </c>
      <c r="AF7" s="3">
        <f>[3]Março!$F$35</f>
        <v>95</v>
      </c>
      <c r="AG7" s="16">
        <f>MAX(B7:AF7)</f>
        <v>97</v>
      </c>
      <c r="AH7" s="25">
        <f t="shared" si="1"/>
        <v>94.548387096774192</v>
      </c>
    </row>
    <row r="8" spans="1:35" ht="17.100000000000001" customHeight="1" x14ac:dyDescent="0.2">
      <c r="A8" s="9" t="s">
        <v>52</v>
      </c>
      <c r="B8" s="3">
        <f>[4]Março!$F$5</f>
        <v>96</v>
      </c>
      <c r="C8" s="3">
        <f>[4]Março!$F$6</f>
        <v>96</v>
      </c>
      <c r="D8" s="3">
        <f>[4]Março!$F$7</f>
        <v>96</v>
      </c>
      <c r="E8" s="3">
        <f>[4]Março!$F$8</f>
        <v>95</v>
      </c>
      <c r="F8" s="3">
        <f>[4]Março!$F$9</f>
        <v>95</v>
      </c>
      <c r="G8" s="3">
        <f>[4]Março!$F$10</f>
        <v>96</v>
      </c>
      <c r="H8" s="3">
        <f>[4]Março!$F$11</f>
        <v>96</v>
      </c>
      <c r="I8" s="3">
        <f>[4]Março!$F$12</f>
        <v>95</v>
      </c>
      <c r="J8" s="3">
        <f>[4]Março!$F$13</f>
        <v>96</v>
      </c>
      <c r="K8" s="3">
        <f>[4]Março!$F$14</f>
        <v>94</v>
      </c>
      <c r="L8" s="3">
        <f>[4]Março!$F$15</f>
        <v>94</v>
      </c>
      <c r="M8" s="3">
        <f>[4]Março!$F$16</f>
        <v>93</v>
      </c>
      <c r="N8" s="3">
        <f>[4]Março!$F$17</f>
        <v>92</v>
      </c>
      <c r="O8" s="3">
        <f>[4]Março!$F$18</f>
        <v>95</v>
      </c>
      <c r="P8" s="3">
        <f>[4]Março!$F$19</f>
        <v>96</v>
      </c>
      <c r="Q8" s="3">
        <f>[4]Março!$F$20</f>
        <v>96</v>
      </c>
      <c r="R8" s="3">
        <f>[4]Março!$F$21</f>
        <v>96</v>
      </c>
      <c r="S8" s="3">
        <f>[4]Março!$F$22</f>
        <v>96</v>
      </c>
      <c r="T8" s="3">
        <f>[4]Março!$F$23</f>
        <v>93</v>
      </c>
      <c r="U8" s="3">
        <f>[4]Março!$F$24</f>
        <v>96</v>
      </c>
      <c r="V8" s="3">
        <f>[4]Março!$F$25</f>
        <v>95</v>
      </c>
      <c r="W8" s="3">
        <f>[4]Março!$F$26</f>
        <v>95</v>
      </c>
      <c r="X8" s="3">
        <f>[4]Março!$F$27</f>
        <v>96</v>
      </c>
      <c r="Y8" s="3">
        <f>[4]Março!$F$28</f>
        <v>97</v>
      </c>
      <c r="Z8" s="3">
        <f>[4]Março!$F$29</f>
        <v>97</v>
      </c>
      <c r="AA8" s="3">
        <f>[4]Março!$F$30</f>
        <v>96</v>
      </c>
      <c r="AB8" s="3">
        <f>[4]Março!$F$31</f>
        <v>96</v>
      </c>
      <c r="AC8" s="3">
        <f>[4]Março!$F$32</f>
        <v>97</v>
      </c>
      <c r="AD8" s="3">
        <f>[4]Março!$F$33</f>
        <v>99</v>
      </c>
      <c r="AE8" s="3">
        <f>[4]Março!$F$34</f>
        <v>97</v>
      </c>
      <c r="AF8" s="3">
        <f>[4]Março!$F$35</f>
        <v>97</v>
      </c>
      <c r="AG8" s="16">
        <f t="shared" ref="AG8:AG10" si="2">MAX(B8:AF8)</f>
        <v>99</v>
      </c>
      <c r="AH8" s="25">
        <f t="shared" ref="AH8:AH10" si="3">AVERAGE(B8:AF8)</f>
        <v>95.612903225806448</v>
      </c>
    </row>
    <row r="9" spans="1:35" ht="17.100000000000001" customHeight="1" x14ac:dyDescent="0.2">
      <c r="A9" s="9" t="s">
        <v>2</v>
      </c>
      <c r="B9" s="3">
        <f>[5]Março!$F$5</f>
        <v>92</v>
      </c>
      <c r="C9" s="3">
        <f>[5]Março!$F$6</f>
        <v>94</v>
      </c>
      <c r="D9" s="3">
        <f>[5]Março!$F$7</f>
        <v>93</v>
      </c>
      <c r="E9" s="3">
        <f>[5]Março!$F$8</f>
        <v>90</v>
      </c>
      <c r="F9" s="3">
        <f>[5]Março!$F$9</f>
        <v>96</v>
      </c>
      <c r="G9" s="3">
        <f>[5]Março!$F$10</f>
        <v>91</v>
      </c>
      <c r="H9" s="3">
        <f>[5]Março!$F$11</f>
        <v>96</v>
      </c>
      <c r="I9" s="3">
        <f>[5]Março!$F$12</f>
        <v>89</v>
      </c>
      <c r="J9" s="3">
        <f>[5]Março!$F$13</f>
        <v>90</v>
      </c>
      <c r="K9" s="3">
        <f>[5]Março!$F$14</f>
        <v>90</v>
      </c>
      <c r="L9" s="3">
        <f>[5]Março!$F$15</f>
        <v>89</v>
      </c>
      <c r="M9" s="3">
        <f>[5]Março!$F$16</f>
        <v>85</v>
      </c>
      <c r="N9" s="3">
        <f>[5]Março!$F$17</f>
        <v>88</v>
      </c>
      <c r="O9" s="3">
        <f>[5]Março!$F$18</f>
        <v>95</v>
      </c>
      <c r="P9" s="3">
        <f>[5]Março!$F$19</f>
        <v>96</v>
      </c>
      <c r="Q9" s="3">
        <f>[5]Março!$F$20</f>
        <v>96</v>
      </c>
      <c r="R9" s="3">
        <f>[5]Março!$F$21</f>
        <v>96</v>
      </c>
      <c r="S9" s="3">
        <f>[5]Março!$F$22</f>
        <v>96</v>
      </c>
      <c r="T9" s="3">
        <f>[5]Março!$F$23</f>
        <v>95</v>
      </c>
      <c r="U9" s="3">
        <f>[5]Março!$F$24</f>
        <v>96</v>
      </c>
      <c r="V9" s="3">
        <f>[5]Março!$F$25</f>
        <v>94</v>
      </c>
      <c r="W9" s="3">
        <f>[5]Março!$F$26</f>
        <v>95</v>
      </c>
      <c r="X9" s="3">
        <f>[5]Março!$F$27</f>
        <v>93</v>
      </c>
      <c r="Y9" s="3">
        <f>[5]Março!$F$28</f>
        <v>90</v>
      </c>
      <c r="Z9" s="3">
        <f>[5]Março!$F$29</f>
        <v>95</v>
      </c>
      <c r="AA9" s="3">
        <f>[5]Março!$F$30</f>
        <v>93</v>
      </c>
      <c r="AB9" s="3">
        <f>[5]Março!$F$31</f>
        <v>93</v>
      </c>
      <c r="AC9" s="3">
        <f>[5]Março!$F$32</f>
        <v>89</v>
      </c>
      <c r="AD9" s="3">
        <f>[5]Março!$F$33</f>
        <v>92</v>
      </c>
      <c r="AE9" s="3">
        <f>[5]Março!$F$34</f>
        <v>66</v>
      </c>
      <c r="AF9" s="3">
        <f>[5]Março!$F$35</f>
        <v>64</v>
      </c>
      <c r="AG9" s="16">
        <f t="shared" si="2"/>
        <v>96</v>
      </c>
      <c r="AH9" s="25">
        <f t="shared" si="3"/>
        <v>90.870967741935488</v>
      </c>
    </row>
    <row r="10" spans="1:35" ht="17.100000000000001" customHeight="1" x14ac:dyDescent="0.2">
      <c r="A10" s="9" t="s">
        <v>3</v>
      </c>
      <c r="B10" s="3">
        <f>[6]Março!$F$5</f>
        <v>89</v>
      </c>
      <c r="C10" s="3">
        <f>[6]Março!$F$6</f>
        <v>91</v>
      </c>
      <c r="D10" s="3">
        <f>[6]Março!$F$7</f>
        <v>92</v>
      </c>
      <c r="E10" s="3">
        <f>[6]Março!$F$8</f>
        <v>91</v>
      </c>
      <c r="F10" s="3">
        <f>[6]Março!$F$9</f>
        <v>87</v>
      </c>
      <c r="G10" s="3">
        <f>[6]Março!$F$10</f>
        <v>88</v>
      </c>
      <c r="H10" s="3">
        <f>[6]Março!$F$11</f>
        <v>90</v>
      </c>
      <c r="I10" s="3">
        <f>[6]Março!$F$12</f>
        <v>90</v>
      </c>
      <c r="J10" s="3">
        <f>[6]Março!$F$13</f>
        <v>87</v>
      </c>
      <c r="K10" s="3">
        <f>[6]Março!$F$14</f>
        <v>93</v>
      </c>
      <c r="L10" s="3">
        <f>[6]Março!$F$15</f>
        <v>95</v>
      </c>
      <c r="M10" s="3">
        <f>[6]Março!$F$16</f>
        <v>93</v>
      </c>
      <c r="N10" s="3">
        <f>[6]Março!$F$17</f>
        <v>95</v>
      </c>
      <c r="O10" s="3">
        <f>[6]Março!$F$18</f>
        <v>93</v>
      </c>
      <c r="P10" s="3">
        <f>[6]Março!$F$19</f>
        <v>94</v>
      </c>
      <c r="Q10" s="3">
        <f>[6]Março!$F$20</f>
        <v>96</v>
      </c>
      <c r="R10" s="3">
        <f>[6]Março!$F$21</f>
        <v>96</v>
      </c>
      <c r="S10" s="3">
        <f>[6]Março!$F$22</f>
        <v>95</v>
      </c>
      <c r="T10" s="3">
        <f>[6]Março!$F$23</f>
        <v>94</v>
      </c>
      <c r="U10" s="3">
        <f>[6]Março!$F$24</f>
        <v>95</v>
      </c>
      <c r="V10" s="3">
        <f>[6]Março!$F$25</f>
        <v>94</v>
      </c>
      <c r="W10" s="3">
        <f>[6]Março!$F$26</f>
        <v>90</v>
      </c>
      <c r="X10" s="3">
        <f>[6]Março!$F$27</f>
        <v>94</v>
      </c>
      <c r="Y10" s="3">
        <f>[6]Março!$F$28</f>
        <v>96</v>
      </c>
      <c r="Z10" s="3">
        <f>[6]Março!$F$29</f>
        <v>94</v>
      </c>
      <c r="AA10" s="3">
        <f>[6]Março!$F$30</f>
        <v>91</v>
      </c>
      <c r="AB10" s="3">
        <f>[6]Março!$F$31</f>
        <v>96</v>
      </c>
      <c r="AC10" s="3">
        <f>[6]Março!$F$32</f>
        <v>95</v>
      </c>
      <c r="AD10" s="3">
        <f>[6]Março!$F$33</f>
        <v>93</v>
      </c>
      <c r="AE10" s="3">
        <f>[6]Março!$F$34</f>
        <v>93</v>
      </c>
      <c r="AF10" s="3">
        <f>[6]Março!$F$35</f>
        <v>94</v>
      </c>
      <c r="AG10" s="16">
        <f t="shared" si="2"/>
        <v>96</v>
      </c>
      <c r="AH10" s="25">
        <f t="shared" si="3"/>
        <v>92.709677419354833</v>
      </c>
    </row>
    <row r="11" spans="1:35" ht="17.100000000000001" customHeight="1" x14ac:dyDescent="0.2">
      <c r="A11" s="9" t="s">
        <v>4</v>
      </c>
      <c r="B11" s="3">
        <f>[7]Março!$F$5</f>
        <v>92</v>
      </c>
      <c r="C11" s="3">
        <f>[7]Março!$F$6</f>
        <v>92</v>
      </c>
      <c r="D11" s="3">
        <f>[7]Março!$F$7</f>
        <v>93</v>
      </c>
      <c r="E11" s="3">
        <f>[7]Março!$F$8</f>
        <v>93</v>
      </c>
      <c r="F11" s="3">
        <f>[7]Março!$F$9</f>
        <v>91</v>
      </c>
      <c r="G11" s="3">
        <f>[7]Março!$F$10</f>
        <v>93</v>
      </c>
      <c r="H11" s="3">
        <f>[7]Março!$F$11</f>
        <v>89</v>
      </c>
      <c r="I11" s="3">
        <f>[7]Março!$F$12</f>
        <v>91</v>
      </c>
      <c r="J11" s="3">
        <f>[7]Março!$F$13</f>
        <v>91</v>
      </c>
      <c r="K11" s="3">
        <f>[7]Março!$F$14</f>
        <v>91</v>
      </c>
      <c r="L11" s="3">
        <f>[7]Março!$F$15</f>
        <v>92</v>
      </c>
      <c r="M11" s="3">
        <f>[7]Março!$F$16</f>
        <v>91</v>
      </c>
      <c r="N11" s="3">
        <f>[7]Março!$F$17</f>
        <v>94</v>
      </c>
      <c r="O11" s="3">
        <f>[7]Março!$F$18</f>
        <v>95</v>
      </c>
      <c r="P11" s="3">
        <f>[7]Março!$F$19</f>
        <v>96</v>
      </c>
      <c r="Q11" s="3">
        <f>[7]Março!$F$20</f>
        <v>96</v>
      </c>
      <c r="R11" s="3">
        <f>[7]Março!$F$21</f>
        <v>96</v>
      </c>
      <c r="S11" s="3">
        <f>[7]Março!$F$22</f>
        <v>95</v>
      </c>
      <c r="T11" s="3">
        <f>[7]Março!$F$23</f>
        <v>96</v>
      </c>
      <c r="U11" s="3">
        <f>[7]Março!$F$24</f>
        <v>95</v>
      </c>
      <c r="V11" s="3">
        <f>[7]Março!$F$25</f>
        <v>90</v>
      </c>
      <c r="W11" s="3">
        <f>[7]Março!$F$26</f>
        <v>90</v>
      </c>
      <c r="X11" s="3">
        <f>[7]Março!$F$27</f>
        <v>96</v>
      </c>
      <c r="Y11" s="3">
        <f>[7]Março!$F$28</f>
        <v>97</v>
      </c>
      <c r="Z11" s="3">
        <f>[7]Março!$F$29</f>
        <v>95</v>
      </c>
      <c r="AA11" s="3">
        <f>[7]Março!$F$30</f>
        <v>95</v>
      </c>
      <c r="AB11" s="3">
        <f>[7]Março!$F$31</f>
        <v>96</v>
      </c>
      <c r="AC11" s="3">
        <f>[7]Março!$F$32</f>
        <v>96</v>
      </c>
      <c r="AD11" s="3">
        <f>[7]Março!$F$33</f>
        <v>93</v>
      </c>
      <c r="AE11" s="3">
        <f>[7]Março!$F$34</f>
        <v>90</v>
      </c>
      <c r="AF11" s="3">
        <f>[7]Março!$F$35</f>
        <v>88</v>
      </c>
      <c r="AG11" s="16">
        <f>MAX(B11:AF11)</f>
        <v>97</v>
      </c>
      <c r="AH11" s="25">
        <f t="shared" si="1"/>
        <v>93.161290322580641</v>
      </c>
    </row>
    <row r="12" spans="1:35" ht="17.100000000000001" customHeight="1" x14ac:dyDescent="0.2">
      <c r="A12" s="9" t="s">
        <v>5</v>
      </c>
      <c r="B12" s="14">
        <f>[8]Março!$F$5</f>
        <v>86</v>
      </c>
      <c r="C12" s="14">
        <f>[8]Março!$F$6</f>
        <v>92</v>
      </c>
      <c r="D12" s="14">
        <f>[8]Março!$F$7</f>
        <v>94</v>
      </c>
      <c r="E12" s="14">
        <f>[8]Março!$F$8</f>
        <v>92</v>
      </c>
      <c r="F12" s="14">
        <f>[8]Março!$F$9</f>
        <v>90</v>
      </c>
      <c r="G12" s="14">
        <f>[8]Março!$F$10</f>
        <v>87</v>
      </c>
      <c r="H12" s="14">
        <f>[8]Março!$F$11</f>
        <v>92</v>
      </c>
      <c r="I12" s="14">
        <f>[8]Março!$F$12</f>
        <v>91</v>
      </c>
      <c r="J12" s="14">
        <f>[8]Março!$F$13</f>
        <v>91</v>
      </c>
      <c r="K12" s="14">
        <f>[8]Março!$F$14</f>
        <v>91</v>
      </c>
      <c r="L12" s="14">
        <f>[8]Março!$F$15</f>
        <v>84</v>
      </c>
      <c r="M12" s="14">
        <f>[8]Março!$F$16</f>
        <v>84</v>
      </c>
      <c r="N12" s="14">
        <f>[8]Março!$F$17</f>
        <v>89</v>
      </c>
      <c r="O12" s="14">
        <f>[8]Março!$F$18</f>
        <v>92</v>
      </c>
      <c r="P12" s="14">
        <f>[8]Março!$F$19</f>
        <v>90</v>
      </c>
      <c r="Q12" s="14">
        <f>[8]Março!$F$20</f>
        <v>86</v>
      </c>
      <c r="R12" s="14">
        <f>[8]Março!$F$21</f>
        <v>90</v>
      </c>
      <c r="S12" s="14">
        <f>[8]Março!$F$22</f>
        <v>91</v>
      </c>
      <c r="T12" s="14">
        <f>[8]Março!$F$23</f>
        <v>92</v>
      </c>
      <c r="U12" s="14">
        <f>[8]Março!$F$24</f>
        <v>88</v>
      </c>
      <c r="V12" s="14">
        <f>[8]Março!$F$25</f>
        <v>94</v>
      </c>
      <c r="W12" s="14">
        <f>[8]Março!$F$26</f>
        <v>87</v>
      </c>
      <c r="X12" s="14">
        <f>[8]Março!$F$27</f>
        <v>93</v>
      </c>
      <c r="Y12" s="14">
        <f>[8]Março!$F$28</f>
        <v>93</v>
      </c>
      <c r="Z12" s="14">
        <f>[8]Março!$F$29</f>
        <v>91</v>
      </c>
      <c r="AA12" s="14">
        <f>[8]Março!$F$30</f>
        <v>91</v>
      </c>
      <c r="AB12" s="14">
        <f>[8]Março!$F$31</f>
        <v>91</v>
      </c>
      <c r="AC12" s="14">
        <f>[8]Março!$F$32</f>
        <v>84</v>
      </c>
      <c r="AD12" s="14">
        <f>[8]Março!$F$33</f>
        <v>90</v>
      </c>
      <c r="AE12" s="14">
        <f>[8]Março!$F$34</f>
        <v>92</v>
      </c>
      <c r="AF12" s="14">
        <f>[8]Março!$F$35</f>
        <v>90</v>
      </c>
      <c r="AG12" s="16">
        <f t="shared" ref="AG12:AG14" si="4">MAX(B12:AF12)</f>
        <v>94</v>
      </c>
      <c r="AH12" s="25">
        <f t="shared" si="1"/>
        <v>89.935483870967744</v>
      </c>
    </row>
    <row r="13" spans="1:35" ht="17.100000000000001" customHeight="1" x14ac:dyDescent="0.2">
      <c r="A13" s="9" t="s">
        <v>6</v>
      </c>
      <c r="B13" s="14">
        <f>[9]Março!$F$5</f>
        <v>100</v>
      </c>
      <c r="C13" s="14">
        <f>[9]Março!$F$6</f>
        <v>100</v>
      </c>
      <c r="D13" s="14">
        <f>[9]Março!$F$7</f>
        <v>100</v>
      </c>
      <c r="E13" s="14">
        <f>[9]Março!$F$8</f>
        <v>100</v>
      </c>
      <c r="F13" s="14">
        <f>[9]Março!$F$9</f>
        <v>100</v>
      </c>
      <c r="G13" s="14">
        <f>[9]Março!$F$10</f>
        <v>100</v>
      </c>
      <c r="H13" s="14">
        <f>[9]Março!$F$11</f>
        <v>95</v>
      </c>
      <c r="I13" s="14">
        <f>[9]Março!$F$12</f>
        <v>98</v>
      </c>
      <c r="J13" s="14">
        <f>[9]Março!$F$13</f>
        <v>100</v>
      </c>
      <c r="K13" s="14">
        <f>[9]Março!$F$14</f>
        <v>100</v>
      </c>
      <c r="L13" s="14">
        <f>[9]Março!$F$15</f>
        <v>100</v>
      </c>
      <c r="M13" s="14">
        <f>[9]Março!$F$16</f>
        <v>85</v>
      </c>
      <c r="N13" s="14">
        <f>[9]Março!$F$17</f>
        <v>100</v>
      </c>
      <c r="O13" s="14">
        <f>[9]Março!$F$18</f>
        <v>93</v>
      </c>
      <c r="P13" s="14">
        <f>[9]Março!$F$19</f>
        <v>100</v>
      </c>
      <c r="Q13" s="14">
        <f>[9]Março!$F$20</f>
        <v>100</v>
      </c>
      <c r="R13" s="14">
        <f>[9]Março!$F$21</f>
        <v>100</v>
      </c>
      <c r="S13" s="14">
        <f>[9]Março!$F$22</f>
        <v>100</v>
      </c>
      <c r="T13" s="14">
        <f>[9]Março!$F$23</f>
        <v>88</v>
      </c>
      <c r="U13" s="14">
        <f>[9]Março!$F$24</f>
        <v>95</v>
      </c>
      <c r="V13" s="14">
        <f>[9]Março!$F$25</f>
        <v>99</v>
      </c>
      <c r="W13" s="14">
        <f>[9]Março!$F$26</f>
        <v>91</v>
      </c>
      <c r="X13" s="14">
        <f>[9]Março!$F$27</f>
        <v>100</v>
      </c>
      <c r="Y13" s="14">
        <f>[9]Março!$F$28</f>
        <v>100</v>
      </c>
      <c r="Z13" s="14">
        <f>[9]Março!$F$29</f>
        <v>100</v>
      </c>
      <c r="AA13" s="14">
        <f>[9]Março!$F$30</f>
        <v>100</v>
      </c>
      <c r="AB13" s="14">
        <f>[9]Março!$F$31</f>
        <v>93</v>
      </c>
      <c r="AC13" s="14">
        <f>[9]Março!$F$32</f>
        <v>85</v>
      </c>
      <c r="AD13" s="14">
        <f>[9]Março!$F$33</f>
        <v>100</v>
      </c>
      <c r="AE13" s="14">
        <f>[9]Março!$F$34</f>
        <v>100</v>
      </c>
      <c r="AF13" s="14">
        <f>[9]Março!$F$35</f>
        <v>100</v>
      </c>
      <c r="AG13" s="16">
        <f t="shared" si="4"/>
        <v>100</v>
      </c>
      <c r="AH13" s="25">
        <f t="shared" si="1"/>
        <v>97.483870967741936</v>
      </c>
    </row>
    <row r="14" spans="1:35" ht="17.100000000000001" customHeight="1" x14ac:dyDescent="0.2">
      <c r="A14" s="9" t="s">
        <v>7</v>
      </c>
      <c r="B14" s="14">
        <f>[10]Março!$F$5</f>
        <v>94</v>
      </c>
      <c r="C14" s="14">
        <f>[10]Março!$F$6</f>
        <v>97</v>
      </c>
      <c r="D14" s="14">
        <f>[10]Março!$F$7</f>
        <v>96</v>
      </c>
      <c r="E14" s="14">
        <f>[10]Março!$F$8</f>
        <v>95</v>
      </c>
      <c r="F14" s="14">
        <f>[10]Março!$F$9</f>
        <v>91</v>
      </c>
      <c r="G14" s="14">
        <f>[10]Março!$F$10</f>
        <v>86</v>
      </c>
      <c r="H14" s="14">
        <f>[10]Março!$F$11</f>
        <v>76</v>
      </c>
      <c r="I14" s="14">
        <f>[10]Março!$F$12</f>
        <v>61</v>
      </c>
      <c r="J14" s="14">
        <f>[10]Março!$F$13</f>
        <v>100</v>
      </c>
      <c r="K14" s="14">
        <f>[10]Março!$F$14</f>
        <v>100</v>
      </c>
      <c r="L14" s="14">
        <f>[10]Março!$F$15</f>
        <v>100</v>
      </c>
      <c r="M14" s="14">
        <f>[10]Março!$F$16</f>
        <v>85</v>
      </c>
      <c r="N14" s="14">
        <f>[10]Março!$F$17</f>
        <v>100</v>
      </c>
      <c r="O14" s="14">
        <f>[10]Março!$F$18</f>
        <v>93</v>
      </c>
      <c r="P14" s="14">
        <f>[10]Março!$F$19</f>
        <v>100</v>
      </c>
      <c r="Q14" s="14">
        <f>[10]Março!$F$20</f>
        <v>100</v>
      </c>
      <c r="R14" s="14">
        <f>[10]Março!$F$21</f>
        <v>100</v>
      </c>
      <c r="S14" s="14">
        <f>[10]Março!$F$22</f>
        <v>100</v>
      </c>
      <c r="T14" s="14">
        <f>[10]Março!$F$23</f>
        <v>88</v>
      </c>
      <c r="U14" s="14">
        <f>[10]Março!$F$24</f>
        <v>95</v>
      </c>
      <c r="V14" s="14">
        <f>[10]Março!$F$25</f>
        <v>99</v>
      </c>
      <c r="W14" s="14">
        <f>[10]Março!$F$26</f>
        <v>91</v>
      </c>
      <c r="X14" s="14">
        <f>[10]Março!$F$27</f>
        <v>97</v>
      </c>
      <c r="Y14" s="14">
        <f>[10]Março!$F$28</f>
        <v>90</v>
      </c>
      <c r="Z14" s="14">
        <f>[10]Março!$F$29</f>
        <v>83</v>
      </c>
      <c r="AA14" s="14">
        <f>[10]Março!$F$30</f>
        <v>97</v>
      </c>
      <c r="AB14" s="14">
        <f>[10]Março!$F$31</f>
        <v>97</v>
      </c>
      <c r="AC14" s="14">
        <f>[10]Março!$F$32</f>
        <v>87</v>
      </c>
      <c r="AD14" s="14">
        <f>[10]Março!$F$33</f>
        <v>66</v>
      </c>
      <c r="AE14" s="14">
        <f>[10]Março!$F$34</f>
        <v>81</v>
      </c>
      <c r="AF14" s="14">
        <f>[10]Março!$F$35</f>
        <v>73</v>
      </c>
      <c r="AG14" s="16">
        <f t="shared" si="4"/>
        <v>100</v>
      </c>
      <c r="AH14" s="25">
        <f t="shared" si="1"/>
        <v>90.903225806451616</v>
      </c>
    </row>
    <row r="15" spans="1:35" ht="17.100000000000001" customHeight="1" x14ac:dyDescent="0.2">
      <c r="A15" s="9" t="s">
        <v>8</v>
      </c>
      <c r="B15" s="14">
        <f>[11]Março!$F$5</f>
        <v>96</v>
      </c>
      <c r="C15" s="14">
        <f>[11]Março!$F$6</f>
        <v>96</v>
      </c>
      <c r="D15" s="14">
        <f>[11]Março!$F$7</f>
        <v>89</v>
      </c>
      <c r="E15" s="14">
        <f>[11]Março!$F$8</f>
        <v>93</v>
      </c>
      <c r="F15" s="14">
        <f>[11]Março!$F$9</f>
        <v>89</v>
      </c>
      <c r="G15" s="14">
        <f>[11]Março!$F$10</f>
        <v>88</v>
      </c>
      <c r="H15" s="14">
        <f>[11]Março!$F$11</f>
        <v>84</v>
      </c>
      <c r="I15" s="14">
        <f>[11]Março!$F$12</f>
        <v>88</v>
      </c>
      <c r="J15" s="14">
        <f>[11]Março!$F$13</f>
        <v>93</v>
      </c>
      <c r="K15" s="14">
        <f>[11]Março!$F$14</f>
        <v>78</v>
      </c>
      <c r="L15" s="14">
        <f>[11]Março!$F$15</f>
        <v>90</v>
      </c>
      <c r="M15" s="14">
        <f>[11]Março!$F$16</f>
        <v>96</v>
      </c>
      <c r="N15" s="14">
        <f>[11]Março!$F$17</f>
        <v>92</v>
      </c>
      <c r="O15" s="14">
        <f>[11]Março!$F$18</f>
        <v>86</v>
      </c>
      <c r="P15" s="14">
        <f>[11]Março!$F$19</f>
        <v>95</v>
      </c>
      <c r="Q15" s="14">
        <f>[11]Março!$F$20</f>
        <v>88</v>
      </c>
      <c r="R15" s="14">
        <f>[11]Março!$F$21</f>
        <v>92</v>
      </c>
      <c r="S15" s="14">
        <f>[11]Março!$F$22</f>
        <v>87</v>
      </c>
      <c r="T15" s="14">
        <f>[11]Março!$F$23</f>
        <v>79</v>
      </c>
      <c r="U15" s="14">
        <f>[11]Março!$F$24</f>
        <v>93</v>
      </c>
      <c r="V15" s="14">
        <f>[11]Março!$F$25</f>
        <v>89</v>
      </c>
      <c r="W15" s="14">
        <f>[11]Março!$F$26</f>
        <v>97</v>
      </c>
      <c r="X15" s="14">
        <f>[11]Março!$F$27</f>
        <v>97</v>
      </c>
      <c r="Y15" s="14">
        <f>[11]Março!$F$28</f>
        <v>84</v>
      </c>
      <c r="Z15" s="14">
        <f>[11]Março!$F$29</f>
        <v>95</v>
      </c>
      <c r="AA15" s="14">
        <f>[11]Março!$F$30</f>
        <v>94</v>
      </c>
      <c r="AB15" s="14">
        <f>[11]Março!$F$31</f>
        <v>97</v>
      </c>
      <c r="AC15" s="14">
        <f>[11]Março!$F$32</f>
        <v>86</v>
      </c>
      <c r="AD15" s="14">
        <f>[11]Março!$F$33</f>
        <v>97</v>
      </c>
      <c r="AE15" s="14">
        <f>[11]Março!$F$34</f>
        <v>94</v>
      </c>
      <c r="AF15" s="14">
        <f>[11]Março!$F$35</f>
        <v>95</v>
      </c>
      <c r="AG15" s="16">
        <f>MAX(B15:AF15)</f>
        <v>97</v>
      </c>
      <c r="AH15" s="25">
        <f>AVERAGE(B15:AF15)</f>
        <v>90.870967741935488</v>
      </c>
    </row>
    <row r="16" spans="1:35" ht="17.100000000000001" customHeight="1" x14ac:dyDescent="0.2">
      <c r="A16" s="9" t="s">
        <v>9</v>
      </c>
      <c r="B16" s="14">
        <f>[12]Março!$F$5</f>
        <v>95</v>
      </c>
      <c r="C16" s="14">
        <f>[12]Março!$F$6</f>
        <v>92</v>
      </c>
      <c r="D16" s="14">
        <f>[12]Março!$F$7</f>
        <v>84</v>
      </c>
      <c r="E16" s="14">
        <f>[12]Março!$F$8</f>
        <v>90</v>
      </c>
      <c r="F16" s="14">
        <f>[12]Março!$F$9</f>
        <v>85</v>
      </c>
      <c r="G16" s="14">
        <f>[12]Março!$F$10</f>
        <v>84</v>
      </c>
      <c r="H16" s="14">
        <f>[12]Março!$F$11</f>
        <v>72</v>
      </c>
      <c r="I16" s="14">
        <f>[12]Março!$F$12</f>
        <v>70</v>
      </c>
      <c r="J16" s="14">
        <f>[12]Março!$F$13</f>
        <v>64</v>
      </c>
      <c r="K16" s="14">
        <f>[12]Março!$F$14</f>
        <v>79</v>
      </c>
      <c r="L16" s="14">
        <f>[12]Março!$F$15</f>
        <v>87</v>
      </c>
      <c r="M16" s="14">
        <f>[12]Março!$F$16</f>
        <v>81</v>
      </c>
      <c r="N16" s="14">
        <f>[12]Março!$F$17</f>
        <v>88</v>
      </c>
      <c r="O16" s="14">
        <f>[12]Março!$F$18</f>
        <v>88</v>
      </c>
      <c r="P16" s="14">
        <f>[12]Março!$F$19</f>
        <v>91</v>
      </c>
      <c r="Q16" s="14">
        <f>[12]Março!$F$20</f>
        <v>95</v>
      </c>
      <c r="R16" s="14">
        <f>[12]Março!$F$21</f>
        <v>91</v>
      </c>
      <c r="S16" s="14">
        <f>[12]Março!$F$22</f>
        <v>81</v>
      </c>
      <c r="T16" s="14">
        <f>[12]Março!$F$23</f>
        <v>77</v>
      </c>
      <c r="U16" s="14">
        <f>[12]Março!$F$24</f>
        <v>76</v>
      </c>
      <c r="V16" s="14">
        <f>[12]Março!$F$25</f>
        <v>76</v>
      </c>
      <c r="W16" s="14">
        <f>[12]Março!$F$26</f>
        <v>95</v>
      </c>
      <c r="X16" s="14">
        <f>[12]Março!$F$27</f>
        <v>96</v>
      </c>
      <c r="Y16" s="14">
        <f>[12]Março!$F$28</f>
        <v>93</v>
      </c>
      <c r="Z16" s="14">
        <f>[12]Março!$F$29</f>
        <v>73</v>
      </c>
      <c r="AA16" s="14">
        <f>[12]Março!$F$30</f>
        <v>78</v>
      </c>
      <c r="AB16" s="14">
        <f>[12]Março!$F$31</f>
        <v>97</v>
      </c>
      <c r="AC16" s="14">
        <f>[12]Março!$F$32</f>
        <v>87</v>
      </c>
      <c r="AD16" s="14">
        <f>[12]Março!$F$33</f>
        <v>63</v>
      </c>
      <c r="AE16" s="14">
        <f>[12]Março!$F$34</f>
        <v>71</v>
      </c>
      <c r="AF16" s="14">
        <f>[12]Março!$F$35</f>
        <v>67</v>
      </c>
      <c r="AG16" s="16">
        <f t="shared" ref="AG16:AG27" si="5">MAX(B16:AF16)</f>
        <v>97</v>
      </c>
      <c r="AH16" s="25">
        <f t="shared" ref="AH16:AH28" si="6">AVERAGE(B16:AF16)</f>
        <v>82.774193548387103</v>
      </c>
    </row>
    <row r="17" spans="1:35" ht="17.100000000000001" customHeight="1" x14ac:dyDescent="0.2">
      <c r="A17" s="9" t="s">
        <v>54</v>
      </c>
      <c r="B17" s="14">
        <f>[13]Março!$F$5</f>
        <v>94</v>
      </c>
      <c r="C17" s="14">
        <f>[13]Março!$F$6</f>
        <v>89</v>
      </c>
      <c r="D17" s="14">
        <f>[13]Março!$F$7</f>
        <v>94</v>
      </c>
      <c r="E17" s="14">
        <f>[13]Março!$F$8</f>
        <v>95</v>
      </c>
      <c r="F17" s="14">
        <f>[13]Março!$F$9</f>
        <v>92</v>
      </c>
      <c r="G17" s="14">
        <f>[13]Março!$F$10</f>
        <v>92</v>
      </c>
      <c r="H17" s="14">
        <f>[13]Março!$F$11</f>
        <v>94</v>
      </c>
      <c r="I17" s="14">
        <f>[13]Março!$F$12</f>
        <v>87</v>
      </c>
      <c r="J17" s="14">
        <f>[13]Março!$F$13</f>
        <v>94</v>
      </c>
      <c r="K17" s="14">
        <f>[13]Março!$F$14</f>
        <v>90</v>
      </c>
      <c r="L17" s="14">
        <f>[13]Março!$F$15</f>
        <v>94</v>
      </c>
      <c r="M17" s="14">
        <f>[13]Março!$F$16</f>
        <v>93</v>
      </c>
      <c r="N17" s="14">
        <f>[13]Março!$F$17</f>
        <v>92</v>
      </c>
      <c r="O17" s="14">
        <f>[13]Março!$F$18</f>
        <v>95</v>
      </c>
      <c r="P17" s="14">
        <f>[13]Março!$F$19</f>
        <v>92</v>
      </c>
      <c r="Q17" s="14">
        <f>[13]Março!$F$20</f>
        <v>91</v>
      </c>
      <c r="R17" s="14">
        <f>[13]Março!$F$21</f>
        <v>95</v>
      </c>
      <c r="S17" s="14">
        <f>[13]Março!$F$22</f>
        <v>95</v>
      </c>
      <c r="T17" s="14">
        <f>[13]Março!$F$23</f>
        <v>93</v>
      </c>
      <c r="U17" s="14">
        <f>[13]Março!$F$24</f>
        <v>96</v>
      </c>
      <c r="V17" s="14">
        <f>[13]Março!$F$25</f>
        <v>93</v>
      </c>
      <c r="W17" s="14">
        <f>[13]Março!$F$26</f>
        <v>94</v>
      </c>
      <c r="X17" s="14">
        <f>[13]Março!$F$27</f>
        <v>96</v>
      </c>
      <c r="Y17" s="14">
        <f>[13]Março!$F$28</f>
        <v>95</v>
      </c>
      <c r="Z17" s="14">
        <f>[13]Março!$F$29</f>
        <v>90</v>
      </c>
      <c r="AA17" s="14">
        <f>[13]Março!$F$30</f>
        <v>93</v>
      </c>
      <c r="AB17" s="14">
        <f>[13]Março!$F$31</f>
        <v>96</v>
      </c>
      <c r="AC17" s="14">
        <f>[13]Março!$F$32</f>
        <v>88</v>
      </c>
      <c r="AD17" s="14">
        <f>[13]Março!$F$33</f>
        <v>93</v>
      </c>
      <c r="AE17" s="14">
        <f>[13]Março!$F$34</f>
        <v>87</v>
      </c>
      <c r="AF17" s="14">
        <f>[13]Março!$F$35</f>
        <v>90</v>
      </c>
      <c r="AG17" s="16">
        <f t="shared" ref="AG17:AG21" si="7">MAX(B17:AF17)</f>
        <v>96</v>
      </c>
      <c r="AH17" s="25">
        <f t="shared" ref="AH17:AH21" si="8">AVERAGE(B17:AF17)</f>
        <v>92.645161290322577</v>
      </c>
    </row>
    <row r="18" spans="1:35" ht="17.100000000000001" customHeight="1" x14ac:dyDescent="0.2">
      <c r="A18" s="9" t="s">
        <v>10</v>
      </c>
      <c r="B18" s="14">
        <f>[14]Março!$F$5</f>
        <v>95</v>
      </c>
      <c r="C18" s="14">
        <f>[14]Março!$F$6</f>
        <v>96</v>
      </c>
      <c r="D18" s="14">
        <f>[14]Março!$F$7</f>
        <v>95</v>
      </c>
      <c r="E18" s="14">
        <f>[14]Março!$F$8</f>
        <v>93</v>
      </c>
      <c r="F18" s="14">
        <f>[14]Março!$F$9</f>
        <v>93</v>
      </c>
      <c r="G18" s="14">
        <f>[14]Março!$F$10</f>
        <v>88</v>
      </c>
      <c r="H18" s="14">
        <f>[14]Março!$F$11</f>
        <v>83</v>
      </c>
      <c r="I18" s="14">
        <f>[14]Março!$F$12</f>
        <v>86</v>
      </c>
      <c r="J18" s="14">
        <f>[14]Março!$F$13</f>
        <v>82</v>
      </c>
      <c r="K18" s="14">
        <f>[14]Março!$F$14</f>
        <v>78</v>
      </c>
      <c r="L18" s="14">
        <f>[14]Março!$F$15</f>
        <v>89</v>
      </c>
      <c r="M18" s="14">
        <f>[14]Março!$F$16</f>
        <v>94</v>
      </c>
      <c r="N18" s="14">
        <f>[14]Março!$F$17</f>
        <v>85</v>
      </c>
      <c r="O18" s="14">
        <f>[14]Março!$F$18</f>
        <v>85</v>
      </c>
      <c r="P18" s="14">
        <f>[14]Março!$F$19</f>
        <v>91</v>
      </c>
      <c r="Q18" s="14">
        <f>[14]Março!$F$20</f>
        <v>93</v>
      </c>
      <c r="R18" s="14">
        <f>[14]Março!$F$21</f>
        <v>92</v>
      </c>
      <c r="S18" s="14">
        <f>[14]Março!$F$22</f>
        <v>85</v>
      </c>
      <c r="T18" s="14">
        <f>[14]Março!$F$23</f>
        <v>82</v>
      </c>
      <c r="U18" s="14">
        <f>[14]Março!$F$24</f>
        <v>87</v>
      </c>
      <c r="V18" s="14">
        <f>[14]Março!$F$25</f>
        <v>89</v>
      </c>
      <c r="W18" s="14">
        <f>[14]Março!$F$26</f>
        <v>95</v>
      </c>
      <c r="X18" s="14">
        <f>[14]Março!$F$27</f>
        <v>95</v>
      </c>
      <c r="Y18" s="14">
        <f>[14]Março!$F$28</f>
        <v>90</v>
      </c>
      <c r="Z18" s="14">
        <f>[14]Março!$F$29</f>
        <v>88</v>
      </c>
      <c r="AA18" s="14">
        <f>[14]Março!$F$30</f>
        <v>95</v>
      </c>
      <c r="AB18" s="14">
        <f>[14]Março!$F$31</f>
        <v>96</v>
      </c>
      <c r="AC18" s="14">
        <f>[14]Março!$F$32</f>
        <v>82</v>
      </c>
      <c r="AD18" s="14">
        <f>[14]Março!$F$33</f>
        <v>94</v>
      </c>
      <c r="AE18" s="14">
        <f>[14]Março!$F$34</f>
        <v>95</v>
      </c>
      <c r="AF18" s="14">
        <f>[14]Março!$F$35</f>
        <v>90</v>
      </c>
      <c r="AG18" s="16">
        <f t="shared" si="7"/>
        <v>96</v>
      </c>
      <c r="AH18" s="25">
        <f t="shared" si="8"/>
        <v>89.709677419354833</v>
      </c>
    </row>
    <row r="19" spans="1:35" ht="17.100000000000001" customHeight="1" x14ac:dyDescent="0.2">
      <c r="A19" s="9" t="s">
        <v>11</v>
      </c>
      <c r="B19" s="14">
        <f>[15]Março!$F$5</f>
        <v>100</v>
      </c>
      <c r="C19" s="14">
        <f>[15]Março!$F$6</f>
        <v>100</v>
      </c>
      <c r="D19" s="14">
        <f>[15]Março!$F$7</f>
        <v>100</v>
      </c>
      <c r="E19" s="14">
        <f>[15]Março!$F$8</f>
        <v>100</v>
      </c>
      <c r="F19" s="14">
        <f>[15]Março!$F$9</f>
        <v>100</v>
      </c>
      <c r="G19" s="14">
        <f>[15]Março!$F$10</f>
        <v>100</v>
      </c>
      <c r="H19" s="14">
        <f>[15]Março!$F$11</f>
        <v>99</v>
      </c>
      <c r="I19" s="14">
        <f>[15]Março!$F$12</f>
        <v>95</v>
      </c>
      <c r="J19" s="14">
        <f>[15]Março!$F$13</f>
        <v>96</v>
      </c>
      <c r="K19" s="14">
        <f>[15]Março!$F$14</f>
        <v>95</v>
      </c>
      <c r="L19" s="14">
        <f>[15]Março!$F$15</f>
        <v>97</v>
      </c>
      <c r="M19" s="14">
        <f>[15]Março!$F$16</f>
        <v>100</v>
      </c>
      <c r="N19" s="14">
        <f>[15]Março!$F$17</f>
        <v>99</v>
      </c>
      <c r="O19" s="14">
        <f>[15]Março!$F$18</f>
        <v>93</v>
      </c>
      <c r="P19" s="14">
        <f>[15]Março!$F$19</f>
        <v>97</v>
      </c>
      <c r="Q19" s="14">
        <f>[15]Março!$F$20</f>
        <v>98</v>
      </c>
      <c r="R19" s="14">
        <f>[15]Março!$F$21</f>
        <v>100</v>
      </c>
      <c r="S19" s="14">
        <f>[15]Março!$F$22</f>
        <v>100</v>
      </c>
      <c r="T19" s="14">
        <f>[15]Março!$F$23</f>
        <v>100</v>
      </c>
      <c r="U19" s="14">
        <f>[15]Março!$F$24</f>
        <v>100</v>
      </c>
      <c r="V19" s="14">
        <f>[15]Março!$F$25</f>
        <v>100</v>
      </c>
      <c r="W19" s="14">
        <f>[15]Março!$F$26</f>
        <v>100</v>
      </c>
      <c r="X19" s="14">
        <f>[15]Março!$F$27</f>
        <v>100</v>
      </c>
      <c r="Y19" s="14">
        <f>[15]Março!$F$28</f>
        <v>92</v>
      </c>
      <c r="Z19" s="14">
        <f>[15]Março!$F$29</f>
        <v>89</v>
      </c>
      <c r="AA19" s="14">
        <f>[15]Março!$F$30</f>
        <v>100</v>
      </c>
      <c r="AB19" s="14">
        <f>[15]Março!$F$31</f>
        <v>100</v>
      </c>
      <c r="AC19" s="14">
        <f>[15]Março!$F$32</f>
        <v>92</v>
      </c>
      <c r="AD19" s="14">
        <f>[15]Março!$F$33</f>
        <v>100</v>
      </c>
      <c r="AE19" s="14">
        <f>[15]Março!$F$34</f>
        <v>93</v>
      </c>
      <c r="AF19" s="14">
        <f>[15]Março!$F$35</f>
        <v>94</v>
      </c>
      <c r="AG19" s="16">
        <f t="shared" si="7"/>
        <v>100</v>
      </c>
      <c r="AH19" s="25">
        <f t="shared" si="8"/>
        <v>97.709677419354833</v>
      </c>
    </row>
    <row r="20" spans="1:35" ht="17.100000000000001" customHeight="1" x14ac:dyDescent="0.2">
      <c r="A20" s="9" t="s">
        <v>12</v>
      </c>
      <c r="B20" s="14">
        <f>[16]Março!$F$5</f>
        <v>96</v>
      </c>
      <c r="C20" s="14">
        <f>[16]Março!$F$6</f>
        <v>96</v>
      </c>
      <c r="D20" s="14">
        <f>[16]Março!$F$7</f>
        <v>96</v>
      </c>
      <c r="E20" s="14">
        <f>[16]Março!$F$8</f>
        <v>93</v>
      </c>
      <c r="F20" s="14">
        <f>[16]Março!$F$9</f>
        <v>95</v>
      </c>
      <c r="G20" s="14">
        <f>[16]Março!$F$10</f>
        <v>91</v>
      </c>
      <c r="H20" s="14">
        <f>[16]Março!$F$11</f>
        <v>94</v>
      </c>
      <c r="I20" s="14">
        <f>[16]Março!$F$12</f>
        <v>92</v>
      </c>
      <c r="J20" s="14">
        <f>[16]Março!$F$13</f>
        <v>95</v>
      </c>
      <c r="K20" s="14">
        <f>[16]Março!$F$14</f>
        <v>95</v>
      </c>
      <c r="L20" s="14">
        <f>[16]Março!$F$15</f>
        <v>95</v>
      </c>
      <c r="M20" s="14">
        <f>[16]Março!$F$16</f>
        <v>94</v>
      </c>
      <c r="N20" s="14">
        <f>[16]Março!$F$17</f>
        <v>95</v>
      </c>
      <c r="O20" s="14">
        <f>[16]Março!$F$18</f>
        <v>96</v>
      </c>
      <c r="P20" s="14">
        <f>[16]Março!$F$19</f>
        <v>96</v>
      </c>
      <c r="Q20" s="14">
        <f>[16]Março!$F$20</f>
        <v>95</v>
      </c>
      <c r="R20" s="14">
        <f>[16]Março!$F$21</f>
        <v>92</v>
      </c>
      <c r="S20" s="14">
        <f>[16]Março!$F$22</f>
        <v>92</v>
      </c>
      <c r="T20" s="14">
        <f>[16]Março!$F$23</f>
        <v>96</v>
      </c>
      <c r="U20" s="14">
        <f>[16]Março!$F$24</f>
        <v>94</v>
      </c>
      <c r="V20" s="14">
        <f>[16]Março!$F$25</f>
        <v>96</v>
      </c>
      <c r="W20" s="14">
        <f>[16]Março!$F$26</f>
        <v>96</v>
      </c>
      <c r="X20" s="14">
        <f>[16]Março!$F$27</f>
        <v>96</v>
      </c>
      <c r="Y20" s="14">
        <f>[16]Março!$F$28</f>
        <v>95</v>
      </c>
      <c r="Z20" s="14">
        <f>[16]Março!$F$29</f>
        <v>94</v>
      </c>
      <c r="AA20" s="14">
        <f>[16]Março!$F$30</f>
        <v>95</v>
      </c>
      <c r="AB20" s="14">
        <f>[16]Março!$F$31</f>
        <v>97</v>
      </c>
      <c r="AC20" s="14">
        <f>[16]Março!$F$32</f>
        <v>85</v>
      </c>
      <c r="AD20" s="14">
        <f>[16]Março!$F$33</f>
        <v>94</v>
      </c>
      <c r="AE20" s="14">
        <f>[16]Março!$F$34</f>
        <v>91</v>
      </c>
      <c r="AF20" s="14">
        <f>[16]Março!$F$35</f>
        <v>94</v>
      </c>
      <c r="AG20" s="16">
        <f t="shared" si="7"/>
        <v>97</v>
      </c>
      <c r="AH20" s="25">
        <f t="shared" si="8"/>
        <v>94.225806451612897</v>
      </c>
    </row>
    <row r="21" spans="1:35" ht="17.100000000000001" customHeight="1" x14ac:dyDescent="0.2">
      <c r="A21" s="9" t="s">
        <v>13</v>
      </c>
      <c r="B21" s="14">
        <f>[17]Março!$F$5</f>
        <v>97</v>
      </c>
      <c r="C21" s="14">
        <f>[17]Março!$F$6</f>
        <v>96</v>
      </c>
      <c r="D21" s="14">
        <f>[17]Março!$F$7</f>
        <v>97</v>
      </c>
      <c r="E21" s="14">
        <f>[17]Março!$F$8</f>
        <v>97</v>
      </c>
      <c r="F21" s="14">
        <f>[17]Março!$F$9</f>
        <v>97</v>
      </c>
      <c r="G21" s="14">
        <f>[17]Março!$F$10</f>
        <v>95</v>
      </c>
      <c r="H21" s="14">
        <f>[17]Março!$F$11</f>
        <v>97</v>
      </c>
      <c r="I21" s="14">
        <f>[17]Março!$F$12</f>
        <v>96</v>
      </c>
      <c r="J21" s="14">
        <f>[17]Março!$F$13</f>
        <v>96</v>
      </c>
      <c r="K21" s="14">
        <f>[17]Março!$F$14</f>
        <v>96</v>
      </c>
      <c r="L21" s="14">
        <f>[17]Março!$F$15</f>
        <v>96</v>
      </c>
      <c r="M21" s="14">
        <f>[17]Março!$F$16</f>
        <v>97</v>
      </c>
      <c r="N21" s="14">
        <f>[17]Março!$F$17</f>
        <v>96</v>
      </c>
      <c r="O21" s="14">
        <f>[17]Março!$F$18</f>
        <v>94</v>
      </c>
      <c r="P21" s="14">
        <f>[17]Março!$F$19</f>
        <v>96</v>
      </c>
      <c r="Q21" s="14">
        <f>[17]Março!$F$20</f>
        <v>97</v>
      </c>
      <c r="R21" s="14">
        <f>[17]Março!$F$21</f>
        <v>96</v>
      </c>
      <c r="S21" s="14">
        <f>[17]Março!$F$22</f>
        <v>96</v>
      </c>
      <c r="T21" s="14">
        <f>[17]Março!$F$23</f>
        <v>97</v>
      </c>
      <c r="U21" s="14">
        <f>[17]Março!$F$24</f>
        <v>96</v>
      </c>
      <c r="V21" s="14">
        <f>[17]Março!$F$25</f>
        <v>97</v>
      </c>
      <c r="W21" s="14">
        <f>[17]Março!$F$26</f>
        <v>96</v>
      </c>
      <c r="X21" s="14">
        <f>[17]Março!$F$27</f>
        <v>97</v>
      </c>
      <c r="Y21" s="14">
        <f>[17]Março!$F$28</f>
        <v>96</v>
      </c>
      <c r="Z21" s="14">
        <f>[17]Março!$F$29</f>
        <v>97</v>
      </c>
      <c r="AA21" s="14">
        <f>[17]Março!$F$30</f>
        <v>96</v>
      </c>
      <c r="AB21" s="14">
        <f>[17]Março!$F$31</f>
        <v>96</v>
      </c>
      <c r="AC21" s="14">
        <f>[17]Março!$F$32</f>
        <v>96</v>
      </c>
      <c r="AD21" s="14">
        <f>[17]Março!$F$33</f>
        <v>97</v>
      </c>
      <c r="AE21" s="14">
        <f>[17]Março!$F$34</f>
        <v>96</v>
      </c>
      <c r="AF21" s="14">
        <f>[17]Março!$F$35</f>
        <v>97</v>
      </c>
      <c r="AG21" s="16">
        <f t="shared" si="7"/>
        <v>97</v>
      </c>
      <c r="AH21" s="25">
        <f t="shared" si="8"/>
        <v>96.322580645161295</v>
      </c>
    </row>
    <row r="22" spans="1:35" ht="17.100000000000001" customHeight="1" x14ac:dyDescent="0.2">
      <c r="A22" s="9" t="s">
        <v>14</v>
      </c>
      <c r="B22" s="14">
        <f>[18]Março!$F$5</f>
        <v>90</v>
      </c>
      <c r="C22" s="14">
        <f>[18]Março!$F$6</f>
        <v>91</v>
      </c>
      <c r="D22" s="14">
        <f>[18]Março!$F$7</f>
        <v>94</v>
      </c>
      <c r="E22" s="14">
        <f>[18]Março!$F$8</f>
        <v>93</v>
      </c>
      <c r="F22" s="14">
        <f>[18]Março!$F$9</f>
        <v>91</v>
      </c>
      <c r="G22" s="14">
        <f>[18]Março!$F$10</f>
        <v>89</v>
      </c>
      <c r="H22" s="14">
        <f>[18]Março!$F$11</f>
        <v>85</v>
      </c>
      <c r="I22" s="14">
        <f>[18]Março!$F$12</f>
        <v>74</v>
      </c>
      <c r="J22" s="14">
        <f>[18]Março!$F$13</f>
        <v>91</v>
      </c>
      <c r="K22" s="14">
        <f>[18]Março!$F$14</f>
        <v>84</v>
      </c>
      <c r="L22" s="14">
        <f>[18]Março!$F$15</f>
        <v>94</v>
      </c>
      <c r="M22" s="14">
        <f>[18]Março!$F$16</f>
        <v>92</v>
      </c>
      <c r="N22" s="14">
        <f>[18]Março!$F$17</f>
        <v>92</v>
      </c>
      <c r="O22" s="14">
        <f>[18]Março!$F$18</f>
        <v>87</v>
      </c>
      <c r="P22" s="14">
        <f>[18]Março!$F$19</f>
        <v>94</v>
      </c>
      <c r="Q22" s="14">
        <f>[18]Março!$F$20</f>
        <v>94</v>
      </c>
      <c r="R22" s="14">
        <f>[18]Março!$F$21</f>
        <v>95</v>
      </c>
      <c r="S22" s="14">
        <f>[18]Março!$F$22</f>
        <v>96</v>
      </c>
      <c r="T22" s="14">
        <f>[18]Março!$F$23</f>
        <v>93</v>
      </c>
      <c r="U22" s="14">
        <f>[18]Março!$F$24</f>
        <v>91</v>
      </c>
      <c r="V22" s="14">
        <f>[18]Março!$F$25</f>
        <v>94</v>
      </c>
      <c r="W22" s="14">
        <f>[18]Março!$F$26</f>
        <v>90</v>
      </c>
      <c r="X22" s="14">
        <f>[18]Março!$F$27</f>
        <v>95</v>
      </c>
      <c r="Y22" s="14">
        <f>[18]Março!$F$28</f>
        <v>94</v>
      </c>
      <c r="Z22" s="14">
        <f>[18]Março!$F$29</f>
        <v>94</v>
      </c>
      <c r="AA22" s="14">
        <f>[18]Março!$F$30</f>
        <v>93</v>
      </c>
      <c r="AB22" s="14">
        <f>[18]Março!$F$31</f>
        <v>93</v>
      </c>
      <c r="AC22" s="14">
        <f>[18]Março!$F$32</f>
        <v>94</v>
      </c>
      <c r="AD22" s="14">
        <f>[18]Março!$F$33</f>
        <v>90</v>
      </c>
      <c r="AE22" s="14">
        <f>[18]Março!$F$34</f>
        <v>92</v>
      </c>
      <c r="AF22" s="14">
        <f>[18]Março!$F$35</f>
        <v>91</v>
      </c>
      <c r="AG22" s="16">
        <f t="shared" si="5"/>
        <v>96</v>
      </c>
      <c r="AH22" s="25">
        <f t="shared" si="6"/>
        <v>91.290322580645167</v>
      </c>
    </row>
    <row r="23" spans="1:35" ht="17.100000000000001" customHeight="1" x14ac:dyDescent="0.2">
      <c r="A23" s="9" t="s">
        <v>15</v>
      </c>
      <c r="B23" s="14">
        <f>[19]Março!$F$5</f>
        <v>95</v>
      </c>
      <c r="C23" s="14">
        <f>[19]Março!$F$6</f>
        <v>98</v>
      </c>
      <c r="D23" s="14">
        <f>[19]Março!$F$7</f>
        <v>95</v>
      </c>
      <c r="E23" s="14">
        <f>[19]Março!$F$8</f>
        <v>91</v>
      </c>
      <c r="F23" s="14">
        <f>[19]Março!$F$9</f>
        <v>88</v>
      </c>
      <c r="G23" s="14">
        <f>[19]Março!$F$10</f>
        <v>89</v>
      </c>
      <c r="H23" s="14">
        <f>[19]Março!$F$11</f>
        <v>79</v>
      </c>
      <c r="I23" s="14">
        <f>[19]Março!$F$12</f>
        <v>59</v>
      </c>
      <c r="J23" s="14">
        <f>[19]Março!$F$13</f>
        <v>62</v>
      </c>
      <c r="K23" s="14">
        <f>[19]Março!$F$14</f>
        <v>63</v>
      </c>
      <c r="L23" s="14">
        <f>[19]Março!$F$15</f>
        <v>91</v>
      </c>
      <c r="M23" s="14">
        <f>[19]Março!$F$16</f>
        <v>94</v>
      </c>
      <c r="N23" s="14">
        <f>[19]Março!$F$17</f>
        <v>91</v>
      </c>
      <c r="O23" s="14">
        <f>[19]Março!$F$18</f>
        <v>95</v>
      </c>
      <c r="P23" s="14">
        <f>[19]Março!$F$19</f>
        <v>98</v>
      </c>
      <c r="Q23" s="14">
        <f>[19]Março!$F$20</f>
        <v>91</v>
      </c>
      <c r="R23" s="14">
        <f>[19]Março!$F$21</f>
        <v>97</v>
      </c>
      <c r="S23" s="14">
        <f>[19]Março!$F$22</f>
        <v>94</v>
      </c>
      <c r="T23" s="14">
        <f>[19]Março!$F$23</f>
        <v>91</v>
      </c>
      <c r="U23" s="14">
        <f>[19]Março!$F$24</f>
        <v>89</v>
      </c>
      <c r="V23" s="14">
        <f>[19]Março!$F$25</f>
        <v>86</v>
      </c>
      <c r="W23" s="14">
        <f>[19]Março!$F$26</f>
        <v>89</v>
      </c>
      <c r="X23" s="14">
        <f>[19]Março!$F$27</f>
        <v>95</v>
      </c>
      <c r="Y23" s="14">
        <f>[19]Março!$F$28</f>
        <v>84</v>
      </c>
      <c r="Z23" s="14">
        <f>[19]Março!$F$29</f>
        <v>69</v>
      </c>
      <c r="AA23" s="14">
        <f>[19]Março!$F$30</f>
        <v>97</v>
      </c>
      <c r="AB23" s="14">
        <f>[19]Março!$F$31</f>
        <v>99</v>
      </c>
      <c r="AC23" s="14">
        <f>[19]Março!$F$32</f>
        <v>90</v>
      </c>
      <c r="AD23" s="14">
        <f>[19]Março!$F$33</f>
        <v>83</v>
      </c>
      <c r="AE23" s="14">
        <f>[19]Março!$F$34</f>
        <v>75</v>
      </c>
      <c r="AF23" s="14">
        <f>[19]Março!$F$35</f>
        <v>71</v>
      </c>
      <c r="AG23" s="16">
        <f t="shared" si="5"/>
        <v>99</v>
      </c>
      <c r="AH23" s="25">
        <f t="shared" si="6"/>
        <v>86.709677419354833</v>
      </c>
    </row>
    <row r="24" spans="1:35" ht="17.100000000000001" customHeight="1" x14ac:dyDescent="0.2">
      <c r="A24" s="9" t="s">
        <v>16</v>
      </c>
      <c r="B24" s="14">
        <f>[20]Março!$F$5</f>
        <v>89</v>
      </c>
      <c r="C24" s="14">
        <f>[20]Março!$F$6</f>
        <v>94</v>
      </c>
      <c r="D24" s="14">
        <f>[20]Março!$F$7</f>
        <v>95</v>
      </c>
      <c r="E24" s="14">
        <f>[20]Março!$F$8</f>
        <v>94</v>
      </c>
      <c r="F24" s="14">
        <f>[20]Março!$F$9</f>
        <v>91</v>
      </c>
      <c r="G24" s="14">
        <f>[20]Março!$F$10</f>
        <v>91</v>
      </c>
      <c r="H24" s="14">
        <f>[20]Março!$F$11</f>
        <v>93</v>
      </c>
      <c r="I24" s="14">
        <f>[20]Março!$F$12</f>
        <v>95</v>
      </c>
      <c r="J24" s="14">
        <f>[20]Março!$F$13</f>
        <v>89</v>
      </c>
      <c r="K24" s="14">
        <f>[20]Março!$F$14</f>
        <v>79</v>
      </c>
      <c r="L24" s="14">
        <f>[20]Março!$F$15</f>
        <v>84</v>
      </c>
      <c r="M24" s="14">
        <f>[20]Março!$F$16</f>
        <v>79</v>
      </c>
      <c r="N24" s="14">
        <f>[20]Março!$F$17</f>
        <v>81</v>
      </c>
      <c r="O24" s="14">
        <f>[20]Março!$F$18</f>
        <v>96</v>
      </c>
      <c r="P24" s="14">
        <f>[20]Março!$F$19</f>
        <v>95</v>
      </c>
      <c r="Q24" s="14">
        <f>[20]Março!$F$20</f>
        <v>92</v>
      </c>
      <c r="R24" s="14">
        <f>[20]Março!$F$21</f>
        <v>93</v>
      </c>
      <c r="S24" s="14">
        <f>[20]Março!$F$22</f>
        <v>93</v>
      </c>
      <c r="T24" s="14">
        <f>[20]Março!$F$23</f>
        <v>92</v>
      </c>
      <c r="U24" s="14">
        <f>[20]Março!$F$24</f>
        <v>93</v>
      </c>
      <c r="V24" s="14">
        <f>[20]Março!$F$25</f>
        <v>94</v>
      </c>
      <c r="W24" s="14">
        <f>[20]Março!$F$26</f>
        <v>92</v>
      </c>
      <c r="X24" s="14">
        <f>[20]Março!$F$27</f>
        <v>94</v>
      </c>
      <c r="Y24" s="14">
        <f>[20]Março!$F$28</f>
        <v>91</v>
      </c>
      <c r="Z24" s="14">
        <f>[20]Março!$F$29</f>
        <v>91</v>
      </c>
      <c r="AA24" s="14">
        <f>[20]Março!$F$30</f>
        <v>93</v>
      </c>
      <c r="AB24" s="14">
        <f>[20]Março!$F$31</f>
        <v>95</v>
      </c>
      <c r="AC24" s="14">
        <f>[20]Março!$F$32</f>
        <v>88</v>
      </c>
      <c r="AD24" s="14">
        <f>[20]Março!$F$33</f>
        <v>94</v>
      </c>
      <c r="AE24" s="14">
        <f>[20]Março!$F$34</f>
        <v>88</v>
      </c>
      <c r="AF24" s="14">
        <f>[20]Março!$F$35</f>
        <v>89</v>
      </c>
      <c r="AG24" s="16">
        <f t="shared" si="5"/>
        <v>96</v>
      </c>
      <c r="AH24" s="25">
        <f t="shared" si="6"/>
        <v>90.870967741935488</v>
      </c>
    </row>
    <row r="25" spans="1:35" ht="17.100000000000001" customHeight="1" x14ac:dyDescent="0.2">
      <c r="A25" s="9" t="s">
        <v>17</v>
      </c>
      <c r="B25" s="14">
        <f>[21]Março!$F$5</f>
        <v>97</v>
      </c>
      <c r="C25" s="14">
        <f>[21]Março!$F$6</f>
        <v>96</v>
      </c>
      <c r="D25" s="14">
        <f>[21]Março!$F$7</f>
        <v>97</v>
      </c>
      <c r="E25" s="14">
        <f>[21]Março!$F$8</f>
        <v>96</v>
      </c>
      <c r="F25" s="14">
        <f>[21]Março!$F$9</f>
        <v>96</v>
      </c>
      <c r="G25" s="14">
        <f>[21]Março!$F$10</f>
        <v>96</v>
      </c>
      <c r="H25" s="14">
        <f>[21]Março!$F$11</f>
        <v>94</v>
      </c>
      <c r="I25" s="14">
        <f>[21]Março!$F$12</f>
        <v>95</v>
      </c>
      <c r="J25" s="14">
        <f>[21]Março!$F$13</f>
        <v>93</v>
      </c>
      <c r="K25" s="14">
        <f>[21]Março!$F$14</f>
        <v>94</v>
      </c>
      <c r="L25" s="14">
        <f>[21]Março!$F$15</f>
        <v>91</v>
      </c>
      <c r="M25" s="14">
        <f>[21]Março!$F$16</f>
        <v>97</v>
      </c>
      <c r="N25" s="14">
        <f>[21]Março!$F$17</f>
        <v>94</v>
      </c>
      <c r="O25" s="14">
        <f>[21]Março!$F$18</f>
        <v>93</v>
      </c>
      <c r="P25" s="14">
        <f>[21]Março!$F$19</f>
        <v>97</v>
      </c>
      <c r="Q25" s="14">
        <f>[21]Março!$F$20</f>
        <v>97</v>
      </c>
      <c r="R25" s="14">
        <f>[21]Março!$F$21</f>
        <v>97</v>
      </c>
      <c r="S25" s="14">
        <f>[21]Março!$F$22</f>
        <v>94</v>
      </c>
      <c r="T25" s="14">
        <f>[21]Março!$F$23</f>
        <v>90</v>
      </c>
      <c r="U25" s="14">
        <f>[21]Março!$F$24</f>
        <v>93</v>
      </c>
      <c r="V25" s="14">
        <f>[21]Março!$F$25</f>
        <v>93</v>
      </c>
      <c r="W25" s="14">
        <f>[21]Março!$F$26</f>
        <v>97</v>
      </c>
      <c r="X25" s="14">
        <f>[21]Março!$F$27</f>
        <v>97</v>
      </c>
      <c r="Y25" s="14">
        <f>[21]Março!$F$28</f>
        <v>95</v>
      </c>
      <c r="Z25" s="14">
        <f>[21]Março!$F$29</f>
        <v>96</v>
      </c>
      <c r="AA25" s="14">
        <f>[21]Março!$F$30</f>
        <v>95</v>
      </c>
      <c r="AB25" s="14">
        <f>[21]Março!$F$31</f>
        <v>97</v>
      </c>
      <c r="AC25" s="14">
        <f>[21]Março!$F$32</f>
        <v>94</v>
      </c>
      <c r="AD25" s="14">
        <f>[21]Março!$F$33</f>
        <v>98</v>
      </c>
      <c r="AE25" s="14">
        <f>[21]Março!$F$34</f>
        <v>96</v>
      </c>
      <c r="AF25" s="14">
        <f>[21]Março!$F$35</f>
        <v>96</v>
      </c>
      <c r="AG25" s="16">
        <f t="shared" si="5"/>
        <v>98</v>
      </c>
      <c r="AH25" s="25">
        <f t="shared" si="6"/>
        <v>95.193548387096769</v>
      </c>
    </row>
    <row r="26" spans="1:35" ht="17.100000000000001" customHeight="1" x14ac:dyDescent="0.2">
      <c r="A26" s="9" t="s">
        <v>18</v>
      </c>
      <c r="B26" s="14">
        <f>[22]Março!$F$5</f>
        <v>96</v>
      </c>
      <c r="C26" s="14">
        <f>[22]Março!$F$6</f>
        <v>96</v>
      </c>
      <c r="D26" s="14">
        <f>[22]Março!$F$7</f>
        <v>95</v>
      </c>
      <c r="E26" s="14">
        <f>[22]Março!$F$8</f>
        <v>91</v>
      </c>
      <c r="F26" s="14">
        <f>[22]Março!$F$9</f>
        <v>93</v>
      </c>
      <c r="G26" s="14">
        <f>[22]Março!$F$10</f>
        <v>89</v>
      </c>
      <c r="H26" s="14">
        <f>[22]Março!$F$11</f>
        <v>95</v>
      </c>
      <c r="I26" s="14">
        <f>[22]Março!$F$12</f>
        <v>90</v>
      </c>
      <c r="J26" s="14">
        <f>[22]Março!$F$13</f>
        <v>95</v>
      </c>
      <c r="K26" s="14">
        <f>[22]Março!$F$14</f>
        <v>93</v>
      </c>
      <c r="L26" s="14">
        <f>[22]Março!$F$15</f>
        <v>96</v>
      </c>
      <c r="M26" s="14">
        <f>[22]Março!$F$16</f>
        <v>95</v>
      </c>
      <c r="N26" s="14">
        <f>[22]Março!$F$17</f>
        <v>95</v>
      </c>
      <c r="O26" s="14">
        <f>[22]Março!$F$18</f>
        <v>95</v>
      </c>
      <c r="P26" s="14">
        <f>[22]Março!$F$19</f>
        <v>97</v>
      </c>
      <c r="Q26" s="14">
        <f>[22]Março!$F$20</f>
        <v>96</v>
      </c>
      <c r="R26" s="14">
        <f>[22]Março!$F$21</f>
        <v>97</v>
      </c>
      <c r="S26" s="14">
        <f>[22]Março!$F$22</f>
        <v>97</v>
      </c>
      <c r="T26" s="14">
        <f>[22]Março!$F$23</f>
        <v>97</v>
      </c>
      <c r="U26" s="14">
        <f>[22]Março!$F$24</f>
        <v>96</v>
      </c>
      <c r="V26" s="14">
        <f>[22]Março!$F$25</f>
        <v>94</v>
      </c>
      <c r="W26" s="14">
        <f>[22]Março!$F$26</f>
        <v>95</v>
      </c>
      <c r="X26" s="14">
        <f>[22]Março!$F$27</f>
        <v>96</v>
      </c>
      <c r="Y26" s="14">
        <f>[22]Março!$F$28</f>
        <v>97</v>
      </c>
      <c r="Z26" s="14">
        <f>[22]Março!$F$29</f>
        <v>97</v>
      </c>
      <c r="AA26" s="14">
        <f>[22]Março!$F$30</f>
        <v>95</v>
      </c>
      <c r="AB26" s="14">
        <f>[22]Março!$F$31</f>
        <v>95</v>
      </c>
      <c r="AC26" s="14">
        <f>[22]Março!$F$32</f>
        <v>94</v>
      </c>
      <c r="AD26" s="14">
        <f>[22]Março!$F$33</f>
        <v>79</v>
      </c>
      <c r="AE26" s="14">
        <f>[22]Março!$F$34</f>
        <v>85</v>
      </c>
      <c r="AF26" s="14">
        <f>[22]Março!$F$35</f>
        <v>87</v>
      </c>
      <c r="AG26" s="16">
        <f t="shared" si="5"/>
        <v>97</v>
      </c>
      <c r="AH26" s="25">
        <f t="shared" si="6"/>
        <v>93.806451612903231</v>
      </c>
    </row>
    <row r="27" spans="1:35" ht="17.100000000000001" customHeight="1" x14ac:dyDescent="0.2">
      <c r="A27" s="9" t="s">
        <v>19</v>
      </c>
      <c r="B27" s="14">
        <f>[23]Março!$F$5</f>
        <v>85</v>
      </c>
      <c r="C27" s="14">
        <f>[23]Março!$F$6</f>
        <v>86</v>
      </c>
      <c r="D27" s="14">
        <f>[23]Março!$F$7</f>
        <v>78</v>
      </c>
      <c r="E27" s="14">
        <f>[23]Março!$F$8</f>
        <v>76</v>
      </c>
      <c r="F27" s="14">
        <f>[23]Março!$F$9</f>
        <v>77</v>
      </c>
      <c r="G27" s="14">
        <f>[23]Março!$F$10</f>
        <v>72</v>
      </c>
      <c r="H27" s="14">
        <f>[23]Março!$F$11</f>
        <v>70</v>
      </c>
      <c r="I27" s="14">
        <f>[23]Março!$F$12</f>
        <v>67</v>
      </c>
      <c r="J27" s="14">
        <f>[23]Março!$F$13</f>
        <v>67</v>
      </c>
      <c r="K27" s="14">
        <f>[23]Março!$F$14</f>
        <v>66</v>
      </c>
      <c r="L27" s="14">
        <f>[23]Março!$F$15</f>
        <v>70</v>
      </c>
      <c r="M27" s="14">
        <f>[23]Março!$F$16</f>
        <v>74</v>
      </c>
      <c r="N27" s="14">
        <f>[23]Março!$F$17</f>
        <v>74</v>
      </c>
      <c r="O27" s="14">
        <f>[23]Março!$F$18</f>
        <v>73</v>
      </c>
      <c r="P27" s="14">
        <f>[23]Março!$F$19</f>
        <v>79</v>
      </c>
      <c r="Q27" s="14">
        <f>[23]Março!$F$20</f>
        <v>71</v>
      </c>
      <c r="R27" s="14">
        <f>[23]Março!$F$21</f>
        <v>77</v>
      </c>
      <c r="S27" s="14">
        <f>[23]Março!$F$22</f>
        <v>75</v>
      </c>
      <c r="T27" s="14">
        <f>[23]Março!$F$23</f>
        <v>67</v>
      </c>
      <c r="U27" s="14">
        <f>[23]Março!$F$24</f>
        <v>70</v>
      </c>
      <c r="V27" s="14">
        <f>[23]Março!$F$25</f>
        <v>69</v>
      </c>
      <c r="W27" s="14">
        <f>[23]Março!$F$26</f>
        <v>78</v>
      </c>
      <c r="X27" s="14">
        <f>[23]Março!$F$27</f>
        <v>81</v>
      </c>
      <c r="Y27" s="14">
        <f>[23]Março!$F$28</f>
        <v>76</v>
      </c>
      <c r="Z27" s="14">
        <f>[23]Março!$F$29</f>
        <v>70</v>
      </c>
      <c r="AA27" s="14">
        <f>[23]Março!$F$30</f>
        <v>70</v>
      </c>
      <c r="AB27" s="14">
        <f>[23]Março!$F$31</f>
        <v>78</v>
      </c>
      <c r="AC27" s="14">
        <f>[23]Março!$F$32</f>
        <v>74</v>
      </c>
      <c r="AD27" s="14">
        <f>[23]Março!$F$33</f>
        <v>68</v>
      </c>
      <c r="AE27" s="14">
        <f>[23]Março!$F$34</f>
        <v>59</v>
      </c>
      <c r="AF27" s="14">
        <f>[23]Março!$F$35</f>
        <v>62</v>
      </c>
      <c r="AG27" s="16">
        <f t="shared" si="5"/>
        <v>86</v>
      </c>
      <c r="AH27" s="25">
        <f>AVERAGE(B27:AF27)</f>
        <v>72.870967741935488</v>
      </c>
    </row>
    <row r="28" spans="1:35" ht="17.100000000000001" customHeight="1" x14ac:dyDescent="0.2">
      <c r="A28" s="9" t="s">
        <v>31</v>
      </c>
      <c r="B28" s="14">
        <f>[24]Março!$F$5</f>
        <v>89</v>
      </c>
      <c r="C28" s="14">
        <f>[24]Março!$F$6</f>
        <v>93</v>
      </c>
      <c r="D28" s="14">
        <f>[24]Março!$F$7</f>
        <v>93</v>
      </c>
      <c r="E28" s="14">
        <f>[24]Março!$F$8</f>
        <v>94</v>
      </c>
      <c r="F28" s="14">
        <f>[24]Março!$F$9</f>
        <v>95</v>
      </c>
      <c r="G28" s="14">
        <f>[24]Março!$F$10</f>
        <v>93</v>
      </c>
      <c r="H28" s="14">
        <f>[24]Março!$F$11</f>
        <v>92</v>
      </c>
      <c r="I28" s="14">
        <f>[24]Março!$F$12</f>
        <v>83</v>
      </c>
      <c r="J28" s="14">
        <f>[24]Março!$F$13</f>
        <v>76</v>
      </c>
      <c r="K28" s="14">
        <f>[24]Março!$F$14</f>
        <v>83</v>
      </c>
      <c r="L28" s="14">
        <f>[24]Março!$F$15</f>
        <v>87</v>
      </c>
      <c r="M28" s="14">
        <f>[24]Março!$F$16</f>
        <v>86</v>
      </c>
      <c r="N28" s="14">
        <f>[24]Março!$F$17</f>
        <v>90</v>
      </c>
      <c r="O28" s="14">
        <f>[24]Março!$F$18</f>
        <v>95</v>
      </c>
      <c r="P28" s="14">
        <f>[24]Março!$F$19</f>
        <v>93</v>
      </c>
      <c r="Q28" s="14">
        <f>[24]Março!$F$20</f>
        <v>97</v>
      </c>
      <c r="R28" s="14">
        <f>[24]Março!$F$21</f>
        <v>96</v>
      </c>
      <c r="S28" s="14">
        <f>[24]Março!$F$22</f>
        <v>95</v>
      </c>
      <c r="T28" s="14">
        <f>[24]Março!$F$23</f>
        <v>94</v>
      </c>
      <c r="U28" s="14">
        <f>[24]Março!$F$24</f>
        <v>94</v>
      </c>
      <c r="V28" s="14">
        <f>[24]Março!$F$25</f>
        <v>85</v>
      </c>
      <c r="W28" s="14">
        <f>[24]Março!$F$26</f>
        <v>93</v>
      </c>
      <c r="X28" s="14">
        <f>[24]Março!$F$27</f>
        <v>96</v>
      </c>
      <c r="Y28" s="14">
        <f>[24]Março!$F$28</f>
        <v>91</v>
      </c>
      <c r="Z28" s="14">
        <f>[24]Março!$F$29</f>
        <v>84</v>
      </c>
      <c r="AA28" s="14">
        <f>[24]Março!$F$30</f>
        <v>89</v>
      </c>
      <c r="AB28" s="14">
        <f>[24]Março!$F$31</f>
        <v>95</v>
      </c>
      <c r="AC28" s="14">
        <f>[24]Março!$F$32</f>
        <v>92</v>
      </c>
      <c r="AD28" s="14">
        <f>[24]Março!$F$33</f>
        <v>89</v>
      </c>
      <c r="AE28" s="14">
        <f>[24]Março!$F$34</f>
        <v>89</v>
      </c>
      <c r="AF28" s="14">
        <f>[24]Março!$F$35</f>
        <v>85</v>
      </c>
      <c r="AG28" s="16">
        <f>MAX(B28:AF28)</f>
        <v>97</v>
      </c>
      <c r="AH28" s="25">
        <f t="shared" si="6"/>
        <v>90.516129032258064</v>
      </c>
    </row>
    <row r="29" spans="1:35" ht="17.100000000000001" customHeight="1" x14ac:dyDescent="0.2">
      <c r="A29" s="9" t="s">
        <v>20</v>
      </c>
      <c r="B29" s="14">
        <f>[25]Março!$F$5</f>
        <v>87</v>
      </c>
      <c r="C29" s="14">
        <f>[25]Março!$F$6</f>
        <v>87</v>
      </c>
      <c r="D29" s="14">
        <f>[25]Março!$F$7</f>
        <v>81</v>
      </c>
      <c r="E29" s="14">
        <f>[25]Março!$F$8</f>
        <v>83</v>
      </c>
      <c r="F29" s="14">
        <f>[25]Março!$F$9</f>
        <v>80</v>
      </c>
      <c r="G29" s="14">
        <f>[25]Março!$F$10</f>
        <v>79</v>
      </c>
      <c r="H29" s="14">
        <f>[25]Março!$F$11</f>
        <v>77</v>
      </c>
      <c r="I29" s="14">
        <f>[25]Março!$F$12</f>
        <v>74</v>
      </c>
      <c r="J29" s="14">
        <f>[25]Março!$F$13</f>
        <v>79</v>
      </c>
      <c r="K29" s="14">
        <f>[25]Março!$F$14</f>
        <v>87</v>
      </c>
      <c r="L29" s="14">
        <f>[25]Março!$F$15</f>
        <v>89</v>
      </c>
      <c r="M29" s="14">
        <f>[25]Março!$F$16</f>
        <v>89</v>
      </c>
      <c r="N29" s="14">
        <f>[25]Março!$F$17</f>
        <v>76</v>
      </c>
      <c r="O29" s="14">
        <f>[25]Março!$F$18</f>
        <v>90</v>
      </c>
      <c r="P29" s="14">
        <f>[25]Março!$F$19</f>
        <v>96</v>
      </c>
      <c r="Q29" s="14">
        <f>[25]Março!$F$20</f>
        <v>95</v>
      </c>
      <c r="R29" s="14">
        <f>[25]Março!$F$21</f>
        <v>84</v>
      </c>
      <c r="S29" s="14">
        <f>[25]Março!$F$22</f>
        <v>77</v>
      </c>
      <c r="T29" s="14">
        <f>[25]Março!$F$23</f>
        <v>84</v>
      </c>
      <c r="U29" s="14">
        <f>[25]Março!$F$24</f>
        <v>88</v>
      </c>
      <c r="V29" s="14">
        <f>[25]Março!$F$25</f>
        <v>94</v>
      </c>
      <c r="W29" s="14">
        <f>[25]Março!$F$26</f>
        <v>94</v>
      </c>
      <c r="X29" s="14">
        <f>[25]Março!$F$27</f>
        <v>96</v>
      </c>
      <c r="Y29" s="14">
        <f>[25]Março!$F$28</f>
        <v>88</v>
      </c>
      <c r="Z29" s="14">
        <f>[25]Março!$F$29</f>
        <v>89</v>
      </c>
      <c r="AA29" s="14">
        <f>[25]Março!$F$30</f>
        <v>94</v>
      </c>
      <c r="AB29" s="14">
        <f>[25]Março!$F$31</f>
        <v>94</v>
      </c>
      <c r="AC29" s="14">
        <f>[25]Março!$F$32</f>
        <v>87</v>
      </c>
      <c r="AD29" s="14">
        <f>[25]Março!$F$33</f>
        <v>78</v>
      </c>
      <c r="AE29" s="14">
        <f>[25]Março!$F$34</f>
        <v>80</v>
      </c>
      <c r="AF29" s="14">
        <f>[25]Março!$F$35</f>
        <v>85</v>
      </c>
      <c r="AG29" s="16">
        <f>MAX(B29:AF29)</f>
        <v>96</v>
      </c>
      <c r="AH29" s="25">
        <f>AVERAGE(B29:AF29)</f>
        <v>85.838709677419359</v>
      </c>
    </row>
    <row r="30" spans="1:35" s="5" customFormat="1" ht="17.100000000000001" customHeight="1" x14ac:dyDescent="0.2">
      <c r="A30" s="13" t="s">
        <v>33</v>
      </c>
      <c r="B30" s="21">
        <f>MAX(B5:B29)</f>
        <v>100</v>
      </c>
      <c r="C30" s="21">
        <f t="shared" ref="C30:AH30" si="9">MAX(C5:C29)</f>
        <v>100</v>
      </c>
      <c r="D30" s="21">
        <f t="shared" si="9"/>
        <v>100</v>
      </c>
      <c r="E30" s="21">
        <f t="shared" si="9"/>
        <v>100</v>
      </c>
      <c r="F30" s="21">
        <f t="shared" si="9"/>
        <v>100</v>
      </c>
      <c r="G30" s="21">
        <f t="shared" si="9"/>
        <v>100</v>
      </c>
      <c r="H30" s="21">
        <f t="shared" si="9"/>
        <v>99</v>
      </c>
      <c r="I30" s="21">
        <f t="shared" si="9"/>
        <v>98</v>
      </c>
      <c r="J30" s="21">
        <f t="shared" si="9"/>
        <v>100</v>
      </c>
      <c r="K30" s="21">
        <f t="shared" si="9"/>
        <v>100</v>
      </c>
      <c r="L30" s="21">
        <f t="shared" si="9"/>
        <v>100</v>
      </c>
      <c r="M30" s="21">
        <f t="shared" si="9"/>
        <v>100</v>
      </c>
      <c r="N30" s="21">
        <f t="shared" si="9"/>
        <v>100</v>
      </c>
      <c r="O30" s="21">
        <f t="shared" si="9"/>
        <v>96</v>
      </c>
      <c r="P30" s="21">
        <f t="shared" si="9"/>
        <v>100</v>
      </c>
      <c r="Q30" s="21">
        <f t="shared" si="9"/>
        <v>100</v>
      </c>
      <c r="R30" s="21">
        <f t="shared" si="9"/>
        <v>100</v>
      </c>
      <c r="S30" s="21">
        <f t="shared" si="9"/>
        <v>100</v>
      </c>
      <c r="T30" s="21">
        <f t="shared" si="9"/>
        <v>100</v>
      </c>
      <c r="U30" s="21">
        <f t="shared" si="9"/>
        <v>100</v>
      </c>
      <c r="V30" s="21">
        <f t="shared" si="9"/>
        <v>100</v>
      </c>
      <c r="W30" s="21">
        <f t="shared" si="9"/>
        <v>100</v>
      </c>
      <c r="X30" s="21">
        <f t="shared" si="9"/>
        <v>100</v>
      </c>
      <c r="Y30" s="21">
        <f t="shared" si="9"/>
        <v>100</v>
      </c>
      <c r="Z30" s="21">
        <f t="shared" si="9"/>
        <v>100</v>
      </c>
      <c r="AA30" s="21">
        <f t="shared" si="9"/>
        <v>100</v>
      </c>
      <c r="AB30" s="21">
        <f t="shared" si="9"/>
        <v>100</v>
      </c>
      <c r="AC30" s="21">
        <f t="shared" si="9"/>
        <v>97</v>
      </c>
      <c r="AD30" s="21">
        <f t="shared" si="9"/>
        <v>100</v>
      </c>
      <c r="AE30" s="21">
        <f t="shared" si="9"/>
        <v>100</v>
      </c>
      <c r="AF30" s="55">
        <f t="shared" si="9"/>
        <v>100</v>
      </c>
      <c r="AG30" s="21">
        <f t="shared" si="9"/>
        <v>100</v>
      </c>
      <c r="AH30" s="21">
        <f t="shared" si="9"/>
        <v>97.709677419354833</v>
      </c>
      <c r="AI30" s="12"/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L3:L4"/>
    <mergeCell ref="I3:I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J10" sqref="AJ1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59" t="s">
        <v>42</v>
      </c>
      <c r="AH3" s="60" t="s">
        <v>40</v>
      </c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58" t="s">
        <v>39</v>
      </c>
      <c r="AH4" s="32" t="s">
        <v>39</v>
      </c>
    </row>
    <row r="5" spans="1:34" s="5" customFormat="1" ht="20.100000000000001" customHeight="1" thickTop="1" x14ac:dyDescent="0.2">
      <c r="A5" s="8" t="s">
        <v>47</v>
      </c>
      <c r="B5" s="44">
        <f>[1]Março!$G$5</f>
        <v>33</v>
      </c>
      <c r="C5" s="44">
        <f>[1]Março!$G$6</f>
        <v>46</v>
      </c>
      <c r="D5" s="44">
        <f>[1]Março!$G$7</f>
        <v>36</v>
      </c>
      <c r="E5" s="44">
        <f>[1]Março!$G$8</f>
        <v>38</v>
      </c>
      <c r="F5" s="44">
        <f>[1]Março!$G$9</f>
        <v>31</v>
      </c>
      <c r="G5" s="44">
        <f>[1]Março!$G$10</f>
        <v>31</v>
      </c>
      <c r="H5" s="44">
        <f>[1]Março!$G$11</f>
        <v>26</v>
      </c>
      <c r="I5" s="44">
        <f>[1]Março!$G$12</f>
        <v>27</v>
      </c>
      <c r="J5" s="44">
        <f>[1]Março!$G$13</f>
        <v>23</v>
      </c>
      <c r="K5" s="44">
        <f>[1]Março!$G$14</f>
        <v>27</v>
      </c>
      <c r="L5" s="44">
        <f>[1]Março!$G$15</f>
        <v>30</v>
      </c>
      <c r="M5" s="44">
        <f>[1]Março!$G$16</f>
        <v>29</v>
      </c>
      <c r="N5" s="44">
        <f>[1]Março!$G$17</f>
        <v>31</v>
      </c>
      <c r="O5" s="44">
        <f>[1]Março!$G$18</f>
        <v>45</v>
      </c>
      <c r="P5" s="44">
        <f>[1]Março!$G$19</f>
        <v>54</v>
      </c>
      <c r="Q5" s="44">
        <f>[1]Março!$G$20</f>
        <v>52</v>
      </c>
      <c r="R5" s="44">
        <f>[1]Março!$G$21</f>
        <v>52</v>
      </c>
      <c r="S5" s="44">
        <f>[1]Março!$G$22</f>
        <v>46</v>
      </c>
      <c r="T5" s="44">
        <f>[1]Março!$G$23</f>
        <v>42</v>
      </c>
      <c r="U5" s="44">
        <f>[1]Março!$G$24</f>
        <v>33</v>
      </c>
      <c r="V5" s="44">
        <f>[1]Março!$G$25</f>
        <v>29</v>
      </c>
      <c r="W5" s="44">
        <f>[1]Março!$G$26</f>
        <v>33</v>
      </c>
      <c r="X5" s="44">
        <f>[1]Março!$G$27</f>
        <v>48</v>
      </c>
      <c r="Y5" s="44">
        <f>[1]Março!$G$28</f>
        <v>40</v>
      </c>
      <c r="Z5" s="44">
        <f>[1]Março!$G$29</f>
        <v>34</v>
      </c>
      <c r="AA5" s="44">
        <f>[1]Março!$G$30</f>
        <v>34</v>
      </c>
      <c r="AB5" s="44">
        <f>[1]Março!$G$31</f>
        <v>57</v>
      </c>
      <c r="AC5" s="44">
        <f>[1]Março!$G$32</f>
        <v>30</v>
      </c>
      <c r="AD5" s="44">
        <f>[1]Março!$G$33</f>
        <v>30</v>
      </c>
      <c r="AE5" s="44">
        <f>[1]Março!$G$34</f>
        <v>37</v>
      </c>
      <c r="AF5" s="44">
        <f>[1]Março!$G$35</f>
        <v>27</v>
      </c>
      <c r="AG5" s="45">
        <f>MIN(B5:AF5)</f>
        <v>23</v>
      </c>
      <c r="AH5" s="46">
        <f>AVERAGE(B5:AF5)</f>
        <v>36.483870967741936</v>
      </c>
    </row>
    <row r="6" spans="1:34" ht="17.100000000000001" customHeight="1" x14ac:dyDescent="0.2">
      <c r="A6" s="9" t="s">
        <v>0</v>
      </c>
      <c r="B6" s="3">
        <f>[2]Março!$G$5</f>
        <v>38</v>
      </c>
      <c r="C6" s="3">
        <f>[2]Março!$G$6</f>
        <v>48</v>
      </c>
      <c r="D6" s="3">
        <f>[2]Março!$G$7</f>
        <v>41</v>
      </c>
      <c r="E6" s="3">
        <f>[2]Março!$G$8</f>
        <v>40</v>
      </c>
      <c r="F6" s="3">
        <f>[2]Março!$G$9</f>
        <v>33</v>
      </c>
      <c r="G6" s="3">
        <f>[2]Março!$G$10</f>
        <v>32</v>
      </c>
      <c r="H6" s="3">
        <f>[2]Março!$G$11</f>
        <v>25</v>
      </c>
      <c r="I6" s="3">
        <f>[2]Março!$G$12</f>
        <v>19</v>
      </c>
      <c r="J6" s="3">
        <f>[2]Março!$G$13</f>
        <v>22</v>
      </c>
      <c r="K6" s="3">
        <f>[2]Março!$G$14</f>
        <v>26</v>
      </c>
      <c r="L6" s="3">
        <f>[2]Março!$G$15</f>
        <v>37</v>
      </c>
      <c r="M6" s="3">
        <f>[2]Março!$G$16</f>
        <v>33</v>
      </c>
      <c r="N6" s="3">
        <f>[2]Março!$G$17</f>
        <v>32</v>
      </c>
      <c r="O6" s="3">
        <f>[2]Março!$G$18</f>
        <v>56</v>
      </c>
      <c r="P6" s="3">
        <f>[2]Março!$G$19</f>
        <v>50</v>
      </c>
      <c r="Q6" s="3">
        <f>[2]Março!$G$20</f>
        <v>42</v>
      </c>
      <c r="R6" s="3">
        <f>[2]Março!$G$21</f>
        <v>52</v>
      </c>
      <c r="S6" s="3">
        <f>[2]Março!$G$22</f>
        <v>41</v>
      </c>
      <c r="T6" s="3">
        <f>[2]Março!$G$23</f>
        <v>38</v>
      </c>
      <c r="U6" s="3">
        <f>[2]Março!$G$24</f>
        <v>34</v>
      </c>
      <c r="V6" s="3">
        <f>[2]Março!$G$25</f>
        <v>35</v>
      </c>
      <c r="W6" s="3">
        <f>[2]Março!$G$26</f>
        <v>82</v>
      </c>
      <c r="X6" s="3">
        <f>[2]Março!$G$27</f>
        <v>54</v>
      </c>
      <c r="Y6" s="3">
        <f>[2]Março!$G$28</f>
        <v>24</v>
      </c>
      <c r="Z6" s="3">
        <f>[2]Março!$G$29</f>
        <v>27</v>
      </c>
      <c r="AA6" s="3">
        <f>[2]Março!$G$30</f>
        <v>45</v>
      </c>
      <c r="AB6" s="3">
        <f>[2]Março!$G$31</f>
        <v>52</v>
      </c>
      <c r="AC6" s="3">
        <f>[2]Março!$G$32</f>
        <v>28</v>
      </c>
      <c r="AD6" s="3">
        <f>[2]Março!$G$33</f>
        <v>21</v>
      </c>
      <c r="AE6" s="3">
        <f>[2]Março!$G$34</f>
        <v>16</v>
      </c>
      <c r="AF6" s="3">
        <f>[2]Março!$G$35</f>
        <v>25</v>
      </c>
      <c r="AG6" s="7">
        <f>MIN(B6:AF6)</f>
        <v>16</v>
      </c>
      <c r="AH6" s="25">
        <f t="shared" ref="AH6:AH14" si="1">AVERAGE(B6:AF6)</f>
        <v>37.032258064516128</v>
      </c>
    </row>
    <row r="7" spans="1:34" ht="17.100000000000001" customHeight="1" x14ac:dyDescent="0.2">
      <c r="A7" s="9" t="s">
        <v>1</v>
      </c>
      <c r="B7" s="3">
        <f>[3]Março!$G$5</f>
        <v>44</v>
      </c>
      <c r="C7" s="3">
        <f>[3]Março!$G$6</f>
        <v>39</v>
      </c>
      <c r="D7" s="3">
        <f>[3]Março!$G$7</f>
        <v>48</v>
      </c>
      <c r="E7" s="3">
        <f>[3]Março!$G$8</f>
        <v>48</v>
      </c>
      <c r="F7" s="3">
        <f>[3]Março!$G$9</f>
        <v>42</v>
      </c>
      <c r="G7" s="3">
        <f>[3]Março!$G$10</f>
        <v>41</v>
      </c>
      <c r="H7" s="3">
        <f>[3]Março!$G$11</f>
        <v>35</v>
      </c>
      <c r="I7" s="3">
        <f>[3]Março!$G$12</f>
        <v>25</v>
      </c>
      <c r="J7" s="3">
        <f>[3]Março!$G$13</f>
        <v>25</v>
      </c>
      <c r="K7" s="3">
        <f>[3]Março!$G$14</f>
        <v>37</v>
      </c>
      <c r="L7" s="3">
        <f>[3]Março!$G$15</f>
        <v>44</v>
      </c>
      <c r="M7" s="3">
        <f>[3]Março!$G$16</f>
        <v>38</v>
      </c>
      <c r="N7" s="3">
        <f>[3]Março!$G$17</f>
        <v>37</v>
      </c>
      <c r="O7" s="3">
        <f>[3]Março!$G$18</f>
        <v>64</v>
      </c>
      <c r="P7" s="3">
        <f>[3]Março!$G$19</f>
        <v>61</v>
      </c>
      <c r="Q7" s="3">
        <f>[3]Março!$G$20</f>
        <v>49</v>
      </c>
      <c r="R7" s="3">
        <f>[3]Março!$G$21</f>
        <v>56</v>
      </c>
      <c r="S7" s="3">
        <f>[3]Março!$G$22</f>
        <v>53</v>
      </c>
      <c r="T7" s="3">
        <f>[3]Março!$G$23</f>
        <v>54</v>
      </c>
      <c r="U7" s="3">
        <f>[3]Março!$G$24</f>
        <v>45</v>
      </c>
      <c r="V7" s="3">
        <f>[3]Março!$G$25</f>
        <v>49</v>
      </c>
      <c r="W7" s="3">
        <f>[3]Março!$G$26</f>
        <v>58</v>
      </c>
      <c r="X7" s="3">
        <f>[3]Março!$G$27</f>
        <v>59</v>
      </c>
      <c r="Y7" s="3">
        <f>[3]Março!$G$28</f>
        <v>42</v>
      </c>
      <c r="Z7" s="3">
        <f>[3]Março!$G$29</f>
        <v>39</v>
      </c>
      <c r="AA7" s="3">
        <f>[3]Março!$G$30</f>
        <v>50</v>
      </c>
      <c r="AB7" s="3">
        <f>[3]Março!$G$31</f>
        <v>76</v>
      </c>
      <c r="AC7" s="3">
        <f>[3]Março!$G$32</f>
        <v>33</v>
      </c>
      <c r="AD7" s="3">
        <f>[3]Março!$G$33</f>
        <v>38</v>
      </c>
      <c r="AE7" s="3">
        <f>[3]Março!$G$34</f>
        <v>40</v>
      </c>
      <c r="AF7" s="3">
        <f>[3]Março!$G$35</f>
        <v>35</v>
      </c>
      <c r="AG7" s="7">
        <f t="shared" ref="AG7:AG14" si="2">MIN(B7:AF7)</f>
        <v>25</v>
      </c>
      <c r="AH7" s="25">
        <f t="shared" si="1"/>
        <v>45.29032258064516</v>
      </c>
    </row>
    <row r="8" spans="1:34" ht="17.100000000000001" customHeight="1" x14ac:dyDescent="0.2">
      <c r="A8" s="9" t="s">
        <v>52</v>
      </c>
      <c r="B8" s="3">
        <f>[4]Março!$G$5</f>
        <v>47</v>
      </c>
      <c r="C8" s="3">
        <f>[4]Março!$G$6</f>
        <v>54</v>
      </c>
      <c r="D8" s="3">
        <f>[4]Março!$G$7</f>
        <v>44</v>
      </c>
      <c r="E8" s="3">
        <f>[4]Março!$G$8</f>
        <v>36</v>
      </c>
      <c r="F8" s="3">
        <f>[4]Março!$G$9</f>
        <v>41</v>
      </c>
      <c r="G8" s="3">
        <f>[4]Março!$G$10</f>
        <v>34</v>
      </c>
      <c r="H8" s="3">
        <f>[4]Março!$G$11</f>
        <v>28</v>
      </c>
      <c r="I8" s="3">
        <f>[4]Março!$G$12</f>
        <v>26</v>
      </c>
      <c r="J8" s="3">
        <f>[4]Março!$G$13</f>
        <v>25</v>
      </c>
      <c r="K8" s="3">
        <f>[4]Março!$G$14</f>
        <v>32</v>
      </c>
      <c r="L8" s="3">
        <f>[4]Março!$G$15</f>
        <v>31</v>
      </c>
      <c r="M8" s="3">
        <f>[4]Março!$G$16</f>
        <v>36</v>
      </c>
      <c r="N8" s="3">
        <f>[4]Março!$G$17</f>
        <v>35</v>
      </c>
      <c r="O8" s="3">
        <f>[4]Março!$G$18</f>
        <v>61</v>
      </c>
      <c r="P8" s="3">
        <f>[4]Março!$G$19</f>
        <v>62</v>
      </c>
      <c r="Q8" s="3">
        <f>[4]Março!$G$20</f>
        <v>47</v>
      </c>
      <c r="R8" s="3">
        <f>[4]Março!$G$21</f>
        <v>49</v>
      </c>
      <c r="S8" s="3">
        <f>[4]Março!$G$22</f>
        <v>51</v>
      </c>
      <c r="T8" s="3">
        <f>[4]Março!$G$23</f>
        <v>48</v>
      </c>
      <c r="U8" s="3">
        <f>[4]Março!$G$24</f>
        <v>47</v>
      </c>
      <c r="V8" s="3">
        <f>[4]Março!$G$25</f>
        <v>52</v>
      </c>
      <c r="W8" s="3">
        <f>[4]Março!$G$26</f>
        <v>72</v>
      </c>
      <c r="X8" s="3">
        <f>[4]Março!$G$27</f>
        <v>57</v>
      </c>
      <c r="Y8" s="3">
        <f>[4]Março!$G$28</f>
        <v>30</v>
      </c>
      <c r="Z8" s="3">
        <f>[4]Março!$G$29</f>
        <v>37</v>
      </c>
      <c r="AA8" s="3">
        <f>[4]Março!$G$30</f>
        <v>47</v>
      </c>
      <c r="AB8" s="3">
        <f>[4]Março!$G$31</f>
        <v>64</v>
      </c>
      <c r="AC8" s="3">
        <f>[4]Março!$G$32</f>
        <v>30</v>
      </c>
      <c r="AD8" s="3">
        <f>[4]Março!$G$33</f>
        <v>30</v>
      </c>
      <c r="AE8" s="3">
        <f>[4]Março!$G$34</f>
        <v>27</v>
      </c>
      <c r="AF8" s="3">
        <f>[4]Março!$G$35</f>
        <v>21</v>
      </c>
      <c r="AG8" s="7">
        <f t="shared" ref="AG8:AG10" si="3">MIN(B8:AF8)</f>
        <v>21</v>
      </c>
      <c r="AH8" s="25">
        <f t="shared" ref="AH8:AH10" si="4">AVERAGE(B8:AF8)</f>
        <v>41.967741935483872</v>
      </c>
    </row>
    <row r="9" spans="1:34" ht="17.100000000000001" customHeight="1" x14ac:dyDescent="0.2">
      <c r="A9" s="9" t="s">
        <v>2</v>
      </c>
      <c r="B9" s="3">
        <f>[5]Março!$G$5</f>
        <v>46</v>
      </c>
      <c r="C9" s="3">
        <f>[5]Março!$G$6</f>
        <v>46</v>
      </c>
      <c r="D9" s="3">
        <f>[5]Março!$G$7</f>
        <v>42</v>
      </c>
      <c r="E9" s="3">
        <f>[5]Março!$G$8</f>
        <v>41</v>
      </c>
      <c r="F9" s="3">
        <f>[5]Março!$G$9</f>
        <v>42</v>
      </c>
      <c r="G9" s="3">
        <f>[5]Março!$G$10</f>
        <v>27</v>
      </c>
      <c r="H9" s="3">
        <f>[5]Março!$G$11</f>
        <v>20</v>
      </c>
      <c r="I9" s="3">
        <f>[5]Março!$G$12</f>
        <v>17</v>
      </c>
      <c r="J9" s="3">
        <f>[5]Março!$G$13</f>
        <v>18</v>
      </c>
      <c r="K9" s="3">
        <f>[5]Março!$G$14</f>
        <v>24</v>
      </c>
      <c r="L9" s="3">
        <f>[5]Março!$G$15</f>
        <v>28</v>
      </c>
      <c r="M9" s="3">
        <f>[5]Março!$G$16</f>
        <v>24</v>
      </c>
      <c r="N9" s="3">
        <f>[5]Março!$G$17</f>
        <v>22</v>
      </c>
      <c r="O9" s="3">
        <f>[5]Março!$G$18</f>
        <v>38</v>
      </c>
      <c r="P9" s="3">
        <f>[5]Março!$G$19</f>
        <v>41</v>
      </c>
      <c r="Q9" s="3">
        <f>[5]Março!$G$20</f>
        <v>32</v>
      </c>
      <c r="R9" s="3">
        <f>[5]Março!$G$21</f>
        <v>28</v>
      </c>
      <c r="S9" s="3">
        <f>[5]Março!$G$22</f>
        <v>40</v>
      </c>
      <c r="T9" s="3">
        <f>[5]Março!$G$23</f>
        <v>41</v>
      </c>
      <c r="U9" s="3">
        <f>[5]Março!$G$24</f>
        <v>28</v>
      </c>
      <c r="V9" s="3">
        <f>[5]Março!$G$25</f>
        <v>30</v>
      </c>
      <c r="W9" s="3">
        <f>[5]Março!$G$26</f>
        <v>41</v>
      </c>
      <c r="X9" s="3">
        <f>[5]Março!$G$27</f>
        <v>40</v>
      </c>
      <c r="Y9" s="3">
        <f>[5]Março!$G$28</f>
        <v>48</v>
      </c>
      <c r="Z9" s="3">
        <f>[5]Março!$G$29</f>
        <v>54</v>
      </c>
      <c r="AA9" s="3">
        <f>[5]Março!$G$30</f>
        <v>39</v>
      </c>
      <c r="AB9" s="3">
        <f>[5]Março!$G$31</f>
        <v>41</v>
      </c>
      <c r="AC9" s="3">
        <f>[5]Março!$G$32</f>
        <v>42</v>
      </c>
      <c r="AD9" s="3">
        <f>[5]Março!$G$33</f>
        <v>46</v>
      </c>
      <c r="AE9" s="3">
        <f>[5]Março!$G$34</f>
        <v>39</v>
      </c>
      <c r="AF9" s="3">
        <f>[5]Março!$G$35</f>
        <v>29</v>
      </c>
      <c r="AG9" s="7">
        <f t="shared" si="3"/>
        <v>17</v>
      </c>
      <c r="AH9" s="25">
        <f t="shared" si="4"/>
        <v>35.29032258064516</v>
      </c>
    </row>
    <row r="10" spans="1:34" ht="17.100000000000001" customHeight="1" x14ac:dyDescent="0.2">
      <c r="A10" s="9" t="s">
        <v>3</v>
      </c>
      <c r="B10" s="3">
        <f>[6]Março!$G$5</f>
        <v>38</v>
      </c>
      <c r="C10" s="3">
        <f>[6]Março!$G$6</f>
        <v>42</v>
      </c>
      <c r="D10" s="3">
        <f>[6]Março!$G$7</f>
        <v>38</v>
      </c>
      <c r="E10" s="3">
        <f>[6]Março!$G$8</f>
        <v>41</v>
      </c>
      <c r="F10" s="3">
        <f>[6]Março!$G$9</f>
        <v>36</v>
      </c>
      <c r="G10" s="3">
        <f>[6]Março!$G$10</f>
        <v>31</v>
      </c>
      <c r="H10" s="3">
        <f>[6]Março!$G$11</f>
        <v>33</v>
      </c>
      <c r="I10" s="3">
        <f>[6]Março!$G$12</f>
        <v>31</v>
      </c>
      <c r="J10" s="3">
        <f>[6]Março!$G$13</f>
        <v>29</v>
      </c>
      <c r="K10" s="3">
        <f>[6]Março!$G$14</f>
        <v>31</v>
      </c>
      <c r="L10" s="3">
        <f>[6]Março!$G$15</f>
        <v>39</v>
      </c>
      <c r="M10" s="3">
        <f>[6]Março!$G$16</f>
        <v>34</v>
      </c>
      <c r="N10" s="3">
        <f>[6]Março!$G$17</f>
        <v>45</v>
      </c>
      <c r="O10" s="3">
        <f>[6]Março!$G$18</f>
        <v>41</v>
      </c>
      <c r="P10" s="3">
        <f>[6]Março!$G$19</f>
        <v>51</v>
      </c>
      <c r="Q10" s="3">
        <f>[6]Março!$G$20</f>
        <v>60</v>
      </c>
      <c r="R10" s="3">
        <f>[6]Março!$G$21</f>
        <v>55</v>
      </c>
      <c r="S10" s="3">
        <f>[6]Março!$G$22</f>
        <v>52</v>
      </c>
      <c r="T10" s="3">
        <f>[6]Março!$G$23</f>
        <v>53</v>
      </c>
      <c r="U10" s="3">
        <f>[6]Março!$G$24</f>
        <v>37</v>
      </c>
      <c r="V10" s="3">
        <f>[6]Março!$G$25</f>
        <v>33</v>
      </c>
      <c r="W10" s="3">
        <f>[6]Março!$G$26</f>
        <v>39</v>
      </c>
      <c r="X10" s="3">
        <f>[6]Março!$G$27</f>
        <v>50</v>
      </c>
      <c r="Y10" s="3">
        <f>[6]Março!$G$28</f>
        <v>50</v>
      </c>
      <c r="Z10" s="3">
        <f>[6]Março!$G$29</f>
        <v>43</v>
      </c>
      <c r="AA10" s="3">
        <f>[6]Março!$G$30</f>
        <v>42</v>
      </c>
      <c r="AB10" s="3">
        <f>[6]Março!$G$31</f>
        <v>53</v>
      </c>
      <c r="AC10" s="3">
        <f>[6]Março!$G$32</f>
        <v>60</v>
      </c>
      <c r="AD10" s="3">
        <f>[6]Março!$G$33</f>
        <v>51</v>
      </c>
      <c r="AE10" s="3">
        <f>[6]Março!$G$34</f>
        <v>42</v>
      </c>
      <c r="AF10" s="3">
        <f>[6]Março!$G$35</f>
        <v>39</v>
      </c>
      <c r="AG10" s="7">
        <f t="shared" si="3"/>
        <v>29</v>
      </c>
      <c r="AH10" s="25">
        <f t="shared" si="4"/>
        <v>42.548387096774192</v>
      </c>
    </row>
    <row r="11" spans="1:34" ht="17.100000000000001" customHeight="1" x14ac:dyDescent="0.2">
      <c r="A11" s="9" t="s">
        <v>4</v>
      </c>
      <c r="B11" s="3">
        <f>[7]Março!$G$5</f>
        <v>46</v>
      </c>
      <c r="C11" s="3">
        <f>[7]Março!$G$6</f>
        <v>55</v>
      </c>
      <c r="D11" s="3">
        <f>[7]Março!$G$7</f>
        <v>53</v>
      </c>
      <c r="E11" s="3">
        <f>[7]Março!$G$8</f>
        <v>44</v>
      </c>
      <c r="F11" s="3">
        <f>[7]Março!$G$9</f>
        <v>44</v>
      </c>
      <c r="G11" s="3">
        <f>[7]Março!$G$10</f>
        <v>36</v>
      </c>
      <c r="H11" s="3">
        <f>[7]Março!$G$11</f>
        <v>35</v>
      </c>
      <c r="I11" s="3">
        <f>[7]Março!$G$12</f>
        <v>33</v>
      </c>
      <c r="J11" s="3">
        <f>[7]Março!$G$13</f>
        <v>31</v>
      </c>
      <c r="K11" s="3">
        <f>[7]Março!$G$14</f>
        <v>31</v>
      </c>
      <c r="L11" s="3">
        <f>[7]Março!$G$15</f>
        <v>49</v>
      </c>
      <c r="M11" s="3">
        <f>[7]Março!$G$16</f>
        <v>44</v>
      </c>
      <c r="N11" s="3">
        <f>[7]Março!$G$17</f>
        <v>46</v>
      </c>
      <c r="O11" s="3">
        <f>[7]Março!$G$18</f>
        <v>43</v>
      </c>
      <c r="P11" s="3">
        <f>[7]Março!$G$19</f>
        <v>51</v>
      </c>
      <c r="Q11" s="3">
        <f>[7]Março!$G$20</f>
        <v>67</v>
      </c>
      <c r="R11" s="3">
        <f>[7]Março!$G$21</f>
        <v>58</v>
      </c>
      <c r="S11" s="3">
        <f>[7]Março!$G$22</f>
        <v>59</v>
      </c>
      <c r="T11" s="3">
        <f>[7]Março!$G$23</f>
        <v>47</v>
      </c>
      <c r="U11" s="3">
        <f>[7]Março!$G$24</f>
        <v>42</v>
      </c>
      <c r="V11" s="3">
        <f>[7]Março!$G$25</f>
        <v>34</v>
      </c>
      <c r="W11" s="3">
        <f>[7]Março!$G$26</f>
        <v>43</v>
      </c>
      <c r="X11" s="3">
        <f>[7]Março!$G$27</f>
        <v>63</v>
      </c>
      <c r="Y11" s="3">
        <f>[7]Março!$G$28</f>
        <v>54</v>
      </c>
      <c r="Z11" s="3">
        <f>[7]Março!$G$29</f>
        <v>46</v>
      </c>
      <c r="AA11" s="3">
        <f>[7]Março!$G$30</f>
        <v>49</v>
      </c>
      <c r="AB11" s="3">
        <f>[7]Março!$G$31</f>
        <v>70</v>
      </c>
      <c r="AC11" s="3">
        <f>[7]Março!$G$32</f>
        <v>68</v>
      </c>
      <c r="AD11" s="3">
        <f>[7]Março!$G$33</f>
        <v>54</v>
      </c>
      <c r="AE11" s="3">
        <f>[7]Março!$G$34</f>
        <v>49</v>
      </c>
      <c r="AF11" s="3">
        <f>[7]Março!$G$35</f>
        <v>46</v>
      </c>
      <c r="AG11" s="7">
        <f t="shared" si="2"/>
        <v>31</v>
      </c>
      <c r="AH11" s="25">
        <f t="shared" si="1"/>
        <v>48.064516129032256</v>
      </c>
    </row>
    <row r="12" spans="1:34" ht="17.100000000000001" customHeight="1" x14ac:dyDescent="0.2">
      <c r="A12" s="9" t="s">
        <v>5</v>
      </c>
      <c r="B12" s="14">
        <f>[8]Março!$G$5</f>
        <v>42</v>
      </c>
      <c r="C12" s="14">
        <f>[8]Março!$G$6</f>
        <v>61</v>
      </c>
      <c r="D12" s="14">
        <f>[8]Março!$G$7</f>
        <v>49</v>
      </c>
      <c r="E12" s="14">
        <f>[8]Março!$G$8</f>
        <v>39</v>
      </c>
      <c r="F12" s="14">
        <f>[8]Março!$G$9</f>
        <v>43</v>
      </c>
      <c r="G12" s="14">
        <f>[8]Março!$G$10</f>
        <v>54</v>
      </c>
      <c r="H12" s="14">
        <f>[8]Março!$G$11</f>
        <v>48</v>
      </c>
      <c r="I12" s="14">
        <f>[8]Março!$G$12</f>
        <v>45</v>
      </c>
      <c r="J12" s="14">
        <f>[8]Março!$G$13</f>
        <v>44</v>
      </c>
      <c r="K12" s="14">
        <f>[8]Março!$G$14</f>
        <v>40</v>
      </c>
      <c r="L12" s="14">
        <f>[8]Março!$G$15</f>
        <v>36</v>
      </c>
      <c r="M12" s="14">
        <f>[8]Março!$G$16</f>
        <v>41</v>
      </c>
      <c r="N12" s="14">
        <f>[8]Março!$G$17</f>
        <v>35</v>
      </c>
      <c r="O12" s="14">
        <f>[8]Março!$G$18</f>
        <v>44</v>
      </c>
      <c r="P12" s="14">
        <f>[8]Março!$G$19</f>
        <v>53</v>
      </c>
      <c r="Q12" s="14">
        <f>[8]Março!$G$20</f>
        <v>47</v>
      </c>
      <c r="R12" s="14">
        <f>[8]Março!$G$21</f>
        <v>46</v>
      </c>
      <c r="S12" s="14">
        <f>[8]Março!$G$22</f>
        <v>61</v>
      </c>
      <c r="T12" s="14">
        <f>[8]Março!$G$23</f>
        <v>48</v>
      </c>
      <c r="U12" s="14">
        <f>[8]Março!$G$24</f>
        <v>57</v>
      </c>
      <c r="V12" s="14">
        <f>[8]Março!$G$25</f>
        <v>42</v>
      </c>
      <c r="W12" s="14">
        <f>[8]Março!$G$26</f>
        <v>48</v>
      </c>
      <c r="X12" s="14">
        <f>[8]Março!$G$27</f>
        <v>66</v>
      </c>
      <c r="Y12" s="14">
        <f>[8]Março!$G$28</f>
        <v>49</v>
      </c>
      <c r="Z12" s="14">
        <f>[8]Março!$G$29</f>
        <v>48</v>
      </c>
      <c r="AA12" s="14">
        <f>[8]Março!$G$30</f>
        <v>51</v>
      </c>
      <c r="AB12" s="14">
        <f>[8]Março!$G$31</f>
        <v>69</v>
      </c>
      <c r="AC12" s="14">
        <f>[8]Março!$G$32</f>
        <v>39</v>
      </c>
      <c r="AD12" s="14">
        <f>[8]Março!$G$33</f>
        <v>35</v>
      </c>
      <c r="AE12" s="14">
        <f>[8]Março!$G$34</f>
        <v>39</v>
      </c>
      <c r="AF12" s="14">
        <f>[8]Março!$G$35</f>
        <v>33</v>
      </c>
      <c r="AG12" s="7">
        <f t="shared" si="2"/>
        <v>33</v>
      </c>
      <c r="AH12" s="25">
        <f t="shared" si="1"/>
        <v>46.838709677419352</v>
      </c>
    </row>
    <row r="13" spans="1:34" ht="17.100000000000001" customHeight="1" x14ac:dyDescent="0.2">
      <c r="A13" s="9" t="s">
        <v>6</v>
      </c>
      <c r="B13" s="14">
        <f>[9]Março!$G$5</f>
        <v>49</v>
      </c>
      <c r="C13" s="14">
        <f>[9]Março!$G$6</f>
        <v>51</v>
      </c>
      <c r="D13" s="14">
        <f>[9]Março!$G$7</f>
        <v>39</v>
      </c>
      <c r="E13" s="14">
        <f>[9]Março!$G$8</f>
        <v>48</v>
      </c>
      <c r="F13" s="14">
        <f>[9]Março!$G$9</f>
        <v>41</v>
      </c>
      <c r="G13" s="14">
        <f>[9]Março!$G$10</f>
        <v>55</v>
      </c>
      <c r="H13" s="14">
        <f>[9]Março!$G$11</f>
        <v>50</v>
      </c>
      <c r="I13" s="14">
        <f>[9]Março!$G$12</f>
        <v>49</v>
      </c>
      <c r="J13" s="14">
        <f>[9]Março!$G$13</f>
        <v>39</v>
      </c>
      <c r="K13" s="14">
        <f>[9]Março!$G$14</f>
        <v>35</v>
      </c>
      <c r="L13" s="14">
        <f>[9]Março!$G$15</f>
        <v>42</v>
      </c>
      <c r="M13" s="14">
        <f>[9]Março!$G$16</f>
        <v>42</v>
      </c>
      <c r="N13" s="14">
        <f>[9]Março!$G$17</f>
        <v>46</v>
      </c>
      <c r="O13" s="14">
        <f>[9]Março!$G$18</f>
        <v>51</v>
      </c>
      <c r="P13" s="14">
        <f>[9]Março!$G$19</f>
        <v>56</v>
      </c>
      <c r="Q13" s="14">
        <f>[9]Março!$G$20</f>
        <v>52</v>
      </c>
      <c r="R13" s="14">
        <f>[9]Março!$G$21</f>
        <v>51</v>
      </c>
      <c r="S13" s="14">
        <f>[9]Março!$G$22</f>
        <v>69</v>
      </c>
      <c r="T13" s="14">
        <f>[9]Março!$G$23</f>
        <v>53</v>
      </c>
      <c r="U13" s="14">
        <f>[9]Março!$G$24</f>
        <v>54</v>
      </c>
      <c r="V13" s="14">
        <f>[9]Março!$G$25</f>
        <v>53</v>
      </c>
      <c r="W13" s="14">
        <f>[9]Março!$G$26</f>
        <v>49</v>
      </c>
      <c r="X13" s="14">
        <f>[9]Março!$G$27</f>
        <v>58</v>
      </c>
      <c r="Y13" s="14">
        <f>[9]Março!$G$28</f>
        <v>57</v>
      </c>
      <c r="Z13" s="14">
        <f>[9]Março!$G$29</f>
        <v>50</v>
      </c>
      <c r="AA13" s="14">
        <f>[9]Março!$G$30</f>
        <v>61</v>
      </c>
      <c r="AB13" s="14">
        <f>[9]Março!$G$31</f>
        <v>68</v>
      </c>
      <c r="AC13" s="14">
        <f>[9]Março!$G$32</f>
        <v>46</v>
      </c>
      <c r="AD13" s="14">
        <f>[9]Março!$G$33</f>
        <v>45</v>
      </c>
      <c r="AE13" s="14">
        <f>[9]Março!$G$34</f>
        <v>38</v>
      </c>
      <c r="AF13" s="14">
        <f>[9]Março!$G$35</f>
        <v>39</v>
      </c>
      <c r="AG13" s="7">
        <f t="shared" si="2"/>
        <v>35</v>
      </c>
      <c r="AH13" s="25">
        <f t="shared" si="1"/>
        <v>49.548387096774192</v>
      </c>
    </row>
    <row r="14" spans="1:34" ht="17.100000000000001" customHeight="1" x14ac:dyDescent="0.2">
      <c r="A14" s="9" t="s">
        <v>7</v>
      </c>
      <c r="B14" s="14">
        <f>[10]Março!$G$5</f>
        <v>36</v>
      </c>
      <c r="C14" s="14">
        <f>[10]Março!$G$6</f>
        <v>47</v>
      </c>
      <c r="D14" s="14">
        <f>[10]Março!$G$7</f>
        <v>39</v>
      </c>
      <c r="E14" s="14">
        <f>[10]Março!$G$8</f>
        <v>38</v>
      </c>
      <c r="F14" s="14">
        <f>[10]Março!$G$9</f>
        <v>33</v>
      </c>
      <c r="G14" s="14">
        <f>[10]Março!$G$10</f>
        <v>33</v>
      </c>
      <c r="H14" s="14">
        <f>[10]Março!$G$11</f>
        <v>28</v>
      </c>
      <c r="I14" s="14">
        <f>[10]Março!$G$12</f>
        <v>20</v>
      </c>
      <c r="J14" s="14">
        <f>[10]Março!$G$13</f>
        <v>39</v>
      </c>
      <c r="K14" s="14">
        <f>[10]Março!$G$14</f>
        <v>35</v>
      </c>
      <c r="L14" s="14">
        <f>[10]Março!$G$15</f>
        <v>42</v>
      </c>
      <c r="M14" s="14">
        <f>[10]Março!$G$16</f>
        <v>42</v>
      </c>
      <c r="N14" s="14">
        <f>[10]Março!$G$17</f>
        <v>46</v>
      </c>
      <c r="O14" s="14">
        <f>[10]Março!$G$18</f>
        <v>51</v>
      </c>
      <c r="P14" s="14">
        <f>[10]Março!$G$19</f>
        <v>56</v>
      </c>
      <c r="Q14" s="14">
        <f>[10]Março!$G$20</f>
        <v>52</v>
      </c>
      <c r="R14" s="14">
        <f>[10]Março!$G$21</f>
        <v>51</v>
      </c>
      <c r="S14" s="14">
        <f>[10]Março!$G$22</f>
        <v>69</v>
      </c>
      <c r="T14" s="14">
        <f>[10]Março!$G$23</f>
        <v>53</v>
      </c>
      <c r="U14" s="14">
        <f>[10]Março!$G$24</f>
        <v>54</v>
      </c>
      <c r="V14" s="14">
        <f>[10]Março!$G$25</f>
        <v>53</v>
      </c>
      <c r="W14" s="14">
        <f>[10]Março!$G$26</f>
        <v>49</v>
      </c>
      <c r="X14" s="14">
        <f>[10]Março!$G$27</f>
        <v>51</v>
      </c>
      <c r="Y14" s="14">
        <f>[10]Março!$G$28</f>
        <v>30</v>
      </c>
      <c r="Z14" s="14">
        <f>[10]Março!$G$29</f>
        <v>33</v>
      </c>
      <c r="AA14" s="14">
        <f>[10]Março!$G$30</f>
        <v>39</v>
      </c>
      <c r="AB14" s="14">
        <f>[10]Março!$G$31</f>
        <v>67</v>
      </c>
      <c r="AC14" s="14">
        <f>[10]Março!$G$32</f>
        <v>31</v>
      </c>
      <c r="AD14" s="14">
        <f>[10]Março!$G$33</f>
        <v>17</v>
      </c>
      <c r="AE14" s="14">
        <f>[10]Março!$G$34</f>
        <v>17</v>
      </c>
      <c r="AF14" s="14">
        <f>[10]Março!$G$35</f>
        <v>28</v>
      </c>
      <c r="AG14" s="7">
        <f t="shared" si="2"/>
        <v>17</v>
      </c>
      <c r="AH14" s="25">
        <f t="shared" si="1"/>
        <v>41.258064516129032</v>
      </c>
    </row>
    <row r="15" spans="1:34" ht="17.100000000000001" customHeight="1" x14ac:dyDescent="0.2">
      <c r="A15" s="9" t="s">
        <v>8</v>
      </c>
      <c r="B15" s="14">
        <f>[11]Março!$G$5</f>
        <v>39</v>
      </c>
      <c r="C15" s="14">
        <f>[11]Março!$G$6</f>
        <v>52</v>
      </c>
      <c r="D15" s="14">
        <f>[11]Março!$G$7</f>
        <v>40</v>
      </c>
      <c r="E15" s="14">
        <f>[11]Março!$G$8</f>
        <v>41</v>
      </c>
      <c r="F15" s="14">
        <f>[11]Março!$G$9</f>
        <v>35</v>
      </c>
      <c r="G15" s="14">
        <f>[11]Março!$G$10</f>
        <v>37</v>
      </c>
      <c r="H15" s="14">
        <f>[11]Março!$G$11</f>
        <v>22</v>
      </c>
      <c r="I15" s="14">
        <f>[11]Março!$G$12</f>
        <v>26</v>
      </c>
      <c r="J15" s="14">
        <f>[11]Março!$G$13</f>
        <v>25</v>
      </c>
      <c r="K15" s="14">
        <f>[11]Março!$G$14</f>
        <v>31</v>
      </c>
      <c r="L15" s="14">
        <f>[11]Março!$G$15</f>
        <v>36</v>
      </c>
      <c r="M15" s="14">
        <f>[11]Março!$G$16</f>
        <v>33</v>
      </c>
      <c r="N15" s="14">
        <f>[11]Março!$G$17</f>
        <v>23</v>
      </c>
      <c r="O15" s="14">
        <f>[11]Março!$G$18</f>
        <v>51</v>
      </c>
      <c r="P15" s="14">
        <f>[11]Março!$G$19</f>
        <v>47</v>
      </c>
      <c r="Q15" s="14">
        <f>[11]Março!$G$20</f>
        <v>57</v>
      </c>
      <c r="R15" s="14">
        <f>[11]Março!$G$21</f>
        <v>51</v>
      </c>
      <c r="S15" s="14">
        <f>[11]Março!$G$22</f>
        <v>36</v>
      </c>
      <c r="T15" s="14">
        <f>[11]Março!$G$23</f>
        <v>35</v>
      </c>
      <c r="U15" s="14">
        <f>[11]Março!$G$24</f>
        <v>34</v>
      </c>
      <c r="V15" s="14">
        <f>[11]Março!$G$25</f>
        <v>29</v>
      </c>
      <c r="W15" s="14">
        <f>[11]Março!$G$26</f>
        <v>55</v>
      </c>
      <c r="X15" s="14">
        <f>[11]Março!$G$27</f>
        <v>51</v>
      </c>
      <c r="Y15" s="14">
        <f>[11]Março!$G$28</f>
        <v>26</v>
      </c>
      <c r="Z15" s="14">
        <f>[11]Março!$G$29</f>
        <v>25</v>
      </c>
      <c r="AA15" s="14">
        <f>[11]Março!$G$30</f>
        <v>41</v>
      </c>
      <c r="AB15" s="14">
        <f>[11]Março!$G$31</f>
        <v>49</v>
      </c>
      <c r="AC15" s="14">
        <f>[11]Março!$G$32</f>
        <v>31</v>
      </c>
      <c r="AD15" s="14">
        <f>[11]Março!$G$33</f>
        <v>31</v>
      </c>
      <c r="AE15" s="14">
        <f>[11]Março!$G$34</f>
        <v>22</v>
      </c>
      <c r="AF15" s="14">
        <f>[11]Março!$G$35</f>
        <v>34</v>
      </c>
      <c r="AG15" s="7">
        <f>MIN(B15:AF15)</f>
        <v>22</v>
      </c>
      <c r="AH15" s="25">
        <f>AVERAGE(B15:AF15)</f>
        <v>36.935483870967744</v>
      </c>
    </row>
    <row r="16" spans="1:34" ht="17.100000000000001" customHeight="1" x14ac:dyDescent="0.2">
      <c r="A16" s="9" t="s">
        <v>9</v>
      </c>
      <c r="B16" s="14">
        <f>[12]Março!$G$5</f>
        <v>41</v>
      </c>
      <c r="C16" s="14">
        <f>[12]Março!$G$6</f>
        <v>41</v>
      </c>
      <c r="D16" s="14">
        <f>[12]Março!$G$7</f>
        <v>37</v>
      </c>
      <c r="E16" s="14">
        <f>[12]Março!$G$8</f>
        <v>43</v>
      </c>
      <c r="F16" s="14">
        <f>[12]Março!$G$9</f>
        <v>39</v>
      </c>
      <c r="G16" s="14">
        <f>[12]Março!$G$10</f>
        <v>34</v>
      </c>
      <c r="H16" s="14">
        <f>[12]Março!$G$11</f>
        <v>29</v>
      </c>
      <c r="I16" s="14">
        <f>[12]Março!$G$12</f>
        <v>22</v>
      </c>
      <c r="J16" s="14">
        <f>[12]Março!$G$13</f>
        <v>21</v>
      </c>
      <c r="K16" s="14">
        <f>[12]Março!$G$14</f>
        <v>28</v>
      </c>
      <c r="L16" s="14">
        <f>[12]Março!$G$15</f>
        <v>34</v>
      </c>
      <c r="M16" s="14">
        <f>[12]Março!$G$16</f>
        <v>34</v>
      </c>
      <c r="N16" s="14">
        <f>[12]Março!$G$17</f>
        <v>30</v>
      </c>
      <c r="O16" s="14">
        <f>[12]Março!$G$18</f>
        <v>43</v>
      </c>
      <c r="P16" s="14">
        <f>[12]Março!$G$19</f>
        <v>61</v>
      </c>
      <c r="Q16" s="14">
        <f>[12]Março!$G$20</f>
        <v>54</v>
      </c>
      <c r="R16" s="14">
        <f>[12]Março!$G$21</f>
        <v>58</v>
      </c>
      <c r="S16" s="14">
        <f>[12]Março!$G$22</f>
        <v>45</v>
      </c>
      <c r="T16" s="14">
        <f>[12]Março!$G$23</f>
        <v>41</v>
      </c>
      <c r="U16" s="14">
        <f>[12]Março!$G$24</f>
        <v>31</v>
      </c>
      <c r="V16" s="14">
        <f>[12]Março!$G$25</f>
        <v>29</v>
      </c>
      <c r="W16" s="14">
        <f>[12]Março!$G$26</f>
        <v>43</v>
      </c>
      <c r="X16" s="14">
        <f>[12]Março!$G$27</f>
        <v>56</v>
      </c>
      <c r="Y16" s="14">
        <f>[12]Março!$G$28</f>
        <v>30</v>
      </c>
      <c r="Z16" s="14">
        <f>[12]Março!$G$29</f>
        <v>34</v>
      </c>
      <c r="AA16" s="14">
        <f>[12]Março!$G$30</f>
        <v>43</v>
      </c>
      <c r="AB16" s="14">
        <f>[12]Março!$G$31</f>
        <v>74</v>
      </c>
      <c r="AC16" s="14">
        <f>[12]Março!$G$32</f>
        <v>24</v>
      </c>
      <c r="AD16" s="14">
        <f>[12]Março!$G$33</f>
        <v>25</v>
      </c>
      <c r="AE16" s="14">
        <f>[12]Março!$G$34</f>
        <v>28</v>
      </c>
      <c r="AF16" s="14">
        <f>[12]Março!$G$35</f>
        <v>37</v>
      </c>
      <c r="AG16" s="7">
        <f t="shared" ref="AG16:AG28" si="5">MIN(B16:AF16)</f>
        <v>21</v>
      </c>
      <c r="AH16" s="25">
        <f t="shared" ref="AH16:AH27" si="6">AVERAGE(B16:AF16)</f>
        <v>38.354838709677416</v>
      </c>
    </row>
    <row r="17" spans="1:34" ht="17.100000000000001" customHeight="1" x14ac:dyDescent="0.2">
      <c r="A17" s="9" t="s">
        <v>53</v>
      </c>
      <c r="B17" s="14">
        <f>[13]Março!$G$5</f>
        <v>43</v>
      </c>
      <c r="C17" s="14">
        <f>[13]Março!$G$6</f>
        <v>45</v>
      </c>
      <c r="D17" s="14">
        <f>[13]Março!$G$7</f>
        <v>41</v>
      </c>
      <c r="E17" s="14">
        <f>[13]Março!$G$8</f>
        <v>40</v>
      </c>
      <c r="F17" s="14">
        <f>[13]Março!$G$9</f>
        <v>38</v>
      </c>
      <c r="G17" s="14">
        <f>[13]Março!$G$10</f>
        <v>35</v>
      </c>
      <c r="H17" s="14">
        <f>[13]Março!$G$11</f>
        <v>27</v>
      </c>
      <c r="I17" s="14">
        <f>[13]Março!$G$12</f>
        <v>24</v>
      </c>
      <c r="J17" s="14">
        <f>[13]Março!$G$13</f>
        <v>22</v>
      </c>
      <c r="K17" s="14">
        <f>[13]Março!$G$14</f>
        <v>34</v>
      </c>
      <c r="L17" s="14">
        <f>[13]Março!$G$15</f>
        <v>33</v>
      </c>
      <c r="M17" s="14">
        <f>[13]Março!$G$16</f>
        <v>36</v>
      </c>
      <c r="N17" s="14">
        <f>[13]Março!$G$17</f>
        <v>33</v>
      </c>
      <c r="O17" s="14">
        <f>[13]Março!$G$18</f>
        <v>50</v>
      </c>
      <c r="P17" s="14">
        <f>[13]Março!$G$19</f>
        <v>57</v>
      </c>
      <c r="Q17" s="14">
        <f>[13]Março!$G$20</f>
        <v>43</v>
      </c>
      <c r="R17" s="14">
        <f>[13]Março!$G$21</f>
        <v>47</v>
      </c>
      <c r="S17" s="14">
        <f>[13]Março!$G$22</f>
        <v>56</v>
      </c>
      <c r="T17" s="14">
        <f>[13]Março!$G$23</f>
        <v>48</v>
      </c>
      <c r="U17" s="14">
        <f>[13]Março!$G$24</f>
        <v>44</v>
      </c>
      <c r="V17" s="14">
        <f>[13]Março!$G$25</f>
        <v>52</v>
      </c>
      <c r="W17" s="14">
        <f>[13]Março!$G$26</f>
        <v>55</v>
      </c>
      <c r="X17" s="14">
        <f>[13]Março!$G$27</f>
        <v>50</v>
      </c>
      <c r="Y17" s="14">
        <f>[13]Março!$G$28</f>
        <v>35</v>
      </c>
      <c r="Z17" s="14">
        <f>[13]Março!$G$29</f>
        <v>41</v>
      </c>
      <c r="AA17" s="14">
        <f>[13]Março!$G$30</f>
        <v>46</v>
      </c>
      <c r="AB17" s="14">
        <f>[13]Março!$G$31</f>
        <v>68</v>
      </c>
      <c r="AC17" s="14">
        <f>[13]Março!$G$32</f>
        <v>28</v>
      </c>
      <c r="AD17" s="14">
        <f>[13]Março!$G$33</f>
        <v>28</v>
      </c>
      <c r="AE17" s="14">
        <f>[13]Março!$G$34</f>
        <v>25</v>
      </c>
      <c r="AF17" s="14">
        <f>[13]Março!$G$35</f>
        <v>25</v>
      </c>
      <c r="AG17" s="7">
        <f t="shared" ref="AG17:AG18" si="7">MIN(B17:AF17)</f>
        <v>22</v>
      </c>
      <c r="AH17" s="25">
        <f t="shared" ref="AH17:AH18" si="8">AVERAGE(B17:AF17)</f>
        <v>40.29032258064516</v>
      </c>
    </row>
    <row r="18" spans="1:34" ht="17.100000000000001" customHeight="1" x14ac:dyDescent="0.2">
      <c r="A18" s="9" t="s">
        <v>10</v>
      </c>
      <c r="B18" s="14">
        <f>[14]Março!$G$5</f>
        <v>41</v>
      </c>
      <c r="C18" s="14">
        <f>[14]Março!$G$6</f>
        <v>51</v>
      </c>
      <c r="D18" s="14">
        <f>[14]Março!$G$7</f>
        <v>40</v>
      </c>
      <c r="E18" s="14">
        <f>[14]Março!$G$8</f>
        <v>37</v>
      </c>
      <c r="F18" s="14">
        <f>[14]Março!$G$9</f>
        <v>32</v>
      </c>
      <c r="G18" s="14">
        <f>[14]Março!$G$10</f>
        <v>33</v>
      </c>
      <c r="H18" s="14">
        <f>[14]Março!$G$11</f>
        <v>26</v>
      </c>
      <c r="I18" s="14">
        <f>[14]Março!$G$12</f>
        <v>22</v>
      </c>
      <c r="J18" s="14">
        <f>[14]Março!$G$13</f>
        <v>21</v>
      </c>
      <c r="K18" s="14">
        <f>[14]Março!$G$14</f>
        <v>29</v>
      </c>
      <c r="L18" s="14">
        <f>[14]Março!$G$15</f>
        <v>42</v>
      </c>
      <c r="M18" s="14">
        <f>[14]Março!$G$16</f>
        <v>36</v>
      </c>
      <c r="N18" s="14">
        <f>[14]Março!$G$17</f>
        <v>33</v>
      </c>
      <c r="O18" s="14">
        <f>[14]Março!$G$18</f>
        <v>56</v>
      </c>
      <c r="P18" s="14">
        <f>[14]Março!$G$19</f>
        <v>48</v>
      </c>
      <c r="Q18" s="14">
        <f>[14]Março!$G$20</f>
        <v>45</v>
      </c>
      <c r="R18" s="14">
        <f>[14]Março!$G$21</f>
        <v>53</v>
      </c>
      <c r="S18" s="14">
        <f>[14]Março!$G$22</f>
        <v>38</v>
      </c>
      <c r="T18" s="14">
        <f>[14]Março!$G$23</f>
        <v>38</v>
      </c>
      <c r="U18" s="14">
        <f>[14]Março!$G$24</f>
        <v>29</v>
      </c>
      <c r="V18" s="14">
        <f>[14]Março!$G$25</f>
        <v>29</v>
      </c>
      <c r="W18" s="14">
        <f>[14]Março!$G$26</f>
        <v>70</v>
      </c>
      <c r="X18" s="14">
        <f>[14]Março!$G$27</f>
        <v>50</v>
      </c>
      <c r="Y18" s="14">
        <f>[14]Março!$G$28</f>
        <v>27</v>
      </c>
      <c r="Z18" s="14">
        <f>[14]Março!$G$29</f>
        <v>28</v>
      </c>
      <c r="AA18" s="14">
        <f>[14]Março!$G$30</f>
        <v>38</v>
      </c>
      <c r="AB18" s="14">
        <f>[14]Março!$G$31</f>
        <v>56</v>
      </c>
      <c r="AC18" s="14">
        <f>[14]Março!$G$32</f>
        <v>31</v>
      </c>
      <c r="AD18" s="14">
        <f>[14]Março!$G$33</f>
        <v>25</v>
      </c>
      <c r="AE18" s="14">
        <f>[14]Março!$G$34</f>
        <v>22</v>
      </c>
      <c r="AF18" s="14">
        <f>[14]Março!$G$35</f>
        <v>31</v>
      </c>
      <c r="AG18" s="7">
        <f t="shared" si="7"/>
        <v>21</v>
      </c>
      <c r="AH18" s="25">
        <f t="shared" si="8"/>
        <v>37.322580645161288</v>
      </c>
    </row>
    <row r="19" spans="1:34" ht="17.100000000000001" customHeight="1" x14ac:dyDescent="0.2">
      <c r="A19" s="9" t="s">
        <v>11</v>
      </c>
      <c r="B19" s="14">
        <f>[15]Março!$G$5</f>
        <v>34</v>
      </c>
      <c r="C19" s="14">
        <f>[15]Março!$G$6</f>
        <v>43</v>
      </c>
      <c r="D19" s="14">
        <f>[15]Março!$G$7</f>
        <v>40</v>
      </c>
      <c r="E19" s="14">
        <f>[15]Março!$G$8</f>
        <v>43</v>
      </c>
      <c r="F19" s="14">
        <f>[15]Março!$G$9</f>
        <v>35</v>
      </c>
      <c r="G19" s="14">
        <f>[15]Março!$G$10</f>
        <v>34</v>
      </c>
      <c r="H19" s="14">
        <f>[15]Março!$G$11</f>
        <v>26</v>
      </c>
      <c r="I19" s="14">
        <f>[15]Março!$G$12</f>
        <v>26</v>
      </c>
      <c r="J19" s="14">
        <f>[15]Março!$G$13</f>
        <v>18</v>
      </c>
      <c r="K19" s="14">
        <f>[15]Março!$G$14</f>
        <v>31</v>
      </c>
      <c r="L19" s="14">
        <f>[15]Março!$G$15</f>
        <v>34</v>
      </c>
      <c r="M19" s="14">
        <f>[15]Março!$G$16</f>
        <v>32</v>
      </c>
      <c r="N19" s="14">
        <f>[15]Março!$G$17</f>
        <v>34</v>
      </c>
      <c r="O19" s="14">
        <f>[15]Março!$G$18</f>
        <v>46</v>
      </c>
      <c r="P19" s="14">
        <f>[15]Março!$G$19</f>
        <v>55</v>
      </c>
      <c r="Q19" s="14">
        <f>[15]Março!$G$20</f>
        <v>45</v>
      </c>
      <c r="R19" s="14">
        <f>[15]Março!$G$21</f>
        <v>54</v>
      </c>
      <c r="S19" s="14">
        <f>[15]Março!$G$22</f>
        <v>51</v>
      </c>
      <c r="T19" s="14">
        <f>[15]Março!$G$23</f>
        <v>43</v>
      </c>
      <c r="U19" s="14">
        <f>[15]Março!$G$24</f>
        <v>32</v>
      </c>
      <c r="V19" s="14">
        <f>[15]Março!$G$25</f>
        <v>35</v>
      </c>
      <c r="W19" s="14">
        <f>[15]Março!$G$26</f>
        <v>52</v>
      </c>
      <c r="X19" s="14">
        <f>[15]Março!$G$27</f>
        <v>48</v>
      </c>
      <c r="Y19" s="14">
        <f>[15]Março!$G$28</f>
        <v>36</v>
      </c>
      <c r="Z19" s="14">
        <f>[15]Março!$G$29</f>
        <v>36</v>
      </c>
      <c r="AA19" s="14">
        <f>[15]Março!$G$30</f>
        <v>39</v>
      </c>
      <c r="AB19" s="14">
        <f>[15]Março!$G$31</f>
        <v>71</v>
      </c>
      <c r="AC19" s="14">
        <f>[15]Março!$G$32</f>
        <v>27</v>
      </c>
      <c r="AD19" s="14">
        <f>[15]Março!$G$33</f>
        <v>28</v>
      </c>
      <c r="AE19" s="14">
        <f>[15]Março!$G$34</f>
        <v>22</v>
      </c>
      <c r="AF19" s="14">
        <f>[15]Março!$G$35</f>
        <v>23</v>
      </c>
      <c r="AG19" s="7">
        <f t="shared" si="5"/>
        <v>18</v>
      </c>
      <c r="AH19" s="25">
        <f t="shared" si="6"/>
        <v>37.838709677419352</v>
      </c>
    </row>
    <row r="20" spans="1:34" ht="17.100000000000001" customHeight="1" x14ac:dyDescent="0.2">
      <c r="A20" s="9" t="s">
        <v>12</v>
      </c>
      <c r="B20" s="14">
        <f>[16]Março!$G$5</f>
        <v>50</v>
      </c>
      <c r="C20" s="14">
        <f>[16]Março!$G$6</f>
        <v>48</v>
      </c>
      <c r="D20" s="14">
        <f>[16]Março!$G$7</f>
        <v>41</v>
      </c>
      <c r="E20" s="14">
        <f>[16]Março!$G$8</f>
        <v>44</v>
      </c>
      <c r="F20" s="14">
        <f>[16]Março!$G$9</f>
        <v>43</v>
      </c>
      <c r="G20" s="14">
        <f>[16]Março!$G$10</f>
        <v>40</v>
      </c>
      <c r="H20" s="14">
        <f>[16]Março!$G$11</f>
        <v>37</v>
      </c>
      <c r="I20" s="14">
        <f>[16]Março!$G$12</f>
        <v>34</v>
      </c>
      <c r="J20" s="14">
        <f>[16]Março!$G$13</f>
        <v>23</v>
      </c>
      <c r="K20" s="14">
        <f>[16]Março!$G$14</f>
        <v>35</v>
      </c>
      <c r="L20" s="14">
        <f>[16]Março!$G$15</f>
        <v>43</v>
      </c>
      <c r="M20" s="14">
        <f>[16]Março!$G$16</f>
        <v>43</v>
      </c>
      <c r="N20" s="14">
        <f>[16]Março!$G$17</f>
        <v>36</v>
      </c>
      <c r="O20" s="14">
        <f>[16]Março!$G$18</f>
        <v>68</v>
      </c>
      <c r="P20" s="14">
        <f>[16]Março!$G$19</f>
        <v>51</v>
      </c>
      <c r="Q20" s="14">
        <f>[16]Março!$G$20</f>
        <v>48</v>
      </c>
      <c r="R20" s="14">
        <f>[16]Março!$G$21</f>
        <v>50</v>
      </c>
      <c r="S20" s="14">
        <f>[16]Março!$G$22</f>
        <v>46</v>
      </c>
      <c r="T20" s="14">
        <f>[16]Março!$G$23</f>
        <v>47</v>
      </c>
      <c r="U20" s="14">
        <f>[16]Março!$G$24</f>
        <v>47</v>
      </c>
      <c r="V20" s="14">
        <f>[16]Março!$G$25</f>
        <v>50</v>
      </c>
      <c r="W20" s="14">
        <f>[16]Março!$G$26</f>
        <v>53</v>
      </c>
      <c r="X20" s="14">
        <f>[16]Março!$G$27</f>
        <v>56</v>
      </c>
      <c r="Y20" s="14">
        <f>[16]Março!$G$28</f>
        <v>42</v>
      </c>
      <c r="Z20" s="14">
        <f>[16]Março!$G$29</f>
        <v>41</v>
      </c>
      <c r="AA20" s="14">
        <f>[16]Março!$G$30</f>
        <v>52</v>
      </c>
      <c r="AB20" s="14">
        <f>[16]Março!$G$31</f>
        <v>72</v>
      </c>
      <c r="AC20" s="14">
        <f>[16]Março!$G$32</f>
        <v>33</v>
      </c>
      <c r="AD20" s="14">
        <f>[16]Março!$G$33</f>
        <v>37</v>
      </c>
      <c r="AE20" s="14">
        <f>[16]Março!$G$34</f>
        <v>35</v>
      </c>
      <c r="AF20" s="14">
        <f>[16]Março!$G$35</f>
        <v>36</v>
      </c>
      <c r="AG20" s="7">
        <f t="shared" si="5"/>
        <v>23</v>
      </c>
      <c r="AH20" s="25">
        <f t="shared" si="6"/>
        <v>44.548387096774192</v>
      </c>
    </row>
    <row r="21" spans="1:34" ht="17.100000000000001" customHeight="1" x14ac:dyDescent="0.2">
      <c r="A21" s="9" t="s">
        <v>13</v>
      </c>
      <c r="B21" s="14">
        <f>[17]Março!$G$5</f>
        <v>38</v>
      </c>
      <c r="C21" s="14">
        <f>[17]Março!$G$6</f>
        <v>49</v>
      </c>
      <c r="D21" s="14">
        <f>[17]Março!$G$7</f>
        <v>44</v>
      </c>
      <c r="E21" s="14">
        <f>[17]Março!$G$8</f>
        <v>37</v>
      </c>
      <c r="F21" s="14">
        <f>[17]Março!$G$9</f>
        <v>37</v>
      </c>
      <c r="G21" s="14">
        <f>[17]Março!$G$10</f>
        <v>40</v>
      </c>
      <c r="H21" s="14">
        <f>[17]Março!$G$11</f>
        <v>39</v>
      </c>
      <c r="I21" s="14">
        <f>[17]Março!$G$12</f>
        <v>42</v>
      </c>
      <c r="J21" s="14">
        <f>[17]Março!$G$13</f>
        <v>41</v>
      </c>
      <c r="K21" s="14">
        <f>[17]Março!$G$14</f>
        <v>35</v>
      </c>
      <c r="L21" s="14">
        <f>[17]Março!$G$15</f>
        <v>44</v>
      </c>
      <c r="M21" s="14">
        <f>[17]Março!$G$16</f>
        <v>38</v>
      </c>
      <c r="N21" s="14">
        <f>[17]Março!$G$17</f>
        <v>42</v>
      </c>
      <c r="O21" s="14">
        <f>[17]Março!$G$18</f>
        <v>46</v>
      </c>
      <c r="P21" s="14">
        <f>[17]Março!$G$19</f>
        <v>55</v>
      </c>
      <c r="Q21" s="14">
        <f>[17]Março!$G$20</f>
        <v>54</v>
      </c>
      <c r="R21" s="14">
        <f>[17]Março!$G$21</f>
        <v>47</v>
      </c>
      <c r="S21" s="14">
        <f>[17]Março!$G$22</f>
        <v>53</v>
      </c>
      <c r="T21" s="14">
        <f>[17]Março!$G$23</f>
        <v>48</v>
      </c>
      <c r="U21" s="14">
        <f>[17]Março!$G$24</f>
        <v>53</v>
      </c>
      <c r="V21" s="14">
        <f>[17]Março!$G$25</f>
        <v>45</v>
      </c>
      <c r="W21" s="14">
        <f>[17]Março!$G$26</f>
        <v>47</v>
      </c>
      <c r="X21" s="14">
        <f>[17]Março!$G$27</f>
        <v>64</v>
      </c>
      <c r="Y21" s="14">
        <f>[17]Março!$G$28</f>
        <v>52</v>
      </c>
      <c r="Z21" s="14">
        <f>[17]Março!$G$29</f>
        <v>46</v>
      </c>
      <c r="AA21" s="14">
        <f>[17]Março!$G$30</f>
        <v>47</v>
      </c>
      <c r="AB21" s="14">
        <f>[17]Março!$G$31</f>
        <v>77</v>
      </c>
      <c r="AC21" s="14">
        <f>[17]Março!$G$32</f>
        <v>34</v>
      </c>
      <c r="AD21" s="14">
        <f>[17]Março!$G$33</f>
        <v>41</v>
      </c>
      <c r="AE21" s="14">
        <f>[17]Março!$G$34</f>
        <v>41</v>
      </c>
      <c r="AF21" s="14">
        <f>[17]Março!$G$35</f>
        <v>33</v>
      </c>
      <c r="AG21" s="7">
        <f t="shared" si="5"/>
        <v>33</v>
      </c>
      <c r="AH21" s="25">
        <f t="shared" si="6"/>
        <v>45.451612903225808</v>
      </c>
    </row>
    <row r="22" spans="1:34" ht="17.100000000000001" customHeight="1" x14ac:dyDescent="0.2">
      <c r="A22" s="9" t="s">
        <v>14</v>
      </c>
      <c r="B22" s="14">
        <f>[18]Março!$G$5</f>
        <v>46</v>
      </c>
      <c r="C22" s="14">
        <f>[18]Março!$G$6</f>
        <v>50</v>
      </c>
      <c r="D22" s="14">
        <f>[18]Março!$G$7</f>
        <v>52</v>
      </c>
      <c r="E22" s="14">
        <f>[18]Março!$G$8</f>
        <v>40</v>
      </c>
      <c r="F22" s="14">
        <f>[18]Março!$G$9</f>
        <v>50</v>
      </c>
      <c r="G22" s="14">
        <f>[18]Março!$G$10</f>
        <v>45</v>
      </c>
      <c r="H22" s="14">
        <f>[18]Março!$G$11</f>
        <v>34</v>
      </c>
      <c r="I22" s="14">
        <f>[18]Março!$G$12</f>
        <v>31</v>
      </c>
      <c r="J22" s="14">
        <f>[18]Março!$G$13</f>
        <v>35</v>
      </c>
      <c r="K22" s="14">
        <f>[18]Março!$G$14</f>
        <v>36</v>
      </c>
      <c r="L22" s="14">
        <f>[18]Março!$G$15</f>
        <v>44</v>
      </c>
      <c r="M22" s="14">
        <f>[18]Março!$G$16</f>
        <v>50</v>
      </c>
      <c r="N22" s="14">
        <f>[18]Março!$G$17</f>
        <v>51</v>
      </c>
      <c r="O22" s="14">
        <f>[18]Março!$G$18</f>
        <v>51</v>
      </c>
      <c r="P22" s="14">
        <f>[18]Março!$G$19</f>
        <v>63</v>
      </c>
      <c r="Q22" s="14">
        <f>[18]Março!$G$20</f>
        <v>72</v>
      </c>
      <c r="R22" s="14">
        <f>[18]Março!$G$21</f>
        <v>86</v>
      </c>
      <c r="S22" s="14">
        <f>[18]Março!$G$22</f>
        <v>72</v>
      </c>
      <c r="T22" s="14">
        <f>[18]Março!$G$23</f>
        <v>66</v>
      </c>
      <c r="U22" s="14">
        <f>[18]Março!$G$24</f>
        <v>68</v>
      </c>
      <c r="V22" s="14">
        <f>[18]Março!$G$25</f>
        <v>57</v>
      </c>
      <c r="W22" s="14">
        <f>[18]Março!$G$26</f>
        <v>50</v>
      </c>
      <c r="X22" s="14">
        <f>[18]Março!$G$27</f>
        <v>59</v>
      </c>
      <c r="Y22" s="14">
        <f>[18]Março!$G$28</f>
        <v>69</v>
      </c>
      <c r="Z22" s="14">
        <f>[18]Março!$G$29</f>
        <v>69</v>
      </c>
      <c r="AA22" s="14">
        <f>[18]Março!$G$30</f>
        <v>58</v>
      </c>
      <c r="AB22" s="14">
        <f>[18]Março!$G$31</f>
        <v>57</v>
      </c>
      <c r="AC22" s="14">
        <f>[18]Março!$G$32</f>
        <v>59</v>
      </c>
      <c r="AD22" s="14">
        <f>[18]Março!$G$33</f>
        <v>66</v>
      </c>
      <c r="AE22" s="14">
        <f>[18]Março!$G$34</f>
        <v>69</v>
      </c>
      <c r="AF22" s="14">
        <f>[18]Março!$G$35</f>
        <v>60</v>
      </c>
      <c r="AG22" s="7">
        <f t="shared" si="5"/>
        <v>31</v>
      </c>
      <c r="AH22" s="25">
        <f t="shared" si="6"/>
        <v>55.322580645161288</v>
      </c>
    </row>
    <row r="23" spans="1:34" ht="17.100000000000001" customHeight="1" x14ac:dyDescent="0.2">
      <c r="A23" s="9" t="s">
        <v>15</v>
      </c>
      <c r="B23" s="14">
        <f>[19]Março!$G$5</f>
        <v>47</v>
      </c>
      <c r="C23" s="14">
        <f>[19]Março!$G$6</f>
        <v>60</v>
      </c>
      <c r="D23" s="14">
        <f>[19]Março!$G$7</f>
        <v>48</v>
      </c>
      <c r="E23" s="14">
        <f>[19]Março!$G$8</f>
        <v>45</v>
      </c>
      <c r="F23" s="14">
        <f>[19]Março!$G$9</f>
        <v>36</v>
      </c>
      <c r="G23" s="14">
        <f>[19]Março!$G$10</f>
        <v>36</v>
      </c>
      <c r="H23" s="14">
        <f>[19]Março!$G$11</f>
        <v>28</v>
      </c>
      <c r="I23" s="14">
        <f>[19]Março!$G$12</f>
        <v>23</v>
      </c>
      <c r="J23" s="14">
        <f>[19]Março!$G$13</f>
        <v>23</v>
      </c>
      <c r="K23" s="14">
        <f>[19]Março!$G$14</f>
        <v>28</v>
      </c>
      <c r="L23" s="14">
        <f>[19]Março!$G$15</f>
        <v>46</v>
      </c>
      <c r="M23" s="14">
        <f>[19]Março!$G$16</f>
        <v>37</v>
      </c>
      <c r="N23" s="14">
        <f>[19]Março!$G$17</f>
        <v>40</v>
      </c>
      <c r="O23" s="14">
        <f>[19]Março!$G$18</f>
        <v>59</v>
      </c>
      <c r="P23" s="14">
        <f>[19]Março!$G$19</f>
        <v>63</v>
      </c>
      <c r="Q23" s="14">
        <f>[19]Março!$G$20</f>
        <v>53</v>
      </c>
      <c r="R23" s="14">
        <f>[19]Março!$G$21</f>
        <v>51</v>
      </c>
      <c r="S23" s="14">
        <f>[19]Março!$G$22</f>
        <v>48</v>
      </c>
      <c r="T23" s="14">
        <f>[19]Março!$G$23</f>
        <v>41</v>
      </c>
      <c r="U23" s="14">
        <f>[19]Março!$G$24</f>
        <v>33</v>
      </c>
      <c r="V23" s="14">
        <f>[19]Março!$G$25</f>
        <v>40</v>
      </c>
      <c r="W23" s="14">
        <f>[19]Março!$G$26</f>
        <v>63</v>
      </c>
      <c r="X23" s="14">
        <f>[19]Março!$G$27</f>
        <v>58</v>
      </c>
      <c r="Y23" s="14">
        <f>[19]Março!$G$28</f>
        <v>22</v>
      </c>
      <c r="Z23" s="14">
        <f>[19]Março!$G$29</f>
        <v>26</v>
      </c>
      <c r="AA23" s="14">
        <f>[19]Março!$G$30</f>
        <v>47</v>
      </c>
      <c r="AB23" s="14">
        <f>[19]Março!$G$31</f>
        <v>69</v>
      </c>
      <c r="AC23" s="14">
        <f>[19]Março!$G$32</f>
        <v>33</v>
      </c>
      <c r="AD23" s="14">
        <f>[19]Março!$G$33</f>
        <v>14</v>
      </c>
      <c r="AE23" s="14">
        <f>[19]Março!$G$34</f>
        <v>17</v>
      </c>
      <c r="AF23" s="14">
        <f>[19]Março!$G$35</f>
        <v>20</v>
      </c>
      <c r="AG23" s="7">
        <f t="shared" si="5"/>
        <v>14</v>
      </c>
      <c r="AH23" s="25">
        <f t="shared" si="6"/>
        <v>40.451612903225808</v>
      </c>
    </row>
    <row r="24" spans="1:34" ht="17.100000000000001" customHeight="1" x14ac:dyDescent="0.2">
      <c r="A24" s="9" t="s">
        <v>16</v>
      </c>
      <c r="B24" s="14">
        <f>[20]Março!$G$5</f>
        <v>48</v>
      </c>
      <c r="C24" s="14">
        <f>[20]Março!$G$6</f>
        <v>57</v>
      </c>
      <c r="D24" s="14">
        <f>[20]Março!$G$7</f>
        <v>46</v>
      </c>
      <c r="E24" s="14">
        <f>[20]Março!$G$8</f>
        <v>38</v>
      </c>
      <c r="F24" s="14">
        <f>[20]Março!$G$9</f>
        <v>41</v>
      </c>
      <c r="G24" s="14">
        <f>[20]Março!$G$10</f>
        <v>43</v>
      </c>
      <c r="H24" s="14">
        <f>[20]Março!$G$11</f>
        <v>47</v>
      </c>
      <c r="I24" s="14">
        <f>[20]Março!$G$12</f>
        <v>23</v>
      </c>
      <c r="J24" s="14">
        <f>[20]Março!$G$13</f>
        <v>21</v>
      </c>
      <c r="K24" s="14">
        <f>[20]Março!$G$14</f>
        <v>35</v>
      </c>
      <c r="L24" s="14">
        <f>[20]Março!$G$15</f>
        <v>33</v>
      </c>
      <c r="M24" s="14">
        <f>[20]Março!$G$16</f>
        <v>35</v>
      </c>
      <c r="N24" s="14">
        <f>[20]Março!$G$17</f>
        <v>34</v>
      </c>
      <c r="O24" s="14">
        <f>[20]Março!$G$18</f>
        <v>54</v>
      </c>
      <c r="P24" s="14">
        <f>[20]Março!$G$19</f>
        <v>60</v>
      </c>
      <c r="Q24" s="14">
        <f>[20]Março!$G$20</f>
        <v>41</v>
      </c>
      <c r="R24" s="14">
        <f>[20]Março!$G$21</f>
        <v>44</v>
      </c>
      <c r="S24" s="14">
        <f>[20]Março!$G$22</f>
        <v>46</v>
      </c>
      <c r="T24" s="14">
        <f>[20]Março!$G$23</f>
        <v>52</v>
      </c>
      <c r="U24" s="14">
        <f>[20]Março!$G$24</f>
        <v>49</v>
      </c>
      <c r="V24" s="14">
        <f>[20]Março!$G$25</f>
        <v>49</v>
      </c>
      <c r="W24" s="14">
        <f>[20]Março!$G$26</f>
        <v>68</v>
      </c>
      <c r="X24" s="14">
        <f>[20]Março!$G$27</f>
        <v>57</v>
      </c>
      <c r="Y24" s="14">
        <f>[20]Março!$G$28</f>
        <v>27</v>
      </c>
      <c r="Z24" s="14">
        <f>[20]Março!$G$29</f>
        <v>44</v>
      </c>
      <c r="AA24" s="14">
        <f>[20]Março!$G$30</f>
        <v>54</v>
      </c>
      <c r="AB24" s="14">
        <f>[20]Março!$G$31</f>
        <v>55</v>
      </c>
      <c r="AC24" s="14">
        <f>[20]Março!$G$32</f>
        <v>30</v>
      </c>
      <c r="AD24" s="14">
        <f>[20]Março!$G$33</f>
        <v>29</v>
      </c>
      <c r="AE24" s="14">
        <f>[20]Março!$G$34</f>
        <v>28</v>
      </c>
      <c r="AF24" s="14">
        <f>[20]Março!$G$35</f>
        <v>31</v>
      </c>
      <c r="AG24" s="7">
        <f t="shared" si="5"/>
        <v>21</v>
      </c>
      <c r="AH24" s="25">
        <f t="shared" si="6"/>
        <v>42.548387096774192</v>
      </c>
    </row>
    <row r="25" spans="1:34" ht="17.100000000000001" customHeight="1" x14ac:dyDescent="0.2">
      <c r="A25" s="9" t="s">
        <v>17</v>
      </c>
      <c r="B25" s="14">
        <f>[21]Março!$G$5</f>
        <v>38</v>
      </c>
      <c r="C25" s="14">
        <f>[21]Março!$G$6</f>
        <v>43</v>
      </c>
      <c r="D25" s="14">
        <f>[21]Março!$G$7</f>
        <v>35</v>
      </c>
      <c r="E25" s="14">
        <f>[21]Março!$G$8</f>
        <v>41</v>
      </c>
      <c r="F25" s="14">
        <f>[21]Março!$G$9</f>
        <v>32</v>
      </c>
      <c r="G25" s="14">
        <f>[21]Março!$G$10</f>
        <v>31</v>
      </c>
      <c r="H25" s="14">
        <f>[21]Março!$G$11</f>
        <v>29</v>
      </c>
      <c r="I25" s="14">
        <f>[21]Março!$G$12</f>
        <v>23</v>
      </c>
      <c r="J25" s="14">
        <f>[21]Março!$G$13</f>
        <v>21</v>
      </c>
      <c r="K25" s="14">
        <f>[21]Março!$G$14</f>
        <v>29</v>
      </c>
      <c r="L25" s="14">
        <f>[21]Março!$G$15</f>
        <v>38</v>
      </c>
      <c r="M25" s="14">
        <f>[21]Março!$G$16</f>
        <v>30</v>
      </c>
      <c r="N25" s="14">
        <f>[21]Março!$G$17</f>
        <v>30</v>
      </c>
      <c r="O25" s="14">
        <f>[21]Março!$G$18</f>
        <v>48</v>
      </c>
      <c r="P25" s="14">
        <f>[21]Março!$G$19</f>
        <v>67</v>
      </c>
      <c r="Q25" s="14">
        <f>[21]Março!$G$20</f>
        <v>47</v>
      </c>
      <c r="R25" s="14">
        <f>[21]Março!$G$21</f>
        <v>55</v>
      </c>
      <c r="S25" s="14">
        <f>[21]Março!$G$22</f>
        <v>45</v>
      </c>
      <c r="T25" s="14">
        <f>[21]Março!$G$23</f>
        <v>43</v>
      </c>
      <c r="U25" s="14">
        <f>[21]Março!$G$24</f>
        <v>36</v>
      </c>
      <c r="V25" s="14">
        <f>[21]Março!$G$25</f>
        <v>34</v>
      </c>
      <c r="W25" s="14">
        <f>[21]Março!$G$26</f>
        <v>57</v>
      </c>
      <c r="X25" s="14">
        <f>[21]Março!$G$27</f>
        <v>58</v>
      </c>
      <c r="Y25" s="14">
        <f>[21]Março!$G$28</f>
        <v>32</v>
      </c>
      <c r="Z25" s="14">
        <f>[21]Março!$G$29</f>
        <v>41</v>
      </c>
      <c r="AA25" s="14">
        <f>[21]Março!$G$30</f>
        <v>43</v>
      </c>
      <c r="AB25" s="14">
        <f>[21]Março!$G$31</f>
        <v>69</v>
      </c>
      <c r="AC25" s="14">
        <f>[21]Março!$G$32</f>
        <v>28</v>
      </c>
      <c r="AD25" s="14">
        <f>[21]Março!$G$33</f>
        <v>27</v>
      </c>
      <c r="AE25" s="14">
        <f>[21]Março!$G$34</f>
        <v>24</v>
      </c>
      <c r="AF25" s="14">
        <f>[21]Março!$G$35</f>
        <v>26</v>
      </c>
      <c r="AG25" s="7">
        <f t="shared" si="5"/>
        <v>21</v>
      </c>
      <c r="AH25" s="25">
        <f t="shared" si="6"/>
        <v>38.70967741935484</v>
      </c>
    </row>
    <row r="26" spans="1:34" ht="17.100000000000001" customHeight="1" x14ac:dyDescent="0.2">
      <c r="A26" s="9" t="s">
        <v>18</v>
      </c>
      <c r="B26" s="14">
        <f>[22]Março!$G$5</f>
        <v>46</v>
      </c>
      <c r="C26" s="14">
        <f>[22]Março!$G$6</f>
        <v>51</v>
      </c>
      <c r="D26" s="14">
        <f>[22]Março!$G$7</f>
        <v>48</v>
      </c>
      <c r="E26" s="14">
        <f>[22]Março!$G$8</f>
        <v>51</v>
      </c>
      <c r="F26" s="14">
        <f>[22]Março!$G$9</f>
        <v>40</v>
      </c>
      <c r="G26" s="14">
        <f>[22]Março!$G$10</f>
        <v>48</v>
      </c>
      <c r="H26" s="14">
        <f>[22]Março!$G$11</f>
        <v>35</v>
      </c>
      <c r="I26" s="14">
        <f>[22]Março!$G$12</f>
        <v>34</v>
      </c>
      <c r="J26" s="14">
        <f>[22]Março!$G$13</f>
        <v>36</v>
      </c>
      <c r="K26" s="14">
        <f>[22]Março!$G$14</f>
        <v>32</v>
      </c>
      <c r="L26" s="14">
        <f>[22]Março!$G$15</f>
        <v>38</v>
      </c>
      <c r="M26" s="14">
        <f>[22]Março!$G$16</f>
        <v>42</v>
      </c>
      <c r="N26" s="14">
        <f>[22]Março!$G$17</f>
        <v>53</v>
      </c>
      <c r="O26" s="14">
        <f>[22]Março!$G$18</f>
        <v>63</v>
      </c>
      <c r="P26" s="14">
        <f>[22]Março!$G$19</f>
        <v>62</v>
      </c>
      <c r="Q26" s="14">
        <f>[22]Março!$G$20</f>
        <v>59</v>
      </c>
      <c r="R26" s="14">
        <f>[22]Março!$G$21</f>
        <v>54</v>
      </c>
      <c r="S26" s="14">
        <f>[22]Março!$G$22</f>
        <v>51</v>
      </c>
      <c r="T26" s="14">
        <f>[22]Março!$G$23</f>
        <v>51</v>
      </c>
      <c r="U26" s="14">
        <f>[22]Março!$G$24</f>
        <v>48</v>
      </c>
      <c r="V26" s="14">
        <f>[22]Março!$G$25</f>
        <v>44</v>
      </c>
      <c r="W26" s="14">
        <f>[22]Março!$G$26</f>
        <v>47</v>
      </c>
      <c r="X26" s="14">
        <f>[22]Março!$G$27</f>
        <v>64</v>
      </c>
      <c r="Y26" s="14">
        <f>[22]Março!$G$28</f>
        <v>55</v>
      </c>
      <c r="Z26" s="14">
        <f>[22]Março!$G$29</f>
        <v>38</v>
      </c>
      <c r="AA26" s="14">
        <f>[22]Março!$G$30</f>
        <v>51</v>
      </c>
      <c r="AB26" s="14">
        <f>[22]Março!$G$31</f>
        <v>79</v>
      </c>
      <c r="AC26" s="14">
        <f>[22]Março!$G$32</f>
        <v>41</v>
      </c>
      <c r="AD26" s="14">
        <f>[22]Março!$G$33</f>
        <v>40</v>
      </c>
      <c r="AE26" s="14">
        <f>[22]Março!$G$34</f>
        <v>37</v>
      </c>
      <c r="AF26" s="14">
        <f>[22]Março!$G$35</f>
        <v>37</v>
      </c>
      <c r="AG26" s="7">
        <f>MIN(B26:AF26)</f>
        <v>32</v>
      </c>
      <c r="AH26" s="25">
        <f t="shared" si="6"/>
        <v>47.58064516129032</v>
      </c>
    </row>
    <row r="27" spans="1:34" ht="17.100000000000001" customHeight="1" x14ac:dyDescent="0.2">
      <c r="A27" s="9" t="s">
        <v>19</v>
      </c>
      <c r="B27" s="14">
        <f>[23]Março!$G$5</f>
        <v>71</v>
      </c>
      <c r="C27" s="14">
        <f>[23]Março!$G$6</f>
        <v>73</v>
      </c>
      <c r="D27" s="14">
        <f>[23]Março!$G$7</f>
        <v>71</v>
      </c>
      <c r="E27" s="14">
        <f>[23]Março!$G$8</f>
        <v>70</v>
      </c>
      <c r="F27" s="14">
        <f>[23]Março!$G$9</f>
        <v>64</v>
      </c>
      <c r="G27" s="14">
        <f>[23]Março!$G$10</f>
        <v>64</v>
      </c>
      <c r="H27" s="14">
        <f>[23]Março!$G$11</f>
        <v>61</v>
      </c>
      <c r="I27" s="14">
        <f>[23]Março!$G$12</f>
        <v>58</v>
      </c>
      <c r="J27" s="14">
        <f>[23]Março!$G$13</f>
        <v>57</v>
      </c>
      <c r="K27" s="14">
        <f>[23]Março!$G$14</f>
        <v>56</v>
      </c>
      <c r="L27" s="14">
        <f>[23]Março!$G$15</f>
        <v>60</v>
      </c>
      <c r="M27" s="14">
        <f>[23]Março!$G$16</f>
        <v>63</v>
      </c>
      <c r="N27" s="14">
        <f>[23]Março!$G$17</f>
        <v>63</v>
      </c>
      <c r="O27" s="14">
        <f>[23]Março!$G$18</f>
        <v>66</v>
      </c>
      <c r="P27" s="14">
        <f>[23]Março!$G$19</f>
        <v>67</v>
      </c>
      <c r="Q27" s="14">
        <f>[23]Março!$G$20</f>
        <v>63</v>
      </c>
      <c r="R27" s="14">
        <f>[23]Março!$G$21</f>
        <v>65</v>
      </c>
      <c r="S27" s="14">
        <f>[23]Março!$G$22</f>
        <v>58</v>
      </c>
      <c r="T27" s="14">
        <f>[23]Março!$G$23</f>
        <v>54</v>
      </c>
      <c r="U27" s="14">
        <f>[23]Março!$G$24</f>
        <v>59</v>
      </c>
      <c r="V27" s="14">
        <f>[23]Março!$G$25</f>
        <v>57</v>
      </c>
      <c r="W27" s="14">
        <f>[23]Março!$G$26</f>
        <v>62</v>
      </c>
      <c r="X27" s="14">
        <f>[23]Março!$G$27</f>
        <v>72</v>
      </c>
      <c r="Y27" s="14">
        <f>[23]Março!$G$28</f>
        <v>60</v>
      </c>
      <c r="Z27" s="14">
        <f>[23]Março!$G$29</f>
        <v>55</v>
      </c>
      <c r="AA27" s="14">
        <f>[23]Março!$G$30</f>
        <v>59</v>
      </c>
      <c r="AB27" s="14">
        <f>[23]Março!$G$31</f>
        <v>67</v>
      </c>
      <c r="AC27" s="14">
        <f>[23]Março!$G$32</f>
        <v>57</v>
      </c>
      <c r="AD27" s="14">
        <f>[23]Março!$G$33</f>
        <v>47</v>
      </c>
      <c r="AE27" s="14">
        <f>[23]Março!$G$34</f>
        <v>47</v>
      </c>
      <c r="AF27" s="14">
        <f>[23]Março!$G$35</f>
        <v>48</v>
      </c>
      <c r="AG27" s="7">
        <f t="shared" si="5"/>
        <v>47</v>
      </c>
      <c r="AH27" s="25">
        <f t="shared" si="6"/>
        <v>61.096774193548384</v>
      </c>
    </row>
    <row r="28" spans="1:34" ht="17.100000000000001" customHeight="1" x14ac:dyDescent="0.2">
      <c r="A28" s="9" t="s">
        <v>31</v>
      </c>
      <c r="B28" s="14">
        <f>[24]Março!$G$5</f>
        <v>45</v>
      </c>
      <c r="C28" s="14">
        <f>[24]Março!$G$6</f>
        <v>45</v>
      </c>
      <c r="D28" s="14">
        <f>[24]Março!$G$7</f>
        <v>34</v>
      </c>
      <c r="E28" s="14">
        <f>[24]Março!$G$8</f>
        <v>41</v>
      </c>
      <c r="F28" s="14">
        <f>[24]Março!$G$9</f>
        <v>45</v>
      </c>
      <c r="G28" s="14">
        <f>[24]Março!$G$10</f>
        <v>35</v>
      </c>
      <c r="H28" s="14">
        <f>[24]Março!$G$11</f>
        <v>29</v>
      </c>
      <c r="I28" s="14">
        <f>[24]Março!$G$12</f>
        <v>30</v>
      </c>
      <c r="J28" s="14">
        <f>[24]Março!$G$13</f>
        <v>24</v>
      </c>
      <c r="K28" s="14">
        <f>[24]Março!$G$14</f>
        <v>32</v>
      </c>
      <c r="L28" s="14">
        <f>[24]Março!$G$15</f>
        <v>31</v>
      </c>
      <c r="M28" s="14">
        <f>[24]Março!$G$16</f>
        <v>34</v>
      </c>
      <c r="N28" s="14">
        <f>[24]Março!$G$17</f>
        <v>36</v>
      </c>
      <c r="O28" s="14">
        <f>[24]Março!$G$18</f>
        <v>55</v>
      </c>
      <c r="P28" s="14">
        <f>[24]Março!$G$19</f>
        <v>67</v>
      </c>
      <c r="Q28" s="14">
        <f>[24]Março!$G$20</f>
        <v>49</v>
      </c>
      <c r="R28" s="14">
        <f>[24]Março!$G$21</f>
        <v>58</v>
      </c>
      <c r="S28" s="14">
        <f>[24]Março!$G$22</f>
        <v>52</v>
      </c>
      <c r="T28" s="14">
        <f>[24]Março!$G$23</f>
        <v>47</v>
      </c>
      <c r="U28" s="14">
        <f>[24]Março!$G$24</f>
        <v>43</v>
      </c>
      <c r="V28" s="14">
        <f>[24]Março!$G$25</f>
        <v>41</v>
      </c>
      <c r="W28" s="14">
        <f>[24]Março!$G$26</f>
        <v>52</v>
      </c>
      <c r="X28" s="14">
        <f>[24]Março!$G$27</f>
        <v>64</v>
      </c>
      <c r="Y28" s="14">
        <f>[24]Março!$G$28</f>
        <v>41</v>
      </c>
      <c r="Z28" s="14">
        <f>[24]Março!$G$29</f>
        <v>41</v>
      </c>
      <c r="AA28" s="14">
        <f>[24]Março!$G$30</f>
        <v>45</v>
      </c>
      <c r="AB28" s="14">
        <f>[24]Março!$G$31</f>
        <v>81</v>
      </c>
      <c r="AC28" s="14">
        <f>[24]Março!$G$32</f>
        <v>31</v>
      </c>
      <c r="AD28" s="14">
        <f>[24]Março!$G$33</f>
        <v>29</v>
      </c>
      <c r="AE28" s="14">
        <f>[24]Março!$G$34</f>
        <v>30</v>
      </c>
      <c r="AF28" s="14">
        <f>[24]Março!$G$35</f>
        <v>24</v>
      </c>
      <c r="AG28" s="7">
        <f t="shared" si="5"/>
        <v>24</v>
      </c>
      <c r="AH28" s="25">
        <f>AVERAGE(B28:AF28)</f>
        <v>42.29032258064516</v>
      </c>
    </row>
    <row r="29" spans="1:34" ht="17.100000000000001" customHeight="1" x14ac:dyDescent="0.2">
      <c r="A29" s="9" t="s">
        <v>20</v>
      </c>
      <c r="B29" s="14">
        <f>[25]Março!$G$5</f>
        <v>36</v>
      </c>
      <c r="C29" s="14">
        <f>[25]Março!$G$6</f>
        <v>39</v>
      </c>
      <c r="D29" s="14">
        <f>[25]Março!$G$7</f>
        <v>37</v>
      </c>
      <c r="E29" s="14">
        <f>[25]Março!$G$8</f>
        <v>33</v>
      </c>
      <c r="F29" s="14">
        <f>[25]Março!$G$9</f>
        <v>32</v>
      </c>
      <c r="G29" s="14">
        <f>[25]Março!$G$10</f>
        <v>28</v>
      </c>
      <c r="H29" s="14">
        <f>[25]Março!$G$11</f>
        <v>30</v>
      </c>
      <c r="I29" s="14">
        <f>[25]Março!$G$12</f>
        <v>47</v>
      </c>
      <c r="J29" s="14">
        <f>[25]Março!$G$13</f>
        <v>34</v>
      </c>
      <c r="K29" s="14">
        <f>[25]Março!$G$14</f>
        <v>38</v>
      </c>
      <c r="L29" s="14">
        <f>[25]Março!$G$15</f>
        <v>41</v>
      </c>
      <c r="M29" s="14">
        <f>[25]Março!$G$16</f>
        <v>36</v>
      </c>
      <c r="N29" s="14">
        <f>[25]Março!$G$17</f>
        <v>38</v>
      </c>
      <c r="O29" s="14">
        <f>[25]Março!$G$18</f>
        <v>50</v>
      </c>
      <c r="P29" s="14">
        <f>[25]Março!$G$19</f>
        <v>47</v>
      </c>
      <c r="Q29" s="14">
        <f>[25]Março!$G$20</f>
        <v>55</v>
      </c>
      <c r="R29" s="14">
        <f>[25]Março!$G$21</f>
        <v>45</v>
      </c>
      <c r="S29" s="14">
        <f>[25]Março!$G$22</f>
        <v>43</v>
      </c>
      <c r="T29" s="14">
        <f>[25]Março!$G$23</f>
        <v>32</v>
      </c>
      <c r="U29" s="14">
        <f>[25]Março!$G$24</f>
        <v>31</v>
      </c>
      <c r="V29" s="14">
        <f>[25]Março!$G$25</f>
        <v>36</v>
      </c>
      <c r="W29" s="14">
        <f>[25]Março!$G$26</f>
        <v>69</v>
      </c>
      <c r="X29" s="14">
        <f>[25]Março!$G$27</f>
        <v>48</v>
      </c>
      <c r="Y29" s="14">
        <f>[25]Março!$G$28</f>
        <v>39</v>
      </c>
      <c r="Z29" s="14">
        <f>[25]Março!$G$29</f>
        <v>41</v>
      </c>
      <c r="AA29" s="14">
        <f>[25]Março!$G$30</f>
        <v>58</v>
      </c>
      <c r="AB29" s="14">
        <f>[25]Março!$G$31</f>
        <v>58</v>
      </c>
      <c r="AC29" s="14">
        <f>[25]Março!$G$32</f>
        <v>37</v>
      </c>
      <c r="AD29" s="14">
        <f>[25]Março!$G$33</f>
        <v>37</v>
      </c>
      <c r="AE29" s="14">
        <f>[25]Março!$G$34</f>
        <v>40</v>
      </c>
      <c r="AF29" s="14">
        <f>[25]Março!$G$35</f>
        <v>37</v>
      </c>
      <c r="AG29" s="7">
        <f>MIN(B29:AF29)</f>
        <v>28</v>
      </c>
      <c r="AH29" s="25">
        <f>AVERAGE(B29:AF29)</f>
        <v>41.032258064516128</v>
      </c>
    </row>
    <row r="30" spans="1:34" s="5" customFormat="1" ht="17.100000000000001" customHeight="1" x14ac:dyDescent="0.2">
      <c r="A30" s="10" t="s">
        <v>35</v>
      </c>
      <c r="B30" s="21">
        <f>MIN(B5:B29)</f>
        <v>33</v>
      </c>
      <c r="C30" s="21">
        <f t="shared" ref="C30:AH30" si="9">MIN(C5:C29)</f>
        <v>39</v>
      </c>
      <c r="D30" s="21">
        <f t="shared" si="9"/>
        <v>34</v>
      </c>
      <c r="E30" s="21">
        <f t="shared" si="9"/>
        <v>33</v>
      </c>
      <c r="F30" s="21">
        <f t="shared" si="9"/>
        <v>31</v>
      </c>
      <c r="G30" s="21">
        <f t="shared" si="9"/>
        <v>27</v>
      </c>
      <c r="H30" s="21">
        <f t="shared" si="9"/>
        <v>20</v>
      </c>
      <c r="I30" s="21">
        <f t="shared" si="9"/>
        <v>17</v>
      </c>
      <c r="J30" s="21">
        <f t="shared" si="9"/>
        <v>18</v>
      </c>
      <c r="K30" s="21">
        <f t="shared" si="9"/>
        <v>24</v>
      </c>
      <c r="L30" s="21">
        <f t="shared" si="9"/>
        <v>28</v>
      </c>
      <c r="M30" s="21">
        <f t="shared" si="9"/>
        <v>24</v>
      </c>
      <c r="N30" s="21">
        <f t="shared" si="9"/>
        <v>22</v>
      </c>
      <c r="O30" s="21">
        <f t="shared" si="9"/>
        <v>38</v>
      </c>
      <c r="P30" s="21">
        <f t="shared" si="9"/>
        <v>41</v>
      </c>
      <c r="Q30" s="21">
        <f t="shared" si="9"/>
        <v>32</v>
      </c>
      <c r="R30" s="21">
        <f t="shared" si="9"/>
        <v>28</v>
      </c>
      <c r="S30" s="21">
        <f t="shared" si="9"/>
        <v>36</v>
      </c>
      <c r="T30" s="21">
        <f t="shared" si="9"/>
        <v>32</v>
      </c>
      <c r="U30" s="21">
        <f t="shared" si="9"/>
        <v>28</v>
      </c>
      <c r="V30" s="21">
        <f t="shared" si="9"/>
        <v>29</v>
      </c>
      <c r="W30" s="21">
        <f t="shared" si="9"/>
        <v>33</v>
      </c>
      <c r="X30" s="21">
        <f t="shared" si="9"/>
        <v>40</v>
      </c>
      <c r="Y30" s="21">
        <f t="shared" si="9"/>
        <v>22</v>
      </c>
      <c r="Z30" s="21">
        <f t="shared" si="9"/>
        <v>25</v>
      </c>
      <c r="AA30" s="21">
        <f t="shared" si="9"/>
        <v>34</v>
      </c>
      <c r="AB30" s="21">
        <f t="shared" si="9"/>
        <v>41</v>
      </c>
      <c r="AC30" s="21">
        <f t="shared" si="9"/>
        <v>24</v>
      </c>
      <c r="AD30" s="21">
        <f t="shared" si="9"/>
        <v>14</v>
      </c>
      <c r="AE30" s="21">
        <f t="shared" si="9"/>
        <v>16</v>
      </c>
      <c r="AF30" s="55">
        <f t="shared" si="9"/>
        <v>20</v>
      </c>
      <c r="AG30" s="21">
        <f t="shared" si="9"/>
        <v>14</v>
      </c>
      <c r="AH30" s="21">
        <f t="shared" si="9"/>
        <v>35.29032258064516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H27" sqref="AH2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0" t="s">
        <v>41</v>
      </c>
    </row>
    <row r="4" spans="1:33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29" t="s">
        <v>39</v>
      </c>
    </row>
    <row r="5" spans="1:33" s="5" customFormat="1" ht="20.100000000000001" customHeight="1" thickTop="1" x14ac:dyDescent="0.2">
      <c r="A5" s="8" t="s">
        <v>47</v>
      </c>
      <c r="B5" s="44">
        <f>[1]Março!$H$5</f>
        <v>2.6</v>
      </c>
      <c r="C5" s="44">
        <f>[1]Março!$H$6</f>
        <v>4.8</v>
      </c>
      <c r="D5" s="44">
        <f>[1]Março!$H$7</f>
        <v>5.7</v>
      </c>
      <c r="E5" s="44">
        <f>[1]Março!$H$8</f>
        <v>3.1</v>
      </c>
      <c r="F5" s="44">
        <f>[1]Março!$H$9</f>
        <v>3.8</v>
      </c>
      <c r="G5" s="44">
        <f>[1]Março!$H$10</f>
        <v>2</v>
      </c>
      <c r="H5" s="44">
        <f>[1]Março!$H$11</f>
        <v>3.3</v>
      </c>
      <c r="I5" s="44">
        <f>[1]Março!$H$12</f>
        <v>2.4</v>
      </c>
      <c r="J5" s="44">
        <f>[1]Março!$H$13</f>
        <v>3.2</v>
      </c>
      <c r="K5" s="44">
        <f>[1]Março!$H$14</f>
        <v>2.7</v>
      </c>
      <c r="L5" s="44">
        <f>[1]Março!$H$15</f>
        <v>6.2</v>
      </c>
      <c r="M5" s="44">
        <f>[1]Março!$H$16</f>
        <v>4.9000000000000004</v>
      </c>
      <c r="N5" s="44">
        <f>[1]Março!$H$17</f>
        <v>3.8</v>
      </c>
      <c r="O5" s="44">
        <f>[1]Março!$H$18</f>
        <v>5</v>
      </c>
      <c r="P5" s="44">
        <f>[1]Março!$H$19</f>
        <v>2.8</v>
      </c>
      <c r="Q5" s="44">
        <f>[1]Março!$H$20</f>
        <v>2.9</v>
      </c>
      <c r="R5" s="44">
        <f>[1]Março!$H$21</f>
        <v>3</v>
      </c>
      <c r="S5" s="44">
        <f>[1]Março!$H$22</f>
        <v>2.7</v>
      </c>
      <c r="T5" s="44">
        <f>[1]Março!$H$23</f>
        <v>2.8</v>
      </c>
      <c r="U5" s="44">
        <f>[1]Março!$H$24</f>
        <v>3.2</v>
      </c>
      <c r="V5" s="44">
        <f>[1]Março!$H$25</f>
        <v>3.4</v>
      </c>
      <c r="W5" s="44">
        <f>[1]Março!$H$26</f>
        <v>6.2</v>
      </c>
      <c r="X5" s="44">
        <f>[1]Março!$H$27</f>
        <v>2.5</v>
      </c>
      <c r="Y5" s="44">
        <f>[1]Março!$H$28</f>
        <v>3.1</v>
      </c>
      <c r="Z5" s="44">
        <f>[1]Março!$H$29</f>
        <v>2.2000000000000002</v>
      </c>
      <c r="AA5" s="44">
        <f>[1]Março!$H$30</f>
        <v>3.9</v>
      </c>
      <c r="AB5" s="44">
        <f>[1]Março!$H$31</f>
        <v>4.3</v>
      </c>
      <c r="AC5" s="44">
        <f>[1]Março!$H$32</f>
        <v>4</v>
      </c>
      <c r="AD5" s="44">
        <f>[1]Março!$H$33</f>
        <v>1.4</v>
      </c>
      <c r="AE5" s="44">
        <f>[1]Março!$H$34</f>
        <v>2.7</v>
      </c>
      <c r="AF5" s="44">
        <f>[1]Março!$H$35</f>
        <v>2.5</v>
      </c>
      <c r="AG5" s="45">
        <f>MAX(B5:AF5)</f>
        <v>6.2</v>
      </c>
    </row>
    <row r="6" spans="1:33" ht="17.100000000000001" customHeight="1" x14ac:dyDescent="0.2">
      <c r="A6" s="9" t="s">
        <v>0</v>
      </c>
      <c r="B6" s="3">
        <f>[2]Março!$H$5</f>
        <v>34.56</v>
      </c>
      <c r="C6" s="3">
        <f>[2]Março!$H$6</f>
        <v>9.3600000000000012</v>
      </c>
      <c r="D6" s="3">
        <f>[2]Março!$H$7</f>
        <v>15.120000000000001</v>
      </c>
      <c r="E6" s="3">
        <f>[2]Março!$H$8</f>
        <v>15.48</v>
      </c>
      <c r="F6" s="3">
        <f>[2]Março!$H$9</f>
        <v>23.400000000000002</v>
      </c>
      <c r="G6" s="3">
        <f>[2]Março!$H$10</f>
        <v>19.440000000000001</v>
      </c>
      <c r="H6" s="3">
        <f>[2]Março!$H$11</f>
        <v>21.96</v>
      </c>
      <c r="I6" s="3">
        <f>[2]Março!$H$12</f>
        <v>11.16</v>
      </c>
      <c r="J6" s="3">
        <f>[2]Março!$H$13</f>
        <v>13.32</v>
      </c>
      <c r="K6" s="3">
        <f>[2]Março!$H$14</f>
        <v>12.6</v>
      </c>
      <c r="L6" s="3">
        <f>[2]Março!$H$15</f>
        <v>20.16</v>
      </c>
      <c r="M6" s="3">
        <f>[2]Março!$H$16</f>
        <v>18.36</v>
      </c>
      <c r="N6" s="3">
        <f>[2]Março!$H$17</f>
        <v>16.2</v>
      </c>
      <c r="O6" s="3">
        <f>[2]Março!$H$18</f>
        <v>16.559999999999999</v>
      </c>
      <c r="P6" s="3">
        <f>[2]Março!$H$19</f>
        <v>13.68</v>
      </c>
      <c r="Q6" s="3">
        <f>[2]Março!$H$20</f>
        <v>12.96</v>
      </c>
      <c r="R6" s="3">
        <f>[2]Março!$H$21</f>
        <v>22.32</v>
      </c>
      <c r="S6" s="3">
        <f>[2]Março!$H$22</f>
        <v>25.56</v>
      </c>
      <c r="T6" s="3">
        <f>[2]Março!$H$23</f>
        <v>27.36</v>
      </c>
      <c r="U6" s="3">
        <f>[2]Março!$H$24</f>
        <v>13.32</v>
      </c>
      <c r="V6" s="3">
        <f>[2]Março!$H$25</f>
        <v>15.120000000000001</v>
      </c>
      <c r="W6" s="3">
        <f>[2]Março!$H$26</f>
        <v>23.040000000000003</v>
      </c>
      <c r="X6" s="3">
        <f>[2]Março!$H$27</f>
        <v>11.520000000000001</v>
      </c>
      <c r="Y6" s="3">
        <f>[2]Março!$H$28</f>
        <v>13.32</v>
      </c>
      <c r="Z6" s="3">
        <f>[2]Março!$H$29</f>
        <v>9.7200000000000006</v>
      </c>
      <c r="AA6" s="3">
        <f>[2]Março!$H$30</f>
        <v>21.6</v>
      </c>
      <c r="AB6" s="3">
        <f>[2]Março!$H$31</f>
        <v>21.240000000000002</v>
      </c>
      <c r="AC6" s="3">
        <f>[2]Março!$H$32</f>
        <v>17.28</v>
      </c>
      <c r="AD6" s="3">
        <f>[2]Março!$H$33</f>
        <v>8.64</v>
      </c>
      <c r="AE6" s="3">
        <f>[2]Março!$H$34</f>
        <v>10.08</v>
      </c>
      <c r="AF6" s="3">
        <f>[2]Março!$H$35</f>
        <v>11.879999999999999</v>
      </c>
      <c r="AG6" s="16">
        <f>MAX(B6:AF6)</f>
        <v>34.56</v>
      </c>
    </row>
    <row r="7" spans="1:33" ht="17.100000000000001" customHeight="1" x14ac:dyDescent="0.2">
      <c r="A7" s="9" t="s">
        <v>1</v>
      </c>
      <c r="B7" s="3">
        <f>[3]Março!$H$5</f>
        <v>10.44</v>
      </c>
      <c r="C7" s="3">
        <f>[3]Março!$H$6</f>
        <v>5.04</v>
      </c>
      <c r="D7" s="3">
        <f>[3]Março!$H$7</f>
        <v>20.16</v>
      </c>
      <c r="E7" s="3">
        <f>[3]Março!$H$8</f>
        <v>9</v>
      </c>
      <c r="F7" s="3">
        <f>[3]Março!$H$9</f>
        <v>11.879999999999999</v>
      </c>
      <c r="G7" s="3">
        <f>[3]Março!$H$10</f>
        <v>21.240000000000002</v>
      </c>
      <c r="H7" s="3">
        <f>[3]Março!$H$11</f>
        <v>7.2</v>
      </c>
      <c r="I7" s="3">
        <f>[3]Março!$H$12</f>
        <v>11.520000000000001</v>
      </c>
      <c r="J7" s="3">
        <f>[3]Março!$H$13</f>
        <v>5.04</v>
      </c>
      <c r="K7" s="3">
        <f>[3]Março!$H$14</f>
        <v>7.9200000000000008</v>
      </c>
      <c r="L7" s="3">
        <f>[3]Março!$H$15</f>
        <v>14.4</v>
      </c>
      <c r="M7" s="3">
        <f>[3]Março!$H$16</f>
        <v>11.520000000000001</v>
      </c>
      <c r="N7" s="3">
        <f>[3]Março!$H$17</f>
        <v>8.64</v>
      </c>
      <c r="O7" s="3">
        <f>[3]Março!$H$18</f>
        <v>8.2799999999999994</v>
      </c>
      <c r="P7" s="3">
        <f>[3]Março!$H$19</f>
        <v>6.84</v>
      </c>
      <c r="Q7" s="3">
        <f>[3]Março!$H$20</f>
        <v>3.24</v>
      </c>
      <c r="R7" s="3">
        <f>[3]Março!$H$21</f>
        <v>12.96</v>
      </c>
      <c r="S7" s="3">
        <f>[3]Março!$H$22</f>
        <v>12.6</v>
      </c>
      <c r="T7" s="3">
        <f>[3]Março!$H$23</f>
        <v>22.68</v>
      </c>
      <c r="U7" s="3">
        <f>[3]Março!$H$24</f>
        <v>7.9200000000000008</v>
      </c>
      <c r="V7" s="3">
        <f>[3]Março!$H$25</f>
        <v>10.8</v>
      </c>
      <c r="W7" s="3">
        <f>[3]Março!$H$26</f>
        <v>13.32</v>
      </c>
      <c r="X7" s="3">
        <f>[3]Março!$H$27</f>
        <v>3.6</v>
      </c>
      <c r="Y7" s="3">
        <f>[3]Março!$H$28</f>
        <v>7.2</v>
      </c>
      <c r="Z7" s="3">
        <f>[3]Março!$H$29</f>
        <v>9</v>
      </c>
      <c r="AA7" s="3">
        <f>[3]Março!$H$30</f>
        <v>11.16</v>
      </c>
      <c r="AB7" s="3">
        <f>[3]Março!$H$31</f>
        <v>19.8</v>
      </c>
      <c r="AC7" s="3">
        <f>[3]Março!$H$32</f>
        <v>15.120000000000001</v>
      </c>
      <c r="AD7" s="3">
        <f>[3]Março!$H$33</f>
        <v>13.68</v>
      </c>
      <c r="AE7" s="3">
        <f>[3]Março!$H$34</f>
        <v>6.48</v>
      </c>
      <c r="AF7" s="3">
        <f>[3]Março!$H$35</f>
        <v>15.48</v>
      </c>
      <c r="AG7" s="16">
        <f t="shared" ref="AG7:AG18" si="1">MAX(B7:AF7)</f>
        <v>22.68</v>
      </c>
    </row>
    <row r="8" spans="1:33" ht="17.100000000000001" customHeight="1" x14ac:dyDescent="0.2">
      <c r="A8" s="9" t="s">
        <v>52</v>
      </c>
      <c r="B8" s="3">
        <f>[4]Março!$H$5</f>
        <v>11.840000000000002</v>
      </c>
      <c r="C8" s="3">
        <f>[4]Março!$H$6</f>
        <v>9.9200000000000017</v>
      </c>
      <c r="D8" s="3">
        <f>[4]Março!$H$7</f>
        <v>11.840000000000002</v>
      </c>
      <c r="E8" s="3">
        <f>[4]Março!$H$8</f>
        <v>11.520000000000001</v>
      </c>
      <c r="F8" s="3">
        <f>[4]Março!$H$9</f>
        <v>10.56</v>
      </c>
      <c r="G8" s="3">
        <f>[4]Março!$H$10</f>
        <v>8.9599999999999991</v>
      </c>
      <c r="H8" s="3">
        <f>[4]Março!$H$11</f>
        <v>6.08</v>
      </c>
      <c r="I8" s="3">
        <f>[4]Março!$H$12</f>
        <v>6.7200000000000006</v>
      </c>
      <c r="J8" s="3">
        <f>[4]Março!$H$13</f>
        <v>5.7600000000000007</v>
      </c>
      <c r="K8" s="3">
        <f>[4]Março!$H$14</f>
        <v>7.68</v>
      </c>
      <c r="L8" s="3">
        <f>[4]Março!$H$15</f>
        <v>9.9200000000000017</v>
      </c>
      <c r="M8" s="3">
        <f>[4]Março!$H$16</f>
        <v>10.56</v>
      </c>
      <c r="N8" s="3">
        <f>[4]Março!$H$17</f>
        <v>10.88</v>
      </c>
      <c r="O8" s="3">
        <f>[4]Março!$H$18</f>
        <v>16</v>
      </c>
      <c r="P8" s="3">
        <f>[4]Março!$H$19</f>
        <v>12.8</v>
      </c>
      <c r="Q8" s="3">
        <f>[4]Março!$H$20</f>
        <v>9.6000000000000014</v>
      </c>
      <c r="R8" s="3">
        <f>[4]Março!$H$21</f>
        <v>14.4</v>
      </c>
      <c r="S8" s="3">
        <f>[4]Março!$H$22</f>
        <v>9.2799999999999994</v>
      </c>
      <c r="T8" s="3">
        <f>[4]Março!$H$23</f>
        <v>15.680000000000001</v>
      </c>
      <c r="U8" s="3">
        <f>[4]Março!$H$24</f>
        <v>8.32</v>
      </c>
      <c r="V8" s="3">
        <f>[4]Março!$H$25</f>
        <v>15.680000000000001</v>
      </c>
      <c r="W8" s="3">
        <f>[4]Março!$H$26</f>
        <v>15.36</v>
      </c>
      <c r="X8" s="3">
        <f>[4]Março!$H$27</f>
        <v>7.3599999999999994</v>
      </c>
      <c r="Y8" s="3">
        <f>[4]Março!$H$28</f>
        <v>7.68</v>
      </c>
      <c r="Z8" s="3">
        <f>[4]Março!$H$29</f>
        <v>8</v>
      </c>
      <c r="AA8" s="3">
        <f>[4]Março!$H$30</f>
        <v>14.719999999999999</v>
      </c>
      <c r="AB8" s="3">
        <f>[4]Março!$H$31</f>
        <v>20.480000000000004</v>
      </c>
      <c r="AC8" s="3">
        <f>[4]Março!$H$32</f>
        <v>12.8</v>
      </c>
      <c r="AD8" s="3">
        <f>[4]Março!$H$33</f>
        <v>5.44</v>
      </c>
      <c r="AE8" s="3">
        <f>[4]Março!$H$34</f>
        <v>8</v>
      </c>
      <c r="AF8" s="3">
        <f>[4]Março!$H$35</f>
        <v>4.4799999999999995</v>
      </c>
      <c r="AG8" s="16">
        <f t="shared" si="1"/>
        <v>20.480000000000004</v>
      </c>
    </row>
    <row r="9" spans="1:33" ht="17.100000000000001" customHeight="1" x14ac:dyDescent="0.2">
      <c r="A9" s="9" t="s">
        <v>2</v>
      </c>
      <c r="B9" s="3">
        <f>[5]Março!$H$5</f>
        <v>12.48</v>
      </c>
      <c r="C9" s="3">
        <f>[5]Março!$H$6</f>
        <v>9.9200000000000017</v>
      </c>
      <c r="D9" s="3">
        <f>[5]Março!$H$7</f>
        <v>19.200000000000003</v>
      </c>
      <c r="E9" s="3">
        <f>[5]Março!$H$8</f>
        <v>20.16</v>
      </c>
      <c r="F9" s="3">
        <f>[5]Março!$H$9</f>
        <v>18.559999999999999</v>
      </c>
      <c r="G9" s="3">
        <f>[5]Março!$H$10</f>
        <v>15.040000000000001</v>
      </c>
      <c r="H9" s="3">
        <f>[5]Março!$H$11</f>
        <v>17.919999999999998</v>
      </c>
      <c r="I9" s="3">
        <f>[5]Março!$H$12</f>
        <v>21.76</v>
      </c>
      <c r="J9" s="3">
        <f>[5]Março!$H$13</f>
        <v>11.840000000000002</v>
      </c>
      <c r="K9" s="3">
        <f>[5]Março!$H$14</f>
        <v>10.88</v>
      </c>
      <c r="L9" s="3">
        <f>[5]Março!$H$15</f>
        <v>19.840000000000003</v>
      </c>
      <c r="M9" s="3">
        <f>[5]Março!$H$16</f>
        <v>14.719999999999999</v>
      </c>
      <c r="N9" s="3">
        <f>[5]Março!$H$17</f>
        <v>10.88</v>
      </c>
      <c r="O9" s="3">
        <f>[5]Março!$H$18</f>
        <v>29.760000000000005</v>
      </c>
      <c r="P9" s="3">
        <f>[5]Março!$H$19</f>
        <v>12.48</v>
      </c>
      <c r="Q9" s="3">
        <f>[5]Março!$H$20</f>
        <v>12.8</v>
      </c>
      <c r="R9" s="3">
        <f>[5]Março!$H$21</f>
        <v>20.480000000000004</v>
      </c>
      <c r="S9" s="3">
        <f>[5]Março!$H$22</f>
        <v>31.04</v>
      </c>
      <c r="T9" s="3">
        <f>[5]Março!$H$23</f>
        <v>21.76</v>
      </c>
      <c r="U9" s="3">
        <f>[5]Março!$H$24</f>
        <v>12.8</v>
      </c>
      <c r="V9" s="3">
        <f>[5]Março!$H$25</f>
        <v>12.48</v>
      </c>
      <c r="W9" s="3">
        <f>[5]Março!$H$26</f>
        <v>18.880000000000003</v>
      </c>
      <c r="X9" s="3">
        <f>[5]Março!$H$27</f>
        <v>0</v>
      </c>
      <c r="Y9" s="3">
        <f>[5]Março!$H$28</f>
        <v>0</v>
      </c>
      <c r="Z9" s="3">
        <f>[5]Março!$H$29</f>
        <v>0</v>
      </c>
      <c r="AA9" s="3">
        <f>[5]Março!$H$30</f>
        <v>17.600000000000001</v>
      </c>
      <c r="AB9" s="3">
        <f>[5]Março!$H$31</f>
        <v>16.96</v>
      </c>
      <c r="AC9" s="3">
        <f>[5]Março!$H$32</f>
        <v>19.52</v>
      </c>
      <c r="AD9" s="3">
        <f>[5]Março!$H$33</f>
        <v>18.559999999999999</v>
      </c>
      <c r="AE9" s="3">
        <f>[5]Março!$H$34</f>
        <v>13.440000000000001</v>
      </c>
      <c r="AF9" s="3">
        <f>[5]Março!$H$35</f>
        <v>16.32</v>
      </c>
      <c r="AG9" s="16">
        <f t="shared" si="1"/>
        <v>31.04</v>
      </c>
    </row>
    <row r="10" spans="1:33" ht="17.100000000000001" customHeight="1" x14ac:dyDescent="0.2">
      <c r="A10" s="9" t="s">
        <v>3</v>
      </c>
      <c r="B10" s="3">
        <f>[6]Março!$H$5</f>
        <v>12.96</v>
      </c>
      <c r="C10" s="3">
        <f>[6]Março!$H$6</f>
        <v>7.9200000000000008</v>
      </c>
      <c r="D10" s="3">
        <f>[6]Março!$H$7</f>
        <v>10.8</v>
      </c>
      <c r="E10" s="3">
        <f>[6]Março!$H$8</f>
        <v>11.16</v>
      </c>
      <c r="F10" s="3">
        <f>[6]Março!$H$9</f>
        <v>13.68</v>
      </c>
      <c r="G10" s="3">
        <f>[6]Março!$H$10</f>
        <v>9.7200000000000006</v>
      </c>
      <c r="H10" s="3">
        <f>[6]Março!$H$11</f>
        <v>15.48</v>
      </c>
      <c r="I10" s="3">
        <f>[6]Março!$H$12</f>
        <v>10.8</v>
      </c>
      <c r="J10" s="3">
        <f>[6]Março!$H$13</f>
        <v>17.28</v>
      </c>
      <c r="K10" s="3">
        <f>[6]Março!$H$14</f>
        <v>14.04</v>
      </c>
      <c r="L10" s="3">
        <f>[6]Março!$H$15</f>
        <v>7.9200000000000008</v>
      </c>
      <c r="M10" s="3">
        <f>[6]Março!$H$16</f>
        <v>17.28</v>
      </c>
      <c r="N10" s="3">
        <f>[6]Março!$H$17</f>
        <v>7.9200000000000008</v>
      </c>
      <c r="O10" s="3">
        <f>[6]Março!$H$18</f>
        <v>13.68</v>
      </c>
      <c r="P10" s="3">
        <f>[6]Março!$H$19</f>
        <v>14.4</v>
      </c>
      <c r="Q10" s="3">
        <f>[6]Março!$H$20</f>
        <v>13.68</v>
      </c>
      <c r="R10" s="3">
        <f>[6]Março!$H$21</f>
        <v>8.64</v>
      </c>
      <c r="S10" s="3">
        <f>[6]Março!$H$22</f>
        <v>12.96</v>
      </c>
      <c r="T10" s="3">
        <f>[6]Março!$H$23</f>
        <v>10.08</v>
      </c>
      <c r="U10" s="3">
        <f>[6]Março!$H$24</f>
        <v>8.2799999999999994</v>
      </c>
      <c r="V10" s="3">
        <f>[6]Março!$H$25</f>
        <v>9.3600000000000012</v>
      </c>
      <c r="W10" s="3">
        <f>[6]Março!$H$26</f>
        <v>12.24</v>
      </c>
      <c r="X10" s="3">
        <f>[6]Março!$H$27</f>
        <v>15.840000000000002</v>
      </c>
      <c r="Y10" s="3">
        <f>[6]Março!$H$28</f>
        <v>8.2799999999999994</v>
      </c>
      <c r="Z10" s="3">
        <f>[6]Março!$H$29</f>
        <v>8.2799999999999994</v>
      </c>
      <c r="AA10" s="3">
        <f>[6]Março!$H$30</f>
        <v>9</v>
      </c>
      <c r="AB10" s="3">
        <f>[6]Março!$H$31</f>
        <v>14.4</v>
      </c>
      <c r="AC10" s="3">
        <f>[6]Março!$H$32</f>
        <v>8.64</v>
      </c>
      <c r="AD10" s="3">
        <f>[6]Março!$H$33</f>
        <v>9.3600000000000012</v>
      </c>
      <c r="AE10" s="3">
        <f>[6]Março!$H$34</f>
        <v>15.120000000000001</v>
      </c>
      <c r="AF10" s="3">
        <f>[6]Março!$H$35</f>
        <v>9.3600000000000012</v>
      </c>
      <c r="AG10" s="16">
        <f t="shared" si="1"/>
        <v>17.28</v>
      </c>
    </row>
    <row r="11" spans="1:33" ht="17.100000000000001" customHeight="1" x14ac:dyDescent="0.2">
      <c r="A11" s="9" t="s">
        <v>4</v>
      </c>
      <c r="B11" s="3">
        <f>[7]Março!$H$5</f>
        <v>12.6</v>
      </c>
      <c r="C11" s="3">
        <f>[7]Março!$H$6</f>
        <v>26.28</v>
      </c>
      <c r="D11" s="3">
        <f>[7]Março!$H$7</f>
        <v>18.36</v>
      </c>
      <c r="E11" s="3">
        <f>[7]Março!$H$8</f>
        <v>16.920000000000002</v>
      </c>
      <c r="F11" s="3">
        <f>[7]Março!$H$9</f>
        <v>16.2</v>
      </c>
      <c r="G11" s="3">
        <f>[7]Março!$H$10</f>
        <v>21.240000000000002</v>
      </c>
      <c r="H11" s="3">
        <f>[7]Março!$H$11</f>
        <v>9.7200000000000006</v>
      </c>
      <c r="I11" s="3">
        <f>[7]Março!$H$12</f>
        <v>9</v>
      </c>
      <c r="J11" s="3">
        <f>[7]Março!$H$13</f>
        <v>9</v>
      </c>
      <c r="K11" s="3">
        <f>[7]Março!$H$14</f>
        <v>1.08</v>
      </c>
      <c r="L11" s="3">
        <f>[7]Março!$H$15</f>
        <v>11.520000000000001</v>
      </c>
      <c r="M11" s="3">
        <f>[7]Março!$H$16</f>
        <v>4.6800000000000006</v>
      </c>
      <c r="N11" s="3">
        <f>[7]Março!$H$17</f>
        <v>11.879999999999999</v>
      </c>
      <c r="O11" s="3">
        <f>[7]Março!$H$18</f>
        <v>16.920000000000002</v>
      </c>
      <c r="P11" s="3">
        <f>[7]Março!$H$19</f>
        <v>16.920000000000002</v>
      </c>
      <c r="Q11" s="3">
        <f>[7]Março!$H$20</f>
        <v>12.6</v>
      </c>
      <c r="R11" s="3">
        <f>[7]Março!$H$21</f>
        <v>14.04</v>
      </c>
      <c r="S11" s="3">
        <f>[7]Março!$H$22</f>
        <v>17.28</v>
      </c>
      <c r="T11" s="3">
        <f>[7]Março!$H$23</f>
        <v>11.16</v>
      </c>
      <c r="U11" s="3">
        <f>[7]Março!$H$24</f>
        <v>15.48</v>
      </c>
      <c r="V11" s="3">
        <f>[7]Março!$H$25</f>
        <v>16.559999999999999</v>
      </c>
      <c r="W11" s="3">
        <f>[7]Março!$H$26</f>
        <v>23.040000000000003</v>
      </c>
      <c r="X11" s="3">
        <f>[7]Março!$H$27</f>
        <v>16.559999999999999</v>
      </c>
      <c r="Y11" s="3">
        <f>[7]Março!$H$28</f>
        <v>7.2</v>
      </c>
      <c r="Z11" s="3">
        <f>[7]Março!$H$29</f>
        <v>9.7200000000000006</v>
      </c>
      <c r="AA11" s="3">
        <f>[7]Março!$H$30</f>
        <v>22.68</v>
      </c>
      <c r="AB11" s="3">
        <f>[7]Março!$H$31</f>
        <v>16.2</v>
      </c>
      <c r="AC11" s="3">
        <f>[7]Março!$H$32</f>
        <v>11.16</v>
      </c>
      <c r="AD11" s="3">
        <f>[7]Março!$H$33</f>
        <v>19.079999999999998</v>
      </c>
      <c r="AE11" s="3">
        <f>[7]Março!$H$34</f>
        <v>15.48</v>
      </c>
      <c r="AF11" s="3">
        <f>[7]Março!$H$35</f>
        <v>9.7200000000000006</v>
      </c>
      <c r="AG11" s="16">
        <f t="shared" si="1"/>
        <v>26.28</v>
      </c>
    </row>
    <row r="12" spans="1:33" ht="17.100000000000001" customHeight="1" x14ac:dyDescent="0.2">
      <c r="A12" s="9" t="s">
        <v>5</v>
      </c>
      <c r="B12" s="3">
        <f>[8]Março!$H$5</f>
        <v>13.68</v>
      </c>
      <c r="C12" s="3">
        <f>[8]Março!$H$6</f>
        <v>18</v>
      </c>
      <c r="D12" s="3">
        <f>[8]Março!$H$7</f>
        <v>9.3600000000000012</v>
      </c>
      <c r="E12" s="3">
        <f>[8]Março!$H$8</f>
        <v>9</v>
      </c>
      <c r="F12" s="3">
        <f>[8]Março!$H$9</f>
        <v>17.64</v>
      </c>
      <c r="G12" s="3">
        <f>[8]Março!$H$10</f>
        <v>20.16</v>
      </c>
      <c r="H12" s="3">
        <f>[8]Março!$H$11</f>
        <v>10.08</v>
      </c>
      <c r="I12" s="3">
        <f>[8]Março!$H$12</f>
        <v>14.4</v>
      </c>
      <c r="J12" s="3">
        <f>[8]Março!$H$13</f>
        <v>19.8</v>
      </c>
      <c r="K12" s="3">
        <f>[8]Março!$H$14</f>
        <v>9.3600000000000012</v>
      </c>
      <c r="L12" s="3">
        <f>[8]Março!$H$15</f>
        <v>7.2</v>
      </c>
      <c r="M12" s="3">
        <f>[8]Março!$H$16</f>
        <v>9</v>
      </c>
      <c r="N12" s="3">
        <f>[8]Março!$H$17</f>
        <v>13.32</v>
      </c>
      <c r="O12" s="3">
        <f>[8]Março!$H$18</f>
        <v>16.2</v>
      </c>
      <c r="P12" s="3">
        <f>[8]Março!$H$19</f>
        <v>12.24</v>
      </c>
      <c r="Q12" s="3">
        <f>[8]Março!$H$20</f>
        <v>11.16</v>
      </c>
      <c r="R12" s="3">
        <f>[8]Março!$H$21</f>
        <v>12.96</v>
      </c>
      <c r="S12" s="3">
        <f>[8]Março!$H$22</f>
        <v>12.96</v>
      </c>
      <c r="T12" s="3">
        <f>[8]Março!$H$23</f>
        <v>12.24</v>
      </c>
      <c r="U12" s="3">
        <f>[8]Março!$H$24</f>
        <v>21.6</v>
      </c>
      <c r="V12" s="3">
        <f>[8]Março!$H$25</f>
        <v>9.7200000000000006</v>
      </c>
      <c r="W12" s="3">
        <f>[8]Março!$H$26</f>
        <v>15.48</v>
      </c>
      <c r="X12" s="3">
        <f>[8]Março!$H$27</f>
        <v>25.92</v>
      </c>
      <c r="Y12" s="3">
        <f>[8]Março!$H$28</f>
        <v>7.9200000000000008</v>
      </c>
      <c r="Z12" s="3">
        <f>[8]Março!$H$29</f>
        <v>10.08</v>
      </c>
      <c r="AA12" s="3">
        <f>[8]Março!$H$30</f>
        <v>13.68</v>
      </c>
      <c r="AB12" s="3">
        <f>[8]Março!$H$31</f>
        <v>20.88</v>
      </c>
      <c r="AC12" s="3">
        <f>[8]Março!$H$32</f>
        <v>16.2</v>
      </c>
      <c r="AD12" s="3">
        <f>[8]Março!$H$33</f>
        <v>9</v>
      </c>
      <c r="AE12" s="3">
        <f>[8]Março!$H$34</f>
        <v>10.44</v>
      </c>
      <c r="AF12" s="3">
        <f>[8]Março!$H$35</f>
        <v>9</v>
      </c>
      <c r="AG12" s="16">
        <f t="shared" si="1"/>
        <v>25.92</v>
      </c>
    </row>
    <row r="13" spans="1:33" ht="17.100000000000001" customHeight="1" x14ac:dyDescent="0.2">
      <c r="A13" s="9" t="s">
        <v>6</v>
      </c>
      <c r="B13" s="3">
        <f>[9]Março!$H$5</f>
        <v>8.2799999999999994</v>
      </c>
      <c r="C13" s="3">
        <f>[9]Março!$H$6</f>
        <v>14.04</v>
      </c>
      <c r="D13" s="3">
        <f>[9]Março!$H$7</f>
        <v>12.96</v>
      </c>
      <c r="E13" s="3">
        <f>[9]Março!$H$8</f>
        <v>10.08</v>
      </c>
      <c r="F13" s="3">
        <f>[9]Março!$H$9</f>
        <v>11.520000000000001</v>
      </c>
      <c r="G13" s="3">
        <f>[9]Março!$H$10</f>
        <v>5.4</v>
      </c>
      <c r="H13" s="3">
        <f>[9]Março!$H$11</f>
        <v>3.24</v>
      </c>
      <c r="I13" s="3">
        <f>[9]Março!$H$12</f>
        <v>4.32</v>
      </c>
      <c r="J13" s="3">
        <f>[9]Março!$H$13</f>
        <v>0.72000000000000008</v>
      </c>
      <c r="K13" s="3">
        <f>[9]Março!$H$14</f>
        <v>11.879999999999999</v>
      </c>
      <c r="L13" s="3">
        <f>[9]Março!$H$15</f>
        <v>10.8</v>
      </c>
      <c r="M13" s="3">
        <f>[9]Março!$H$16</f>
        <v>5.4</v>
      </c>
      <c r="N13" s="3">
        <f>[9]Março!$H$17</f>
        <v>11.16</v>
      </c>
      <c r="O13" s="3">
        <f>[9]Março!$H$18</f>
        <v>14.4</v>
      </c>
      <c r="P13" s="3">
        <f>[9]Março!$H$19</f>
        <v>11.520000000000001</v>
      </c>
      <c r="Q13" s="3">
        <f>[9]Março!$H$20</f>
        <v>11.16</v>
      </c>
      <c r="R13" s="3">
        <f>[9]Março!$H$21</f>
        <v>6.12</v>
      </c>
      <c r="S13" s="3">
        <f>[9]Março!$H$22</f>
        <v>3.9600000000000004</v>
      </c>
      <c r="T13" s="3">
        <f>[9]Março!$H$23</f>
        <v>0</v>
      </c>
      <c r="U13" s="3">
        <f>[9]Março!$H$24</f>
        <v>1.08</v>
      </c>
      <c r="V13" s="3">
        <f>[9]Março!$H$25</f>
        <v>7.9200000000000008</v>
      </c>
      <c r="W13" s="3">
        <f>[9]Março!$H$26</f>
        <v>19.079999999999998</v>
      </c>
      <c r="X13" s="3">
        <f>[9]Março!$H$27</f>
        <v>12.24</v>
      </c>
      <c r="Y13" s="3">
        <f>[9]Março!$H$28</f>
        <v>0</v>
      </c>
      <c r="Z13" s="3">
        <f>[9]Março!$H$29</f>
        <v>0</v>
      </c>
      <c r="AA13" s="3">
        <f>[9]Março!$H$30</f>
        <v>13.32</v>
      </c>
      <c r="AB13" s="3">
        <f>[9]Março!$H$31</f>
        <v>0.72000000000000008</v>
      </c>
      <c r="AC13" s="3">
        <f>[9]Março!$H$32</f>
        <v>12.6</v>
      </c>
      <c r="AD13" s="3">
        <f>[9]Março!$H$33</f>
        <v>0</v>
      </c>
      <c r="AE13" s="3">
        <f>[9]Março!$H$34</f>
        <v>0</v>
      </c>
      <c r="AF13" s="3">
        <f>[9]Março!$H$35</f>
        <v>0</v>
      </c>
      <c r="AG13" s="16">
        <f t="shared" si="1"/>
        <v>19.079999999999998</v>
      </c>
    </row>
    <row r="14" spans="1:33" ht="17.100000000000001" customHeight="1" x14ac:dyDescent="0.2">
      <c r="A14" s="9" t="s">
        <v>7</v>
      </c>
      <c r="B14" s="3">
        <f>[10]Março!$H$5</f>
        <v>27</v>
      </c>
      <c r="C14" s="3">
        <f>[10]Março!$H$6</f>
        <v>15.840000000000002</v>
      </c>
      <c r="D14" s="3">
        <f>[10]Março!$H$7</f>
        <v>14.76</v>
      </c>
      <c r="E14" s="3">
        <f>[10]Março!$H$8</f>
        <v>14.76</v>
      </c>
      <c r="F14" s="3">
        <f>[10]Março!$H$9</f>
        <v>16.920000000000002</v>
      </c>
      <c r="G14" s="3">
        <f>[10]Março!$H$10</f>
        <v>15.48</v>
      </c>
      <c r="H14" s="3">
        <f>[10]Março!$H$11</f>
        <v>15.48</v>
      </c>
      <c r="I14" s="3">
        <f>[10]Março!$H$12</f>
        <v>14.04</v>
      </c>
      <c r="J14" s="3">
        <f>[10]Março!$H$13</f>
        <v>0.72</v>
      </c>
      <c r="K14" s="3">
        <f>[10]Março!$H$14</f>
        <v>11.879999999999999</v>
      </c>
      <c r="L14" s="3">
        <f>[10]Março!$H$15</f>
        <v>10.8</v>
      </c>
      <c r="M14" s="3">
        <f>[10]Março!$H$16</f>
        <v>5.4</v>
      </c>
      <c r="N14" s="3">
        <f>[10]Março!$H$17</f>
        <v>11.16</v>
      </c>
      <c r="O14" s="3">
        <f>[10]Março!$H$18</f>
        <v>14.4</v>
      </c>
      <c r="P14" s="3">
        <f>[10]Março!$H$19</f>
        <v>11.520000000000001</v>
      </c>
      <c r="Q14" s="3">
        <f>[10]Março!$H$20</f>
        <v>11.16</v>
      </c>
      <c r="R14" s="3">
        <f>[10]Março!$H$21</f>
        <v>6.12</v>
      </c>
      <c r="S14" s="3">
        <f>[10]Março!$H$22</f>
        <v>3.9600000000000004</v>
      </c>
      <c r="T14" s="3">
        <f>[10]Março!$H$23</f>
        <v>0</v>
      </c>
      <c r="U14" s="3">
        <f>[10]Março!$H$24</f>
        <v>1.08</v>
      </c>
      <c r="V14" s="3">
        <f>[10]Março!$H$25</f>
        <v>7.9200000000000008</v>
      </c>
      <c r="W14" s="3">
        <f>[10]Março!$H$26</f>
        <v>19.079999999999998</v>
      </c>
      <c r="X14" s="3">
        <f>[10]Março!$H$27</f>
        <v>9.7200000000000006</v>
      </c>
      <c r="Y14" s="3">
        <f>[10]Março!$H$28</f>
        <v>11.16</v>
      </c>
      <c r="Z14" s="3">
        <f>[10]Março!$H$29</f>
        <v>11.520000000000001</v>
      </c>
      <c r="AA14" s="3">
        <f>[10]Março!$H$30</f>
        <v>27.36</v>
      </c>
      <c r="AB14" s="3">
        <f>[10]Março!$H$31</f>
        <v>19.440000000000001</v>
      </c>
      <c r="AC14" s="3">
        <f>[10]Março!$H$32</f>
        <v>21.240000000000002</v>
      </c>
      <c r="AD14" s="3">
        <f>[10]Março!$H$33</f>
        <v>9.7200000000000006</v>
      </c>
      <c r="AE14" s="3">
        <f>[10]Março!$H$34</f>
        <v>9.7200000000000006</v>
      </c>
      <c r="AF14" s="3">
        <f>[10]Março!$H$35</f>
        <v>10.8</v>
      </c>
      <c r="AG14" s="16">
        <f t="shared" si="1"/>
        <v>27.36</v>
      </c>
    </row>
    <row r="15" spans="1:33" ht="17.100000000000001" customHeight="1" x14ac:dyDescent="0.2">
      <c r="A15" s="9" t="s">
        <v>8</v>
      </c>
      <c r="B15" s="3">
        <f>[11]Março!$H$5</f>
        <v>22.32</v>
      </c>
      <c r="C15" s="3">
        <f>[11]Março!$H$6</f>
        <v>13.68</v>
      </c>
      <c r="D15" s="3">
        <f>[11]Março!$H$7</f>
        <v>11.520000000000001</v>
      </c>
      <c r="E15" s="3">
        <f>[11]Março!$H$8</f>
        <v>22.68</v>
      </c>
      <c r="F15" s="3">
        <f>[11]Março!$H$9</f>
        <v>26.28</v>
      </c>
      <c r="G15" s="3">
        <f>[11]Março!$H$10</f>
        <v>19.440000000000001</v>
      </c>
      <c r="H15" s="3">
        <f>[11]Março!$H$11</f>
        <v>19.8</v>
      </c>
      <c r="I15" s="3">
        <f>[11]Março!$H$12</f>
        <v>18</v>
      </c>
      <c r="J15" s="3">
        <f>[11]Março!$H$13</f>
        <v>14.04</v>
      </c>
      <c r="K15" s="3">
        <f>[11]Março!$H$14</f>
        <v>20.88</v>
      </c>
      <c r="L15" s="3">
        <f>[11]Março!$H$15</f>
        <v>15.120000000000001</v>
      </c>
      <c r="M15" s="3">
        <f>[11]Março!$H$16</f>
        <v>12.24</v>
      </c>
      <c r="N15" s="3">
        <f>[11]Março!$H$17</f>
        <v>13.68</v>
      </c>
      <c r="O15" s="3">
        <f>[11]Março!$H$18</f>
        <v>21.96</v>
      </c>
      <c r="P15" s="3">
        <f>[11]Março!$H$19</f>
        <v>13.32</v>
      </c>
      <c r="Q15" s="3">
        <f>[11]Março!$H$20</f>
        <v>23.040000000000003</v>
      </c>
      <c r="R15" s="3">
        <f>[11]Março!$H$21</f>
        <v>24.12</v>
      </c>
      <c r="S15" s="3">
        <f>[11]Março!$H$22</f>
        <v>25.92</v>
      </c>
      <c r="T15" s="3">
        <f>[11]Março!$H$23</f>
        <v>24.48</v>
      </c>
      <c r="U15" s="3">
        <f>[11]Março!$H$24</f>
        <v>18.720000000000002</v>
      </c>
      <c r="V15" s="3">
        <f>[11]Março!$H$25</f>
        <v>17.64</v>
      </c>
      <c r="W15" s="3">
        <f>[11]Março!$H$26</f>
        <v>16.2</v>
      </c>
      <c r="X15" s="3">
        <f>[11]Março!$H$27</f>
        <v>10.44</v>
      </c>
      <c r="Y15" s="3">
        <f>[11]Março!$H$28</f>
        <v>9.7200000000000006</v>
      </c>
      <c r="Z15" s="3">
        <f>[11]Março!$H$29</f>
        <v>6.48</v>
      </c>
      <c r="AA15" s="3">
        <f>[11]Março!$H$30</f>
        <v>21.96</v>
      </c>
      <c r="AB15" s="3">
        <f>[11]Março!$H$31</f>
        <v>23.400000000000002</v>
      </c>
      <c r="AC15" s="3">
        <f>[11]Março!$H$32</f>
        <v>26.64</v>
      </c>
      <c r="AD15" s="3">
        <f>[11]Março!$H$33</f>
        <v>6.84</v>
      </c>
      <c r="AE15" s="3">
        <f>[11]Março!$H$34</f>
        <v>10.08</v>
      </c>
      <c r="AF15" s="3">
        <f>[11]Março!$H$35</f>
        <v>14.76</v>
      </c>
      <c r="AG15" s="16">
        <f t="shared" si="1"/>
        <v>26.64</v>
      </c>
    </row>
    <row r="16" spans="1:33" ht="17.100000000000001" customHeight="1" x14ac:dyDescent="0.2">
      <c r="A16" s="9" t="s">
        <v>9</v>
      </c>
      <c r="B16" s="3">
        <f>[12]Março!$H$5</f>
        <v>26.28</v>
      </c>
      <c r="C16" s="3">
        <f>[12]Março!$H$6</f>
        <v>14.4</v>
      </c>
      <c r="D16" s="3">
        <f>[12]Março!$H$7</f>
        <v>18.720000000000002</v>
      </c>
      <c r="E16" s="3">
        <f>[12]Março!$H$8</f>
        <v>14.76</v>
      </c>
      <c r="F16" s="3">
        <f>[12]Março!$H$9</f>
        <v>15.840000000000002</v>
      </c>
      <c r="G16" s="3">
        <f>[12]Março!$H$10</f>
        <v>18.720000000000002</v>
      </c>
      <c r="H16" s="3">
        <f>[12]Março!$H$11</f>
        <v>15.120000000000001</v>
      </c>
      <c r="I16" s="3">
        <f>[12]Março!$H$12</f>
        <v>15.120000000000001</v>
      </c>
      <c r="J16" s="3">
        <f>[12]Março!$H$13</f>
        <v>11.879999999999999</v>
      </c>
      <c r="K16" s="3">
        <f>[12]Março!$H$14</f>
        <v>14.4</v>
      </c>
      <c r="L16" s="3">
        <f>[12]Março!$H$15</f>
        <v>15.840000000000002</v>
      </c>
      <c r="M16" s="3">
        <f>[12]Março!$H$16</f>
        <v>22.32</v>
      </c>
      <c r="N16" s="3">
        <f>[12]Março!$H$17</f>
        <v>16.920000000000002</v>
      </c>
      <c r="O16" s="3">
        <f>[12]Março!$H$18</f>
        <v>25.2</v>
      </c>
      <c r="P16" s="3">
        <f>[12]Março!$H$19</f>
        <v>15.48</v>
      </c>
      <c r="Q16" s="3">
        <f>[12]Março!$H$20</f>
        <v>19.8</v>
      </c>
      <c r="R16" s="3">
        <f>[12]Março!$H$21</f>
        <v>15.48</v>
      </c>
      <c r="S16" s="3">
        <f>[12]Março!$H$22</f>
        <v>19.079999999999998</v>
      </c>
      <c r="T16" s="3">
        <f>[12]Março!$H$23</f>
        <v>18.720000000000002</v>
      </c>
      <c r="U16" s="3">
        <f>[12]Março!$H$24</f>
        <v>13.68</v>
      </c>
      <c r="V16" s="3">
        <f>[12]Março!$H$25</f>
        <v>14.04</v>
      </c>
      <c r="W16" s="3">
        <f>[12]Março!$H$26</f>
        <v>24.840000000000003</v>
      </c>
      <c r="X16" s="3">
        <f>[12]Março!$H$27</f>
        <v>10.44</v>
      </c>
      <c r="Y16" s="3">
        <f>[12]Março!$H$28</f>
        <v>15.120000000000001</v>
      </c>
      <c r="Z16" s="3">
        <f>[12]Março!$H$29</f>
        <v>10.8</v>
      </c>
      <c r="AA16" s="3">
        <f>[12]Março!$H$30</f>
        <v>24.48</v>
      </c>
      <c r="AB16" s="3">
        <f>[12]Março!$H$31</f>
        <v>18.36</v>
      </c>
      <c r="AC16" s="3">
        <f>[12]Março!$H$32</f>
        <v>23.759999999999998</v>
      </c>
      <c r="AD16" s="3">
        <f>[12]Março!$H$33</f>
        <v>10.08</v>
      </c>
      <c r="AE16" s="3">
        <f>[12]Março!$H$34</f>
        <v>11.879999999999999</v>
      </c>
      <c r="AF16" s="3">
        <f>[12]Março!$H$35</f>
        <v>12.6</v>
      </c>
      <c r="AG16" s="16">
        <f t="shared" si="1"/>
        <v>26.28</v>
      </c>
    </row>
    <row r="17" spans="1:33" ht="17.100000000000001" customHeight="1" x14ac:dyDescent="0.2">
      <c r="A17" s="9" t="s">
        <v>53</v>
      </c>
      <c r="B17" s="3">
        <f>[13]Março!$H$5</f>
        <v>18.36</v>
      </c>
      <c r="C17" s="3">
        <f>[13]Março!$H$6</f>
        <v>12.6</v>
      </c>
      <c r="D17" s="3">
        <f>[13]Março!$H$7</f>
        <v>15.840000000000002</v>
      </c>
      <c r="E17" s="3">
        <f>[13]Março!$H$8</f>
        <v>21.6</v>
      </c>
      <c r="F17" s="3">
        <f>[13]Março!$H$9</f>
        <v>15.840000000000002</v>
      </c>
      <c r="G17" s="3">
        <f>[13]Março!$H$10</f>
        <v>17.64</v>
      </c>
      <c r="H17" s="3">
        <f>[13]Março!$H$11</f>
        <v>12.96</v>
      </c>
      <c r="I17" s="3">
        <f>[13]Março!$H$12</f>
        <v>14.4</v>
      </c>
      <c r="J17" s="3">
        <f>[13]Março!$H$13</f>
        <v>8.2799999999999994</v>
      </c>
      <c r="K17" s="3">
        <f>[13]Março!$H$14</f>
        <v>11.520000000000001</v>
      </c>
      <c r="L17" s="3">
        <f>[13]Março!$H$15</f>
        <v>13.32</v>
      </c>
      <c r="M17" s="3">
        <f>[13]Março!$H$16</f>
        <v>14.04</v>
      </c>
      <c r="N17" s="3">
        <f>[13]Março!$H$17</f>
        <v>14.76</v>
      </c>
      <c r="O17" s="3">
        <f>[13]Março!$H$18</f>
        <v>12.24</v>
      </c>
      <c r="P17" s="3">
        <f>[13]Março!$H$19</f>
        <v>13.32</v>
      </c>
      <c r="Q17" s="3">
        <f>[13]Março!$H$20</f>
        <v>8.64</v>
      </c>
      <c r="R17" s="3">
        <f>[13]Março!$H$21</f>
        <v>9.7200000000000006</v>
      </c>
      <c r="S17" s="3">
        <f>[13]Março!$H$22</f>
        <v>13.68</v>
      </c>
      <c r="T17" s="3">
        <f>[13]Março!$H$23</f>
        <v>21.6</v>
      </c>
      <c r="U17" s="3">
        <f>[13]Março!$H$24</f>
        <v>12.6</v>
      </c>
      <c r="V17" s="3">
        <f>[13]Março!$H$25</f>
        <v>15.48</v>
      </c>
      <c r="W17" s="3">
        <f>[13]Março!$H$26</f>
        <v>21.6</v>
      </c>
      <c r="X17" s="3">
        <f>[13]Março!$H$27</f>
        <v>11.16</v>
      </c>
      <c r="Y17" s="3">
        <f>[13]Março!$H$28</f>
        <v>8.2799999999999994</v>
      </c>
      <c r="Z17" s="3">
        <f>[13]Março!$H$29</f>
        <v>9</v>
      </c>
      <c r="AA17" s="3">
        <f>[13]Março!$H$30</f>
        <v>14.76</v>
      </c>
      <c r="AB17" s="3">
        <f>[13]Março!$H$31</f>
        <v>7.5600000000000005</v>
      </c>
      <c r="AC17" s="3">
        <f>[13]Março!$H$32</f>
        <v>9.3600000000000012</v>
      </c>
      <c r="AD17" s="3">
        <f>[13]Março!$H$33</f>
        <v>7.2</v>
      </c>
      <c r="AE17" s="3">
        <f>[13]Março!$H$34</f>
        <v>5.4</v>
      </c>
      <c r="AF17" s="3">
        <f>[13]Março!$H$35</f>
        <v>6.12</v>
      </c>
      <c r="AG17" s="16">
        <f t="shared" si="1"/>
        <v>21.6</v>
      </c>
    </row>
    <row r="18" spans="1:33" ht="17.100000000000001" customHeight="1" x14ac:dyDescent="0.2">
      <c r="A18" s="9" t="s">
        <v>10</v>
      </c>
      <c r="B18" s="3">
        <f>[14]Março!$H$5</f>
        <v>20.88</v>
      </c>
      <c r="C18" s="3">
        <f>[14]Março!$H$6</f>
        <v>7.2</v>
      </c>
      <c r="D18" s="3">
        <f>[14]Março!$H$7</f>
        <v>5.4</v>
      </c>
      <c r="E18" s="3">
        <f>[14]Março!$H$8</f>
        <v>13.32</v>
      </c>
      <c r="F18" s="3">
        <f>[14]Março!$H$9</f>
        <v>14.04</v>
      </c>
      <c r="G18" s="3">
        <f>[14]Março!$H$10</f>
        <v>13.32</v>
      </c>
      <c r="H18" s="3">
        <f>[14]Março!$H$11</f>
        <v>10.08</v>
      </c>
      <c r="I18" s="3">
        <f>[14]Março!$H$12</f>
        <v>9.3600000000000012</v>
      </c>
      <c r="J18" s="3">
        <f>[14]Março!$H$13</f>
        <v>8.2799999999999994</v>
      </c>
      <c r="K18" s="3">
        <f>[14]Março!$H$14</f>
        <v>11.16</v>
      </c>
      <c r="L18" s="3">
        <f>[14]Março!$H$15</f>
        <v>12.96</v>
      </c>
      <c r="M18" s="3">
        <f>[14]Março!$H$16</f>
        <v>8.64</v>
      </c>
      <c r="N18" s="3">
        <f>[14]Março!$H$17</f>
        <v>9</v>
      </c>
      <c r="O18" s="3">
        <f>[14]Março!$H$18</f>
        <v>12.6</v>
      </c>
      <c r="P18" s="3">
        <f>[14]Março!$H$19</f>
        <v>6.12</v>
      </c>
      <c r="Q18" s="3">
        <f>[14]Março!$H$20</f>
        <v>8.2799999999999994</v>
      </c>
      <c r="R18" s="3">
        <f>[14]Março!$H$21</f>
        <v>16.559999999999999</v>
      </c>
      <c r="S18" s="3">
        <f>[14]Março!$H$22</f>
        <v>16.920000000000002</v>
      </c>
      <c r="T18" s="3">
        <f>[14]Março!$H$23</f>
        <v>16.920000000000002</v>
      </c>
      <c r="U18" s="3">
        <f>[14]Março!$H$24</f>
        <v>11.16</v>
      </c>
      <c r="V18" s="3">
        <f>[14]Março!$H$25</f>
        <v>15.120000000000001</v>
      </c>
      <c r="W18" s="3">
        <f>[14]Março!$H$26</f>
        <v>14.4</v>
      </c>
      <c r="X18" s="3">
        <f>[14]Março!$H$27</f>
        <v>9</v>
      </c>
      <c r="Y18" s="3">
        <f>[14]Março!$H$28</f>
        <v>7.9200000000000008</v>
      </c>
      <c r="Z18" s="3">
        <f>[14]Março!$H$29</f>
        <v>3.9600000000000004</v>
      </c>
      <c r="AA18" s="3">
        <f>[14]Março!$H$30</f>
        <v>21.6</v>
      </c>
      <c r="AB18" s="3">
        <f>[14]Março!$H$31</f>
        <v>10.08</v>
      </c>
      <c r="AC18" s="3">
        <f>[14]Março!$H$32</f>
        <v>12.24</v>
      </c>
      <c r="AD18" s="3">
        <f>[14]Março!$H$33</f>
        <v>3.9600000000000004</v>
      </c>
      <c r="AE18" s="3">
        <f>[14]Março!$H$34</f>
        <v>4.6800000000000006</v>
      </c>
      <c r="AF18" s="3">
        <f>[14]Março!$H$35</f>
        <v>6.48</v>
      </c>
      <c r="AG18" s="16">
        <f t="shared" si="1"/>
        <v>21.6</v>
      </c>
    </row>
    <row r="19" spans="1:33" ht="17.100000000000001" customHeight="1" x14ac:dyDescent="0.2">
      <c r="A19" s="9" t="s">
        <v>11</v>
      </c>
      <c r="B19" s="3">
        <f>[15]Março!$H$5</f>
        <v>7.2</v>
      </c>
      <c r="C19" s="3">
        <f>[15]Março!$H$6</f>
        <v>22.68</v>
      </c>
      <c r="D19" s="3">
        <f>[15]Março!$H$7</f>
        <v>23.400000000000002</v>
      </c>
      <c r="E19" s="3">
        <f>[15]Março!$H$8</f>
        <v>10.08</v>
      </c>
      <c r="F19" s="3">
        <f>[15]Março!$H$9</f>
        <v>10.08</v>
      </c>
      <c r="G19" s="3">
        <f>[15]Março!$H$10</f>
        <v>12.96</v>
      </c>
      <c r="H19" s="3">
        <f>[15]Março!$H$11</f>
        <v>12.96</v>
      </c>
      <c r="I19" s="3">
        <f>[15]Março!$H$12</f>
        <v>9.7200000000000006</v>
      </c>
      <c r="J19" s="3">
        <f>[15]Março!$H$13</f>
        <v>8.64</v>
      </c>
      <c r="K19" s="3">
        <f>[15]Março!$H$14</f>
        <v>19.079999999999998</v>
      </c>
      <c r="L19" s="3">
        <f>[15]Março!$H$15</f>
        <v>10.8</v>
      </c>
      <c r="M19" s="3">
        <f>[15]Março!$H$16</f>
        <v>10.44</v>
      </c>
      <c r="N19" s="3">
        <f>[15]Março!$H$17</f>
        <v>7.5600000000000005</v>
      </c>
      <c r="O19" s="3">
        <f>[15]Março!$H$18</f>
        <v>25.2</v>
      </c>
      <c r="P19" s="3">
        <f>[15]Março!$H$19</f>
        <v>7.5600000000000005</v>
      </c>
      <c r="Q19" s="3">
        <f>[15]Março!$H$20</f>
        <v>7.5600000000000005</v>
      </c>
      <c r="R19" s="3">
        <f>[15]Março!$H$21</f>
        <v>13.32</v>
      </c>
      <c r="S19" s="3">
        <f>[15]Março!$H$22</f>
        <v>14.76</v>
      </c>
      <c r="T19" s="3">
        <f>[15]Março!$H$23</f>
        <v>14.76</v>
      </c>
      <c r="U19" s="3">
        <f>[15]Março!$H$24</f>
        <v>7.2</v>
      </c>
      <c r="V19" s="3">
        <f>[15]Março!$H$25</f>
        <v>18.36</v>
      </c>
      <c r="W19" s="3">
        <f>[15]Março!$H$26</f>
        <v>26.64</v>
      </c>
      <c r="X19" s="3">
        <f>[15]Março!$H$27</f>
        <v>6.12</v>
      </c>
      <c r="Y19" s="3">
        <f>[15]Março!$H$28</f>
        <v>9.3600000000000012</v>
      </c>
      <c r="Z19" s="3">
        <f>[15]Março!$H$29</f>
        <v>9</v>
      </c>
      <c r="AA19" s="3">
        <f>[15]Março!$H$30</f>
        <v>16.920000000000002</v>
      </c>
      <c r="AB19" s="3">
        <f>[15]Março!$H$31</f>
        <v>12.24</v>
      </c>
      <c r="AC19" s="3">
        <f>[15]Março!$H$32</f>
        <v>13.68</v>
      </c>
      <c r="AD19" s="3">
        <f>[15]Março!$H$33</f>
        <v>4.6800000000000006</v>
      </c>
      <c r="AE19" s="3">
        <f>[15]Março!$H$34</f>
        <v>7.2</v>
      </c>
      <c r="AF19" s="3">
        <f>[15]Março!$H$35</f>
        <v>10.08</v>
      </c>
      <c r="AG19" s="16">
        <f>MAX(B19:AF19)</f>
        <v>26.64</v>
      </c>
    </row>
    <row r="20" spans="1:33" ht="17.100000000000001" customHeight="1" x14ac:dyDescent="0.2">
      <c r="A20" s="9" t="s">
        <v>12</v>
      </c>
      <c r="B20" s="3">
        <f>[16]Março!$H$5</f>
        <v>15.840000000000002</v>
      </c>
      <c r="C20" s="3">
        <f>[16]Março!$H$6</f>
        <v>8.64</v>
      </c>
      <c r="D20" s="3">
        <f>[16]Março!$H$7</f>
        <v>10.08</v>
      </c>
      <c r="E20" s="3">
        <f>[16]Março!$H$8</f>
        <v>12.24</v>
      </c>
      <c r="F20" s="3">
        <f>[16]Março!$H$9</f>
        <v>8.64</v>
      </c>
      <c r="G20" s="3">
        <f>[16]Março!$H$10</f>
        <v>12.6</v>
      </c>
      <c r="H20" s="3">
        <f>[16]Março!$H$11</f>
        <v>11.16</v>
      </c>
      <c r="I20" s="3">
        <f>[16]Março!$H$12</f>
        <v>12.6</v>
      </c>
      <c r="J20" s="3">
        <f>[16]Março!$H$13</f>
        <v>9</v>
      </c>
      <c r="K20" s="3">
        <f>[16]Março!$H$14</f>
        <v>9</v>
      </c>
      <c r="L20" s="3">
        <f>[16]Março!$H$15</f>
        <v>13.32</v>
      </c>
      <c r="M20" s="3">
        <f>[16]Março!$H$16</f>
        <v>11.16</v>
      </c>
      <c r="N20" s="3">
        <f>[16]Março!$H$17</f>
        <v>12.6</v>
      </c>
      <c r="O20" s="3">
        <f>[16]Março!$H$18</f>
        <v>9</v>
      </c>
      <c r="P20" s="3">
        <f>[16]Março!$H$19</f>
        <v>8.64</v>
      </c>
      <c r="Q20" s="3">
        <f>[16]Março!$H$20</f>
        <v>8.64</v>
      </c>
      <c r="R20" s="3">
        <f>[16]Março!$H$21</f>
        <v>7.5600000000000005</v>
      </c>
      <c r="S20" s="3">
        <f>[16]Março!$H$22</f>
        <v>10.08</v>
      </c>
      <c r="T20" s="3">
        <f>[16]Março!$H$23</f>
        <v>10.44</v>
      </c>
      <c r="U20" s="3">
        <f>[16]Março!$H$24</f>
        <v>8.64</v>
      </c>
      <c r="V20" s="3">
        <f>[16]Março!$H$25</f>
        <v>9.7200000000000006</v>
      </c>
      <c r="W20" s="3">
        <f>[16]Março!$H$26</f>
        <v>19.440000000000001</v>
      </c>
      <c r="X20" s="3">
        <f>[16]Março!$H$27</f>
        <v>7.5600000000000005</v>
      </c>
      <c r="Y20" s="3">
        <f>[16]Março!$H$28</f>
        <v>7.5600000000000005</v>
      </c>
      <c r="Z20" s="3">
        <f>[16]Março!$H$29</f>
        <v>6.48</v>
      </c>
      <c r="AA20" s="3">
        <f>[16]Março!$H$30</f>
        <v>15.840000000000002</v>
      </c>
      <c r="AB20" s="3">
        <f>[16]Março!$H$31</f>
        <v>15.840000000000002</v>
      </c>
      <c r="AC20" s="3">
        <f>[16]Março!$H$32</f>
        <v>17.28</v>
      </c>
      <c r="AD20" s="3">
        <f>[16]Março!$H$33</f>
        <v>7.5600000000000005</v>
      </c>
      <c r="AE20" s="3">
        <f>[16]Março!$H$34</f>
        <v>7.5600000000000005</v>
      </c>
      <c r="AF20" s="3">
        <f>[16]Março!$H$35</f>
        <v>6.12</v>
      </c>
      <c r="AG20" s="16">
        <f>MAX(B20:AF20)</f>
        <v>19.440000000000001</v>
      </c>
    </row>
    <row r="21" spans="1:33" ht="17.100000000000001" customHeight="1" x14ac:dyDescent="0.2">
      <c r="A21" s="9" t="s">
        <v>13</v>
      </c>
      <c r="B21" s="3">
        <f>[17]Março!$H$5</f>
        <v>14.76</v>
      </c>
      <c r="C21" s="3">
        <f>[17]Março!$H$6</f>
        <v>2.52</v>
      </c>
      <c r="D21" s="3">
        <f>[17]Março!$H$7</f>
        <v>12.24</v>
      </c>
      <c r="E21" s="3">
        <f>[17]Março!$H$8</f>
        <v>19.440000000000001</v>
      </c>
      <c r="F21" s="3">
        <f>[17]Março!$H$9</f>
        <v>14.04</v>
      </c>
      <c r="G21" s="3">
        <f>[17]Março!$H$10</f>
        <v>21.6</v>
      </c>
      <c r="H21" s="3">
        <f>[17]Março!$H$11</f>
        <v>3.9600000000000004</v>
      </c>
      <c r="I21" s="3">
        <f>[17]Março!$H$12</f>
        <v>17.64</v>
      </c>
      <c r="J21" s="3">
        <f>[17]Março!$H$13</f>
        <v>18.720000000000002</v>
      </c>
      <c r="K21" s="3">
        <f>[17]Março!$H$14</f>
        <v>14.4</v>
      </c>
      <c r="L21" s="3">
        <f>[17]Março!$H$15</f>
        <v>17.28</v>
      </c>
      <c r="M21" s="3">
        <f>[17]Março!$H$16</f>
        <v>13.32</v>
      </c>
      <c r="N21" s="3">
        <f>[17]Março!$H$17</f>
        <v>17.28</v>
      </c>
      <c r="O21" s="3">
        <f>[17]Março!$H$18</f>
        <v>13.68</v>
      </c>
      <c r="P21" s="3">
        <f>[17]Março!$H$19</f>
        <v>13.32</v>
      </c>
      <c r="Q21" s="3">
        <f>[17]Março!$H$20</f>
        <v>10.08</v>
      </c>
      <c r="R21" s="3">
        <f>[17]Março!$H$21</f>
        <v>12.96</v>
      </c>
      <c r="S21" s="3">
        <f>[17]Março!$H$22</f>
        <v>14.76</v>
      </c>
      <c r="T21" s="3">
        <f>[17]Março!$H$23</f>
        <v>13.32</v>
      </c>
      <c r="U21" s="3">
        <f>[17]Março!$H$24</f>
        <v>11.520000000000001</v>
      </c>
      <c r="V21" s="3">
        <f>[17]Março!$H$25</f>
        <v>14.4</v>
      </c>
      <c r="W21" s="3">
        <f>[17]Março!$H$26</f>
        <v>25.2</v>
      </c>
      <c r="X21" s="3">
        <f>[17]Março!$H$27</f>
        <v>14.04</v>
      </c>
      <c r="Y21" s="3">
        <f>[17]Março!$H$28</f>
        <v>12.6</v>
      </c>
      <c r="Z21" s="3">
        <f>[17]Março!$H$29</f>
        <v>8.64</v>
      </c>
      <c r="AA21" s="3">
        <f>[17]Março!$H$30</f>
        <v>23.400000000000002</v>
      </c>
      <c r="AB21" s="3">
        <f>[17]Março!$H$31</f>
        <v>19.079999999999998</v>
      </c>
      <c r="AC21" s="3">
        <f>[17]Março!$H$32</f>
        <v>24.48</v>
      </c>
      <c r="AD21" s="3">
        <f>[17]Março!$H$33</f>
        <v>9</v>
      </c>
      <c r="AE21" s="3">
        <f>[17]Março!$H$34</f>
        <v>13.68</v>
      </c>
      <c r="AF21" s="3">
        <f>[17]Março!$H$35</f>
        <v>7.2</v>
      </c>
      <c r="AG21" s="16">
        <f>MAX(B21:AF21)</f>
        <v>25.2</v>
      </c>
    </row>
    <row r="22" spans="1:33" ht="17.100000000000001" customHeight="1" x14ac:dyDescent="0.2">
      <c r="A22" s="9" t="s">
        <v>14</v>
      </c>
      <c r="B22" s="3">
        <f>[18]Março!$H$5</f>
        <v>16.32</v>
      </c>
      <c r="C22" s="3">
        <f>[18]Março!$H$6</f>
        <v>8</v>
      </c>
      <c r="D22" s="3">
        <f>[18]Março!$H$7</f>
        <v>8.32</v>
      </c>
      <c r="E22" s="3">
        <f>[18]Março!$H$8</f>
        <v>10.56</v>
      </c>
      <c r="F22" s="3">
        <f>[18]Março!$H$9</f>
        <v>6.7200000000000006</v>
      </c>
      <c r="G22" s="3">
        <f>[18]Março!$H$10</f>
        <v>10.88</v>
      </c>
      <c r="H22" s="3">
        <f>[18]Março!$H$11</f>
        <v>12.16</v>
      </c>
      <c r="I22" s="3">
        <f>[18]Março!$H$12</f>
        <v>13.76</v>
      </c>
      <c r="J22" s="3">
        <f>[18]Março!$H$13</f>
        <v>11.200000000000001</v>
      </c>
      <c r="K22" s="3">
        <f>[18]Março!$H$14</f>
        <v>21.44</v>
      </c>
      <c r="L22" s="3">
        <f>[18]Março!$H$15</f>
        <v>11.200000000000001</v>
      </c>
      <c r="M22" s="3">
        <f>[18]Março!$H$16</f>
        <v>16</v>
      </c>
      <c r="N22" s="3">
        <f>[18]Março!$H$17</f>
        <v>13.76</v>
      </c>
      <c r="O22" s="3">
        <f>[18]Março!$H$18</f>
        <v>27.200000000000003</v>
      </c>
      <c r="P22" s="3">
        <f>[18]Março!$H$19</f>
        <v>11.200000000000001</v>
      </c>
      <c r="Q22" s="3">
        <f>[18]Março!$H$20</f>
        <v>10.88</v>
      </c>
      <c r="R22" s="3">
        <f>[18]Março!$H$21</f>
        <v>7.0400000000000009</v>
      </c>
      <c r="S22" s="3">
        <f>[18]Março!$H$22</f>
        <v>32.32</v>
      </c>
      <c r="T22" s="3">
        <f>[18]Março!$H$23</f>
        <v>8.64</v>
      </c>
      <c r="U22" s="3">
        <f>[18]Março!$H$24</f>
        <v>8.64</v>
      </c>
      <c r="V22" s="3">
        <f>[18]Março!$H$25</f>
        <v>6.7200000000000006</v>
      </c>
      <c r="W22" s="3">
        <f>[18]Março!$H$26</f>
        <v>7.0400000000000009</v>
      </c>
      <c r="X22" s="3">
        <f>[18]Março!$H$27</f>
        <v>15.040000000000001</v>
      </c>
      <c r="Y22" s="3">
        <f>[18]Março!$H$28</f>
        <v>3.84</v>
      </c>
      <c r="Z22" s="3">
        <f>[18]Março!$H$29</f>
        <v>3.2</v>
      </c>
      <c r="AA22" s="3">
        <f>[18]Março!$H$30</f>
        <v>8.9599999999999991</v>
      </c>
      <c r="AB22" s="3">
        <f>[18]Março!$H$31</f>
        <v>21.12</v>
      </c>
      <c r="AC22" s="3">
        <f>[18]Março!$H$32</f>
        <v>17.28</v>
      </c>
      <c r="AD22" s="3">
        <f>[18]Março!$H$33</f>
        <v>10.88</v>
      </c>
      <c r="AE22" s="3">
        <f>[18]Março!$H$34</f>
        <v>8.9599999999999991</v>
      </c>
      <c r="AF22" s="3">
        <f>[18]Março!$H$35</f>
        <v>7.68</v>
      </c>
      <c r="AG22" s="16">
        <f>MAX(B22:AF22)</f>
        <v>32.32</v>
      </c>
    </row>
    <row r="23" spans="1:33" ht="17.100000000000001" customHeight="1" x14ac:dyDescent="0.2">
      <c r="A23" s="9" t="s">
        <v>15</v>
      </c>
      <c r="B23" s="3">
        <f>[19]Março!$H$5</f>
        <v>15.08</v>
      </c>
      <c r="C23" s="3">
        <f>[19]Março!$H$6</f>
        <v>9.3600000000000012</v>
      </c>
      <c r="D23" s="3">
        <f>[19]Março!$H$7</f>
        <v>12.6</v>
      </c>
      <c r="E23" s="3">
        <f>[19]Março!$H$8</f>
        <v>12.6</v>
      </c>
      <c r="F23" s="3">
        <f>[19]Março!$H$9</f>
        <v>16.920000000000002</v>
      </c>
      <c r="G23" s="3">
        <f>[19]Março!$H$10</f>
        <v>14.76</v>
      </c>
      <c r="H23" s="3">
        <f>[19]Março!$H$11</f>
        <v>16.920000000000002</v>
      </c>
      <c r="I23" s="3">
        <f>[19]Março!$H$12</f>
        <v>14.04</v>
      </c>
      <c r="J23" s="3">
        <f>[19]Março!$H$13</f>
        <v>11.16</v>
      </c>
      <c r="K23" s="3">
        <f>[19]Março!$H$14</f>
        <v>12.24</v>
      </c>
      <c r="L23" s="3">
        <f>[19]Março!$H$15</f>
        <v>18.36</v>
      </c>
      <c r="M23" s="3">
        <f>[19]Março!$H$16</f>
        <v>9.3600000000000012</v>
      </c>
      <c r="N23" s="3">
        <f>[19]Março!$H$17</f>
        <v>13.32</v>
      </c>
      <c r="O23" s="3">
        <f>[19]Março!$H$18</f>
        <v>16.2</v>
      </c>
      <c r="P23" s="3">
        <f>[19]Março!$H$19</f>
        <v>17.28</v>
      </c>
      <c r="Q23" s="3">
        <f>[19]Março!$H$20</f>
        <v>10.44</v>
      </c>
      <c r="R23" s="3">
        <f>[19]Março!$H$21</f>
        <v>14.76</v>
      </c>
      <c r="S23" s="3">
        <f>[19]Março!$H$22</f>
        <v>19.079999999999998</v>
      </c>
      <c r="T23" s="3">
        <f>[19]Março!$H$23</f>
        <v>23.759999999999998</v>
      </c>
      <c r="U23" s="3">
        <f>[19]Março!$H$24</f>
        <v>13.68</v>
      </c>
      <c r="V23" s="3">
        <f>[19]Março!$H$25</f>
        <v>16.920000000000002</v>
      </c>
      <c r="W23" s="3">
        <f>[19]Março!$H$26</f>
        <v>9.7200000000000006</v>
      </c>
      <c r="X23" s="3">
        <f>[19]Março!$H$27</f>
        <v>13.68</v>
      </c>
      <c r="Y23" s="3">
        <f>[19]Março!$H$28</f>
        <v>9.7200000000000006</v>
      </c>
      <c r="Z23" s="3">
        <f>[19]Março!$H$29</f>
        <v>10.44</v>
      </c>
      <c r="AA23" s="3">
        <f>[19]Março!$H$30</f>
        <v>28.8</v>
      </c>
      <c r="AB23" s="3">
        <f>[19]Março!$H$31</f>
        <v>14.76</v>
      </c>
      <c r="AC23" s="3">
        <f>[19]Março!$H$32</f>
        <v>18</v>
      </c>
      <c r="AD23" s="3">
        <f>[19]Março!$H$33</f>
        <v>11.879999999999999</v>
      </c>
      <c r="AE23" s="3">
        <f>[19]Março!$H$34</f>
        <v>7.5600000000000005</v>
      </c>
      <c r="AF23" s="3">
        <f>[19]Março!$H$35</f>
        <v>11.879999999999999</v>
      </c>
      <c r="AG23" s="16">
        <f t="shared" ref="AG23:AG29" si="2">MAX(B23:AF23)</f>
        <v>28.8</v>
      </c>
    </row>
    <row r="24" spans="1:33" ht="17.100000000000001" customHeight="1" x14ac:dyDescent="0.2">
      <c r="A24" s="9" t="s">
        <v>16</v>
      </c>
      <c r="B24" s="3">
        <f>[20]Março!$H$5</f>
        <v>12.24</v>
      </c>
      <c r="C24" s="3">
        <f>[20]Março!$H$6</f>
        <v>7.5600000000000005</v>
      </c>
      <c r="D24" s="3">
        <f>[20]Março!$H$7</f>
        <v>6.84</v>
      </c>
      <c r="E24" s="3">
        <f>[20]Março!$H$8</f>
        <v>7.9200000000000008</v>
      </c>
      <c r="F24" s="3">
        <f>[20]Março!$H$9</f>
        <v>18.720000000000002</v>
      </c>
      <c r="G24" s="3">
        <f>[20]Março!$H$10</f>
        <v>11.879999999999999</v>
      </c>
      <c r="H24" s="3">
        <f>[20]Março!$H$11</f>
        <v>7.5600000000000005</v>
      </c>
      <c r="I24" s="3">
        <f>[20]Março!$H$12</f>
        <v>10.8</v>
      </c>
      <c r="J24" s="3">
        <f>[20]Março!$H$13</f>
        <v>7.5600000000000005</v>
      </c>
      <c r="K24" s="3">
        <f>[20]Março!$H$14</f>
        <v>11.16</v>
      </c>
      <c r="L24" s="3">
        <f>[20]Março!$H$15</f>
        <v>10.44</v>
      </c>
      <c r="M24" s="3">
        <f>[20]Março!$H$16</f>
        <v>12.96</v>
      </c>
      <c r="N24" s="3">
        <f>[20]Março!$H$17</f>
        <v>11.879999999999999</v>
      </c>
      <c r="O24" s="3">
        <f>[20]Março!$H$18</f>
        <v>18.36</v>
      </c>
      <c r="P24" s="3">
        <f>[20]Março!$H$19</f>
        <v>12.24</v>
      </c>
      <c r="Q24" s="3">
        <f>[20]Março!$H$20</f>
        <v>12.24</v>
      </c>
      <c r="R24" s="3">
        <f>[20]Março!$H$21</f>
        <v>13.68</v>
      </c>
      <c r="S24" s="3">
        <f>[20]Março!$H$22</f>
        <v>12.6</v>
      </c>
      <c r="T24" s="3">
        <f>[20]Março!$H$23</f>
        <v>13.68</v>
      </c>
      <c r="U24" s="3">
        <f>[20]Março!$H$24</f>
        <v>11.520000000000001</v>
      </c>
      <c r="V24" s="3">
        <f>[20]Março!$H$25</f>
        <v>12.6</v>
      </c>
      <c r="W24" s="3">
        <f>[20]Março!$H$26</f>
        <v>17.28</v>
      </c>
      <c r="X24" s="3">
        <f>[20]Março!$H$27</f>
        <v>10.44</v>
      </c>
      <c r="Y24" s="3">
        <f>[20]Março!$H$28</f>
        <v>9</v>
      </c>
      <c r="Z24" s="3">
        <f>[20]Março!$H$29</f>
        <v>11.520000000000001</v>
      </c>
      <c r="AA24" s="3">
        <f>[20]Março!$H$30</f>
        <v>14.04</v>
      </c>
      <c r="AB24" s="3">
        <f>[20]Março!$H$31</f>
        <v>25.56</v>
      </c>
      <c r="AC24" s="3">
        <f>[20]Março!$H$32</f>
        <v>14.4</v>
      </c>
      <c r="AD24" s="3">
        <f>[20]Março!$H$33</f>
        <v>6.12</v>
      </c>
      <c r="AE24" s="3">
        <f>[20]Março!$H$34</f>
        <v>9.7200000000000006</v>
      </c>
      <c r="AF24" s="3">
        <f>[20]Março!$H$35</f>
        <v>6.12</v>
      </c>
      <c r="AG24" s="16">
        <f t="shared" si="2"/>
        <v>25.56</v>
      </c>
    </row>
    <row r="25" spans="1:33" ht="17.100000000000001" customHeight="1" x14ac:dyDescent="0.2">
      <c r="A25" s="9" t="s">
        <v>17</v>
      </c>
      <c r="B25" s="3">
        <f>[21]Março!$H$5</f>
        <v>31.319999999999997</v>
      </c>
      <c r="C25" s="3">
        <f>[21]Março!$H$6</f>
        <v>24.840000000000003</v>
      </c>
      <c r="D25" s="3">
        <f>[21]Março!$H$7</f>
        <v>16.2</v>
      </c>
      <c r="E25" s="3">
        <f>[21]Março!$H$8</f>
        <v>8.2799999999999994</v>
      </c>
      <c r="F25" s="3">
        <f>[21]Março!$H$9</f>
        <v>10.8</v>
      </c>
      <c r="G25" s="3">
        <f>[21]Março!$H$10</f>
        <v>10.08</v>
      </c>
      <c r="H25" s="3">
        <f>[21]Março!$H$11</f>
        <v>13.68</v>
      </c>
      <c r="I25" s="3">
        <f>[21]Março!$H$12</f>
        <v>12.96</v>
      </c>
      <c r="J25" s="3">
        <f>[21]Março!$H$13</f>
        <v>11.879999999999999</v>
      </c>
      <c r="K25" s="3">
        <f>[21]Março!$H$14</f>
        <v>14.4</v>
      </c>
      <c r="L25" s="3">
        <f>[21]Março!$H$15</f>
        <v>18</v>
      </c>
      <c r="M25" s="3">
        <f>[21]Março!$H$16</f>
        <v>9.7200000000000006</v>
      </c>
      <c r="N25" s="3">
        <f>[21]Março!$H$17</f>
        <v>11.16</v>
      </c>
      <c r="O25" s="3">
        <f>[21]Março!$H$18</f>
        <v>33.840000000000003</v>
      </c>
      <c r="P25" s="3">
        <f>[21]Março!$H$19</f>
        <v>24.12</v>
      </c>
      <c r="Q25" s="3">
        <f>[21]Março!$H$20</f>
        <v>7.9200000000000008</v>
      </c>
      <c r="R25" s="3">
        <f>[21]Março!$H$21</f>
        <v>9.7200000000000006</v>
      </c>
      <c r="S25" s="3">
        <f>[21]Março!$H$22</f>
        <v>10.08</v>
      </c>
      <c r="T25" s="3">
        <f>[21]Março!$H$23</f>
        <v>10.8</v>
      </c>
      <c r="U25" s="3">
        <f>[21]Março!$H$24</f>
        <v>9</v>
      </c>
      <c r="V25" s="3">
        <f>[21]Março!$H$25</f>
        <v>14.4</v>
      </c>
      <c r="W25" s="3">
        <f>[21]Março!$H$26</f>
        <v>19.440000000000001</v>
      </c>
      <c r="X25" s="3">
        <f>[21]Março!$H$27</f>
        <v>9.3600000000000012</v>
      </c>
      <c r="Y25" s="3">
        <f>[21]Março!$H$28</f>
        <v>11.520000000000001</v>
      </c>
      <c r="Z25" s="3">
        <f>[21]Março!$H$29</f>
        <v>10.44</v>
      </c>
      <c r="AA25" s="3">
        <f>[21]Março!$H$30</f>
        <v>17.64</v>
      </c>
      <c r="AB25" s="3">
        <f>[21]Março!$H$31</f>
        <v>21.240000000000002</v>
      </c>
      <c r="AC25" s="3">
        <f>[21]Março!$H$32</f>
        <v>20.52</v>
      </c>
      <c r="AD25" s="3">
        <f>[21]Março!$H$33</f>
        <v>5.4</v>
      </c>
      <c r="AE25" s="3">
        <f>[21]Março!$H$34</f>
        <v>8.2799999999999994</v>
      </c>
      <c r="AF25" s="3">
        <f>[21]Março!$H$35</f>
        <v>7.5600000000000005</v>
      </c>
      <c r="AG25" s="16">
        <f t="shared" si="2"/>
        <v>33.840000000000003</v>
      </c>
    </row>
    <row r="26" spans="1:33" ht="17.100000000000001" customHeight="1" x14ac:dyDescent="0.2">
      <c r="A26" s="9" t="s">
        <v>18</v>
      </c>
      <c r="B26" s="3">
        <f>[22]Março!$H$5</f>
        <v>20.88</v>
      </c>
      <c r="C26" s="3">
        <f>[22]Março!$H$6</f>
        <v>25.92</v>
      </c>
      <c r="D26" s="3">
        <f>[22]Março!$H$7</f>
        <v>20.16</v>
      </c>
      <c r="E26" s="3">
        <f>[22]Março!$H$8</f>
        <v>31.680000000000003</v>
      </c>
      <c r="F26" s="3">
        <f>[22]Março!$H$9</f>
        <v>32.76</v>
      </c>
      <c r="G26" s="3">
        <f>[22]Março!$H$10</f>
        <v>18.36</v>
      </c>
      <c r="H26" s="3">
        <f>[22]Março!$H$11</f>
        <v>19.440000000000001</v>
      </c>
      <c r="I26" s="3">
        <f>[22]Março!$H$12</f>
        <v>24.48</v>
      </c>
      <c r="J26" s="3">
        <f>[22]Março!$H$13</f>
        <v>23.040000000000003</v>
      </c>
      <c r="K26" s="3">
        <f>[22]Março!$H$14</f>
        <v>17.28</v>
      </c>
      <c r="L26" s="3">
        <f>[22]Março!$H$15</f>
        <v>18.36</v>
      </c>
      <c r="M26" s="3">
        <f>[22]Março!$H$16</f>
        <v>27</v>
      </c>
      <c r="N26" s="3">
        <f>[22]Março!$H$17</f>
        <v>18</v>
      </c>
      <c r="O26" s="3">
        <f>[22]Março!$H$18</f>
        <v>24.12</v>
      </c>
      <c r="P26" s="3">
        <f>[22]Março!$H$19</f>
        <v>24.12</v>
      </c>
      <c r="Q26" s="3">
        <f>[22]Março!$H$20</f>
        <v>21.6</v>
      </c>
      <c r="R26" s="3">
        <f>[22]Março!$H$21</f>
        <v>13.68</v>
      </c>
      <c r="S26" s="3">
        <f>[22]Março!$H$22</f>
        <v>23.759999999999998</v>
      </c>
      <c r="T26" s="3">
        <f>[22]Março!$H$23</f>
        <v>16.920000000000002</v>
      </c>
      <c r="U26" s="3">
        <f>[22]Março!$H$24</f>
        <v>17.64</v>
      </c>
      <c r="V26" s="3">
        <f>[22]Março!$H$25</f>
        <v>28.08</v>
      </c>
      <c r="W26" s="3">
        <f>[22]Março!$H$26</f>
        <v>26.64</v>
      </c>
      <c r="X26" s="3">
        <f>[22]Março!$H$27</f>
        <v>17.28</v>
      </c>
      <c r="Y26" s="3">
        <f>[22]Março!$H$28</f>
        <v>12.6</v>
      </c>
      <c r="Z26" s="3">
        <f>[22]Março!$H$29</f>
        <v>15.840000000000002</v>
      </c>
      <c r="AA26" s="3">
        <f>[22]Março!$H$30</f>
        <v>37.440000000000005</v>
      </c>
      <c r="AB26" s="3">
        <f>[22]Março!$H$31</f>
        <v>21.6</v>
      </c>
      <c r="AC26" s="3">
        <f>[22]Março!$H$32</f>
        <v>18.36</v>
      </c>
      <c r="AD26" s="3">
        <f>[22]Março!$H$33</f>
        <v>19.079999999999998</v>
      </c>
      <c r="AE26" s="3">
        <f>[22]Março!$H$34</f>
        <v>14.04</v>
      </c>
      <c r="AF26" s="3">
        <f>[22]Março!$H$35</f>
        <v>15.840000000000002</v>
      </c>
      <c r="AG26" s="16">
        <f t="shared" si="2"/>
        <v>37.440000000000005</v>
      </c>
    </row>
    <row r="27" spans="1:33" ht="17.100000000000001" customHeight="1" x14ac:dyDescent="0.2">
      <c r="A27" s="9" t="s">
        <v>19</v>
      </c>
      <c r="B27" s="3">
        <f>[23]Março!$H$5</f>
        <v>30.96</v>
      </c>
      <c r="C27" s="3">
        <f>[23]Março!$H$6</f>
        <v>13.32</v>
      </c>
      <c r="D27" s="3">
        <f>[23]Março!$H$7</f>
        <v>12.24</v>
      </c>
      <c r="E27" s="3">
        <f>[23]Março!$H$8</f>
        <v>14.04</v>
      </c>
      <c r="F27" s="3">
        <f>[23]Março!$H$9</f>
        <v>16.920000000000002</v>
      </c>
      <c r="G27" s="3">
        <f>[23]Março!$H$10</f>
        <v>18.720000000000002</v>
      </c>
      <c r="H27" s="3">
        <f>[23]Março!$H$11</f>
        <v>23.400000000000002</v>
      </c>
      <c r="I27" s="3">
        <f>[23]Março!$H$12</f>
        <v>15.840000000000002</v>
      </c>
      <c r="J27" s="3">
        <f>[23]Março!$H$13</f>
        <v>11.879999999999999</v>
      </c>
      <c r="K27" s="3">
        <f>[23]Março!$H$14</f>
        <v>13.68</v>
      </c>
      <c r="L27" s="3">
        <f>[23]Março!$H$15</f>
        <v>16.920000000000002</v>
      </c>
      <c r="M27" s="3">
        <f>[23]Março!$H$16</f>
        <v>14.76</v>
      </c>
      <c r="N27" s="3">
        <f>[23]Março!$H$17</f>
        <v>12.96</v>
      </c>
      <c r="O27" s="3">
        <f>[23]Março!$H$18</f>
        <v>20.52</v>
      </c>
      <c r="P27" s="3">
        <f>[23]Março!$H$19</f>
        <v>16.559999999999999</v>
      </c>
      <c r="Q27" s="3">
        <f>[23]Março!$H$20</f>
        <v>15.48</v>
      </c>
      <c r="R27" s="3">
        <f>[23]Março!$H$21</f>
        <v>19.8</v>
      </c>
      <c r="S27" s="3">
        <f>[23]Março!$H$22</f>
        <v>24.48</v>
      </c>
      <c r="T27" s="3">
        <f>[23]Março!$H$23</f>
        <v>23.759999999999998</v>
      </c>
      <c r="U27" s="3">
        <f>[23]Março!$H$24</f>
        <v>18</v>
      </c>
      <c r="V27" s="3">
        <f>[23]Março!$H$25</f>
        <v>19.079999999999998</v>
      </c>
      <c r="W27" s="3">
        <f>[23]Março!$H$26</f>
        <v>16.559999999999999</v>
      </c>
      <c r="X27" s="3">
        <f>[23]Março!$H$27</f>
        <v>12.6</v>
      </c>
      <c r="Y27" s="3">
        <f>[23]Março!$H$28</f>
        <v>14.4</v>
      </c>
      <c r="Z27" s="3">
        <f>[23]Março!$H$29</f>
        <v>12.24</v>
      </c>
      <c r="AA27" s="3">
        <f>[23]Março!$H$30</f>
        <v>24.840000000000003</v>
      </c>
      <c r="AB27" s="3">
        <f>[23]Março!$H$31</f>
        <v>24.48</v>
      </c>
      <c r="AC27" s="3">
        <f>[23]Março!$H$32</f>
        <v>15.120000000000001</v>
      </c>
      <c r="AD27" s="3">
        <f>[23]Março!$H$33</f>
        <v>10.08</v>
      </c>
      <c r="AE27" s="3">
        <f>[23]Março!$H$34</f>
        <v>9.7200000000000006</v>
      </c>
      <c r="AF27" s="3">
        <f>[23]Março!$H$35</f>
        <v>10.08</v>
      </c>
      <c r="AG27" s="16">
        <f t="shared" si="2"/>
        <v>30.96</v>
      </c>
    </row>
    <row r="28" spans="1:33" ht="17.100000000000001" customHeight="1" x14ac:dyDescent="0.2">
      <c r="A28" s="9" t="s">
        <v>31</v>
      </c>
      <c r="B28" s="3">
        <f>[24]Março!$H$5</f>
        <v>12.16</v>
      </c>
      <c r="C28" s="3">
        <f>[24]Março!$H$6</f>
        <v>11.200000000000001</v>
      </c>
      <c r="D28" s="3">
        <f>[24]Março!$H$7</f>
        <v>10.56</v>
      </c>
      <c r="E28" s="3">
        <f>[24]Março!$H$8</f>
        <v>9.2799999999999994</v>
      </c>
      <c r="F28" s="3">
        <f>[24]Março!$H$9</f>
        <v>9.9200000000000017</v>
      </c>
      <c r="G28" s="3">
        <f>[24]Março!$H$10</f>
        <v>15.040000000000001</v>
      </c>
      <c r="H28" s="3">
        <f>[24]Março!$H$11</f>
        <v>11.520000000000001</v>
      </c>
      <c r="I28" s="3">
        <f>[24]Março!$H$12</f>
        <v>14.080000000000002</v>
      </c>
      <c r="J28" s="3">
        <f>[24]Março!$H$13</f>
        <v>8.9599999999999991</v>
      </c>
      <c r="K28" s="3">
        <f>[24]Março!$H$14</f>
        <v>11.200000000000001</v>
      </c>
      <c r="L28" s="3">
        <f>[24]Março!$H$15</f>
        <v>11.840000000000002</v>
      </c>
      <c r="M28" s="3">
        <f>[24]Março!$H$16</f>
        <v>10.240000000000002</v>
      </c>
      <c r="N28" s="3">
        <f>[24]Março!$H$17</f>
        <v>10.240000000000002</v>
      </c>
      <c r="O28" s="3">
        <f>[24]Março!$H$18</f>
        <v>16.96</v>
      </c>
      <c r="P28" s="3">
        <f>[24]Março!$H$19</f>
        <v>8.64</v>
      </c>
      <c r="Q28" s="3">
        <f>[24]Março!$H$20</f>
        <v>9.2799999999999994</v>
      </c>
      <c r="R28" s="3">
        <f>[24]Março!$H$21</f>
        <v>15.040000000000001</v>
      </c>
      <c r="S28" s="3">
        <f>[24]Março!$H$22</f>
        <v>11.520000000000001</v>
      </c>
      <c r="T28" s="3">
        <f>[24]Março!$H$23</f>
        <v>14.4</v>
      </c>
      <c r="U28" s="3">
        <f>[24]Março!$H$24</f>
        <v>9.6000000000000014</v>
      </c>
      <c r="V28" s="3">
        <f>[24]Março!$H$25</f>
        <v>14.4</v>
      </c>
      <c r="W28" s="3">
        <f>[24]Março!$H$26</f>
        <v>16</v>
      </c>
      <c r="X28" s="3">
        <f>[24]Março!$H$27</f>
        <v>9.9200000000000017</v>
      </c>
      <c r="Y28" s="3">
        <f>[24]Março!$H$28</f>
        <v>11.520000000000001</v>
      </c>
      <c r="Z28" s="3">
        <f>[24]Março!$H$29</f>
        <v>8.32</v>
      </c>
      <c r="AA28" s="3">
        <f>[24]Março!$H$30</f>
        <v>26.560000000000002</v>
      </c>
      <c r="AB28" s="3">
        <f>[24]Março!$H$31</f>
        <v>25.92</v>
      </c>
      <c r="AC28" s="3">
        <f>[24]Março!$H$32</f>
        <v>20.480000000000004</v>
      </c>
      <c r="AD28" s="3">
        <f>[24]Março!$H$33</f>
        <v>7.0400000000000009</v>
      </c>
      <c r="AE28" s="3">
        <f>[24]Março!$H$34</f>
        <v>8.64</v>
      </c>
      <c r="AF28" s="3">
        <f>[24]Março!$H$35</f>
        <v>8</v>
      </c>
      <c r="AG28" s="16">
        <f t="shared" si="2"/>
        <v>26.560000000000002</v>
      </c>
    </row>
    <row r="29" spans="1:33" ht="17.100000000000001" customHeight="1" x14ac:dyDescent="0.2">
      <c r="A29" s="9" t="s">
        <v>20</v>
      </c>
      <c r="B29" s="3">
        <f>[25]Março!$H$5</f>
        <v>8.64</v>
      </c>
      <c r="C29" s="3">
        <f>[25]Março!$H$6</f>
        <v>11.840000000000002</v>
      </c>
      <c r="D29" s="3">
        <f>[25]Março!$H$7</f>
        <v>6.08</v>
      </c>
      <c r="E29" s="3">
        <f>[25]Março!$H$8</f>
        <v>9.9200000000000017</v>
      </c>
      <c r="F29" s="3">
        <f>[25]Março!$H$9</f>
        <v>12.16</v>
      </c>
      <c r="G29" s="3">
        <f>[25]Março!$H$10</f>
        <v>9.2799999999999994</v>
      </c>
      <c r="H29" s="3">
        <f>[25]Março!$H$11</f>
        <v>9.9200000000000017</v>
      </c>
      <c r="I29" s="3">
        <f>[25]Março!$H$12</f>
        <v>9.6000000000000014</v>
      </c>
      <c r="J29" s="3">
        <f>[25]Março!$H$13</f>
        <v>12.16</v>
      </c>
      <c r="K29" s="3">
        <f>[25]Março!$H$14</f>
        <v>13.76</v>
      </c>
      <c r="L29" s="3">
        <f>[25]Março!$H$15</f>
        <v>11.520000000000001</v>
      </c>
      <c r="M29" s="3">
        <f>[25]Março!$H$16</f>
        <v>7.68</v>
      </c>
      <c r="N29" s="3">
        <f>[25]Março!$H$17</f>
        <v>18.559999999999999</v>
      </c>
      <c r="O29" s="3">
        <f>[25]Março!$H$18</f>
        <v>8.9599999999999991</v>
      </c>
      <c r="P29" s="3">
        <f>[25]Março!$H$19</f>
        <v>14.4</v>
      </c>
      <c r="Q29" s="3">
        <f>[25]Março!$H$20</f>
        <v>8.64</v>
      </c>
      <c r="R29" s="3">
        <f>[25]Março!$H$21</f>
        <v>10.88</v>
      </c>
      <c r="S29" s="3">
        <f>[25]Março!$H$22</f>
        <v>9.6000000000000014</v>
      </c>
      <c r="T29" s="3">
        <f>[25]Março!$H$23</f>
        <v>9.2799999999999994</v>
      </c>
      <c r="U29" s="3">
        <f>[25]Março!$H$24</f>
        <v>8.9599999999999991</v>
      </c>
      <c r="V29" s="3">
        <f>[25]Março!$H$25</f>
        <v>17.919999999999998</v>
      </c>
      <c r="W29" s="3">
        <f>[25]Março!$H$26</f>
        <v>16.64</v>
      </c>
      <c r="X29" s="3">
        <f>[25]Março!$H$27</f>
        <v>6.4</v>
      </c>
      <c r="Y29" s="3">
        <f>[25]Março!$H$28</f>
        <v>7.3599999999999994</v>
      </c>
      <c r="Z29" s="3">
        <f>[25]Março!$H$29</f>
        <v>12.16</v>
      </c>
      <c r="AA29" s="3">
        <f>[25]Março!$H$30</f>
        <v>20.16</v>
      </c>
      <c r="AB29" s="3">
        <f>[25]Março!$H$31</f>
        <v>20.16</v>
      </c>
      <c r="AC29" s="3">
        <f>[25]Março!$H$32</f>
        <v>12.48</v>
      </c>
      <c r="AD29" s="3">
        <f>[25]Março!$H$33</f>
        <v>7.68</v>
      </c>
      <c r="AE29" s="3">
        <f>[25]Março!$H$34</f>
        <v>9.6000000000000014</v>
      </c>
      <c r="AF29" s="3">
        <f>[25]Março!$H$35</f>
        <v>8</v>
      </c>
      <c r="AG29" s="16">
        <f t="shared" si="2"/>
        <v>20.16</v>
      </c>
    </row>
    <row r="30" spans="1:33" s="5" customFormat="1" ht="17.100000000000001" customHeight="1" x14ac:dyDescent="0.2">
      <c r="A30" s="13" t="s">
        <v>33</v>
      </c>
      <c r="B30" s="21">
        <f>MAX(B5:B29)</f>
        <v>34.56</v>
      </c>
      <c r="C30" s="21">
        <f t="shared" ref="C30:AG30" si="3">MAX(C5:C29)</f>
        <v>26.28</v>
      </c>
      <c r="D30" s="21">
        <f t="shared" si="3"/>
        <v>23.400000000000002</v>
      </c>
      <c r="E30" s="21">
        <f t="shared" si="3"/>
        <v>31.680000000000003</v>
      </c>
      <c r="F30" s="21">
        <f t="shared" si="3"/>
        <v>32.76</v>
      </c>
      <c r="G30" s="21">
        <f t="shared" si="3"/>
        <v>21.6</v>
      </c>
      <c r="H30" s="21">
        <f t="shared" si="3"/>
        <v>23.400000000000002</v>
      </c>
      <c r="I30" s="21">
        <f t="shared" si="3"/>
        <v>24.48</v>
      </c>
      <c r="J30" s="21">
        <f t="shared" si="3"/>
        <v>23.040000000000003</v>
      </c>
      <c r="K30" s="21">
        <f t="shared" si="3"/>
        <v>21.44</v>
      </c>
      <c r="L30" s="21">
        <f t="shared" si="3"/>
        <v>20.16</v>
      </c>
      <c r="M30" s="21">
        <f t="shared" si="3"/>
        <v>27</v>
      </c>
      <c r="N30" s="21">
        <f t="shared" si="3"/>
        <v>18.559999999999999</v>
      </c>
      <c r="O30" s="21">
        <f t="shared" si="3"/>
        <v>33.840000000000003</v>
      </c>
      <c r="P30" s="21">
        <f t="shared" si="3"/>
        <v>24.12</v>
      </c>
      <c r="Q30" s="21">
        <f t="shared" si="3"/>
        <v>23.040000000000003</v>
      </c>
      <c r="R30" s="21">
        <f t="shared" si="3"/>
        <v>24.12</v>
      </c>
      <c r="S30" s="21">
        <f t="shared" si="3"/>
        <v>32.32</v>
      </c>
      <c r="T30" s="21">
        <f t="shared" si="3"/>
        <v>27.36</v>
      </c>
      <c r="U30" s="21">
        <f t="shared" si="3"/>
        <v>21.6</v>
      </c>
      <c r="V30" s="21">
        <f t="shared" si="3"/>
        <v>28.08</v>
      </c>
      <c r="W30" s="21">
        <f t="shared" si="3"/>
        <v>26.64</v>
      </c>
      <c r="X30" s="21">
        <f t="shared" si="3"/>
        <v>25.92</v>
      </c>
      <c r="Y30" s="21">
        <f t="shared" si="3"/>
        <v>15.120000000000001</v>
      </c>
      <c r="Z30" s="21">
        <f t="shared" si="3"/>
        <v>15.840000000000002</v>
      </c>
      <c r="AA30" s="21">
        <f t="shared" si="3"/>
        <v>37.440000000000005</v>
      </c>
      <c r="AB30" s="21">
        <f t="shared" si="3"/>
        <v>25.92</v>
      </c>
      <c r="AC30" s="21">
        <f t="shared" si="3"/>
        <v>26.64</v>
      </c>
      <c r="AD30" s="21">
        <f t="shared" si="3"/>
        <v>19.079999999999998</v>
      </c>
      <c r="AE30" s="21">
        <f t="shared" si="3"/>
        <v>15.48</v>
      </c>
      <c r="AF30" s="55">
        <f t="shared" si="3"/>
        <v>16.32</v>
      </c>
      <c r="AG30" s="21">
        <f t="shared" si="3"/>
        <v>37.440000000000005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K23" sqref="AK23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5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0" t="s">
        <v>43</v>
      </c>
      <c r="AH3" s="19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29" t="s">
        <v>39</v>
      </c>
      <c r="AH4" s="19"/>
    </row>
    <row r="5" spans="1:34" s="5" customFormat="1" ht="20.100000000000001" customHeight="1" thickTop="1" x14ac:dyDescent="0.2">
      <c r="A5" s="8" t="s">
        <v>47</v>
      </c>
      <c r="B5" s="43" t="str">
        <f>[1]Março!$I$5</f>
        <v>N</v>
      </c>
      <c r="C5" s="43" t="str">
        <f>[1]Março!$I$6</f>
        <v>NE</v>
      </c>
      <c r="D5" s="43" t="str">
        <f>[1]Março!$I$7</f>
        <v>S</v>
      </c>
      <c r="E5" s="43" t="str">
        <f>[1]Março!$I$8</f>
        <v>SO</v>
      </c>
      <c r="F5" s="43" t="str">
        <f>[1]Março!$I$9</f>
        <v>S</v>
      </c>
      <c r="G5" s="43" t="str">
        <f>[1]Março!$I$10</f>
        <v>SE</v>
      </c>
      <c r="H5" s="43" t="str">
        <f>[1]Março!$I$11</f>
        <v>SO</v>
      </c>
      <c r="I5" s="43" t="str">
        <f>[1]Março!$I$12</f>
        <v>O</v>
      </c>
      <c r="J5" s="43" t="str">
        <f>[1]Março!$I$13</f>
        <v>S</v>
      </c>
      <c r="K5" s="43" t="str">
        <f>[1]Março!$I$14</f>
        <v>NE</v>
      </c>
      <c r="L5" s="43" t="str">
        <f>[1]Março!$I$15</f>
        <v>O</v>
      </c>
      <c r="M5" s="43" t="str">
        <f>[1]Março!$I$16</f>
        <v>SE</v>
      </c>
      <c r="N5" s="43" t="str">
        <f>[1]Março!$I$17</f>
        <v>O</v>
      </c>
      <c r="O5" s="43" t="str">
        <f>[1]Março!$I$18</f>
        <v>NE</v>
      </c>
      <c r="P5" s="43" t="str">
        <f>[1]Março!$I$19</f>
        <v>NE</v>
      </c>
      <c r="Q5" s="43" t="str">
        <f>[1]Março!$I$20</f>
        <v>SO</v>
      </c>
      <c r="R5" s="43" t="str">
        <f>[1]Março!$I$21</f>
        <v>O</v>
      </c>
      <c r="S5" s="43" t="str">
        <f>[1]Março!$I$22</f>
        <v>SO</v>
      </c>
      <c r="T5" s="43" t="str">
        <f>[1]Março!$I$23</f>
        <v>S</v>
      </c>
      <c r="U5" s="43" t="str">
        <f>[1]Março!$I$24</f>
        <v>SO</v>
      </c>
      <c r="V5" s="43" t="str">
        <f>[1]Março!$I$25</f>
        <v>O</v>
      </c>
      <c r="W5" s="43" t="str">
        <f>[1]Março!$I$26</f>
        <v>NE</v>
      </c>
      <c r="X5" s="43" t="str">
        <f>[1]Março!$I$27</f>
        <v>NE</v>
      </c>
      <c r="Y5" s="43" t="str">
        <f>[1]Março!$I$28</f>
        <v>L</v>
      </c>
      <c r="Z5" s="43" t="str">
        <f>[1]Março!$I$29</f>
        <v>NO</v>
      </c>
      <c r="AA5" s="43" t="str">
        <f>[1]Março!$I$30</f>
        <v>L</v>
      </c>
      <c r="AB5" s="43" t="str">
        <f>[1]Março!$I$31</f>
        <v>SE</v>
      </c>
      <c r="AC5" s="43" t="str">
        <f>[1]Março!$I$32</f>
        <v>O</v>
      </c>
      <c r="AD5" s="43" t="str">
        <f>[1]Março!$I$33</f>
        <v>S</v>
      </c>
      <c r="AE5" s="43" t="str">
        <f>[1]Março!$I$34</f>
        <v>O</v>
      </c>
      <c r="AF5" s="43" t="str">
        <f>[1]Março!$I$35</f>
        <v>NO</v>
      </c>
      <c r="AG5" s="50" t="str">
        <f>[1]Janeiro!$I$36</f>
        <v>L</v>
      </c>
      <c r="AH5" s="19"/>
    </row>
    <row r="6" spans="1:34" s="1" customFormat="1" ht="17.100000000000001" customHeight="1" x14ac:dyDescent="0.2">
      <c r="A6" s="9" t="s">
        <v>0</v>
      </c>
      <c r="B6" s="3" t="str">
        <f>[2]Março!$I$5</f>
        <v>O</v>
      </c>
      <c r="C6" s="3" t="str">
        <f>[2]Março!$I$6</f>
        <v>S</v>
      </c>
      <c r="D6" s="3" t="str">
        <f>[2]Março!$I$7</f>
        <v>SO</v>
      </c>
      <c r="E6" s="3" t="str">
        <f>[2]Março!$I$8</f>
        <v>L</v>
      </c>
      <c r="F6" s="3" t="str">
        <f>[2]Março!$I$9</f>
        <v>NE</v>
      </c>
      <c r="G6" s="3" t="str">
        <f>[2]Março!$I$10</f>
        <v>NE</v>
      </c>
      <c r="H6" s="3" t="str">
        <f>[2]Março!$I$11</f>
        <v>L</v>
      </c>
      <c r="I6" s="3" t="str">
        <f>[2]Março!$I$12</f>
        <v>SE</v>
      </c>
      <c r="J6" s="3" t="str">
        <f>[2]Março!$I$13</f>
        <v>SO</v>
      </c>
      <c r="K6" s="3" t="str">
        <f>[2]Março!$I$14</f>
        <v>L</v>
      </c>
      <c r="L6" s="3" t="str">
        <f>[2]Março!$I$15</f>
        <v>L</v>
      </c>
      <c r="M6" s="3" t="str">
        <f>[2]Março!$I$16</f>
        <v>L</v>
      </c>
      <c r="N6" s="3" t="str">
        <f>[2]Março!$I$17</f>
        <v>NE</v>
      </c>
      <c r="O6" s="3" t="str">
        <f>[2]Março!$I$18</f>
        <v>O</v>
      </c>
      <c r="P6" s="3" t="str">
        <f>[2]Março!$I$19</f>
        <v>SO</v>
      </c>
      <c r="Q6" s="3" t="str">
        <f>[2]Março!$I$20</f>
        <v>SO</v>
      </c>
      <c r="R6" s="3" t="str">
        <f>[2]Março!$I$21</f>
        <v>L</v>
      </c>
      <c r="S6" s="3" t="str">
        <f>[2]Março!$I$22</f>
        <v>L</v>
      </c>
      <c r="T6" s="20" t="str">
        <f>[2]Março!$I$23</f>
        <v>L</v>
      </c>
      <c r="U6" s="20" t="str">
        <f>[2]Março!$I$24</f>
        <v>NE</v>
      </c>
      <c r="V6" s="20" t="str">
        <f>[2]Março!$I$25</f>
        <v>N</v>
      </c>
      <c r="W6" s="20" t="str">
        <f>[2]Março!$I$26</f>
        <v>NE</v>
      </c>
      <c r="X6" s="20" t="str">
        <f>[2]Março!$I$27</f>
        <v>SO</v>
      </c>
      <c r="Y6" s="20" t="str">
        <f>[2]Março!$I$28</f>
        <v>SO</v>
      </c>
      <c r="Z6" s="20" t="str">
        <f>[2]Março!$I$29</f>
        <v>SO</v>
      </c>
      <c r="AA6" s="20" t="str">
        <f>[2]Março!$I$30</f>
        <v>SO</v>
      </c>
      <c r="AB6" s="20" t="str">
        <f>[2]Março!$I$31</f>
        <v>S</v>
      </c>
      <c r="AC6" s="20" t="str">
        <f>[2]Março!$I$32</f>
        <v>S</v>
      </c>
      <c r="AD6" s="20" t="str">
        <f>[2]Março!$I$33</f>
        <v>SO</v>
      </c>
      <c r="AE6" s="20" t="str">
        <f>[2]Março!$I$34</f>
        <v>SO</v>
      </c>
      <c r="AF6" s="20" t="str">
        <f>[2]Março!$I$35</f>
        <v>SO</v>
      </c>
      <c r="AG6" s="51" t="str">
        <f>[2]Janeiro!$I$36</f>
        <v>L</v>
      </c>
      <c r="AH6" s="2"/>
    </row>
    <row r="7" spans="1:34" ht="17.100000000000001" customHeight="1" x14ac:dyDescent="0.2">
      <c r="A7" s="9" t="s">
        <v>1</v>
      </c>
      <c r="B7" s="15" t="str">
        <f>[3]Março!$I$5</f>
        <v>O</v>
      </c>
      <c r="C7" s="15" t="str">
        <f>[3]Março!$I$6</f>
        <v>O</v>
      </c>
      <c r="D7" s="15" t="str">
        <f>[3]Março!$I$7</f>
        <v>SE</v>
      </c>
      <c r="E7" s="15" t="str">
        <f>[3]Março!$I$8</f>
        <v>SE</v>
      </c>
      <c r="F7" s="15" t="str">
        <f>[3]Março!$I$9</f>
        <v>SE</v>
      </c>
      <c r="G7" s="15" t="str">
        <f>[3]Março!$I$10</f>
        <v>SE</v>
      </c>
      <c r="H7" s="15" t="str">
        <f>[3]Março!$I$11</f>
        <v>SE</v>
      </c>
      <c r="I7" s="15" t="str">
        <f>[3]Março!$I$12</f>
        <v>SE</v>
      </c>
      <c r="J7" s="15" t="str">
        <f>[3]Março!$I$13</f>
        <v>SE</v>
      </c>
      <c r="K7" s="15" t="str">
        <f>[3]Março!$I$14</f>
        <v>NO</v>
      </c>
      <c r="L7" s="15" t="str">
        <f>[3]Março!$I$15</f>
        <v>SE</v>
      </c>
      <c r="M7" s="15" t="str">
        <f>[3]Março!$I$16</f>
        <v>NO</v>
      </c>
      <c r="N7" s="15" t="str">
        <f>[3]Março!$I$17</f>
        <v>NO</v>
      </c>
      <c r="O7" s="15" t="str">
        <f>[3]Março!$I$18</f>
        <v>L</v>
      </c>
      <c r="P7" s="15" t="str">
        <f>[3]Março!$I$19</f>
        <v>O</v>
      </c>
      <c r="Q7" s="15" t="str">
        <f>[3]Março!$I$20</f>
        <v>SE</v>
      </c>
      <c r="R7" s="15" t="str">
        <f>[3]Março!$I$21</f>
        <v>SE</v>
      </c>
      <c r="S7" s="15" t="str">
        <f>[3]Março!$I$22</f>
        <v>SE</v>
      </c>
      <c r="T7" s="24" t="str">
        <f>[3]Março!$I$23</f>
        <v>SE</v>
      </c>
      <c r="U7" s="24" t="str">
        <f>[3]Março!$I$24</f>
        <v>SE</v>
      </c>
      <c r="V7" s="24" t="str">
        <f>[3]Março!$I$25</f>
        <v>NO</v>
      </c>
      <c r="W7" s="24" t="str">
        <f>[3]Março!$I$26</f>
        <v>SE</v>
      </c>
      <c r="X7" s="24" t="str">
        <f>[3]Março!$I$27</f>
        <v>SO</v>
      </c>
      <c r="Y7" s="24" t="str">
        <f>[3]Março!$I$28</f>
        <v>S</v>
      </c>
      <c r="Z7" s="24" t="str">
        <f>[3]Março!$I$29</f>
        <v>SE</v>
      </c>
      <c r="AA7" s="24" t="str">
        <f>[3]Março!$I$30</f>
        <v>SE</v>
      </c>
      <c r="AB7" s="24" t="str">
        <f>[3]Março!$I$31</f>
        <v>SE</v>
      </c>
      <c r="AC7" s="24" t="str">
        <f>[3]Março!$I$32</f>
        <v>S</v>
      </c>
      <c r="AD7" s="24" t="str">
        <f>[3]Março!$I$33</f>
        <v>SE</v>
      </c>
      <c r="AE7" s="24" t="str">
        <f>[3]Março!$I$34</f>
        <v>SE</v>
      </c>
      <c r="AF7" s="24" t="str">
        <f>[3]Março!$I$35</f>
        <v>SE</v>
      </c>
      <c r="AG7" s="51" t="str">
        <f>[3]Janeiro!$I$36</f>
        <v>SE</v>
      </c>
      <c r="AH7" s="2"/>
    </row>
    <row r="8" spans="1:34" ht="17.100000000000001" customHeight="1" x14ac:dyDescent="0.2">
      <c r="A8" s="9" t="s">
        <v>52</v>
      </c>
      <c r="B8" s="15" t="str">
        <f>[4]Março!$I$5</f>
        <v>NE</v>
      </c>
      <c r="C8" s="15" t="str">
        <f>[4]Março!$I$6</f>
        <v>SO</v>
      </c>
      <c r="D8" s="15" t="str">
        <f>[4]Março!$I$7</f>
        <v>NE</v>
      </c>
      <c r="E8" s="15" t="str">
        <f>[4]Março!$I$8</f>
        <v>NE</v>
      </c>
      <c r="F8" s="15" t="str">
        <f>[4]Março!$I$9</f>
        <v>NE</v>
      </c>
      <c r="G8" s="15" t="str">
        <f>[4]Março!$I$10</f>
        <v>NE</v>
      </c>
      <c r="H8" s="15" t="str">
        <f>[4]Março!$I$11</f>
        <v>NE</v>
      </c>
      <c r="I8" s="15" t="str">
        <f>[4]Março!$I$12</f>
        <v>NE</v>
      </c>
      <c r="J8" s="15" t="str">
        <f>[4]Março!$I$13</f>
        <v>NE</v>
      </c>
      <c r="K8" s="15" t="str">
        <f>[4]Março!$I$14</f>
        <v>NE</v>
      </c>
      <c r="L8" s="15" t="str">
        <f>[4]Março!$I$15</f>
        <v>NE</v>
      </c>
      <c r="M8" s="15" t="str">
        <f>[4]Março!$I$16</f>
        <v>NE</v>
      </c>
      <c r="N8" s="15" t="str">
        <f>[4]Março!$I$17</f>
        <v>NE</v>
      </c>
      <c r="O8" s="15" t="str">
        <f>[4]Março!$I$18</f>
        <v>NE</v>
      </c>
      <c r="P8" s="15" t="str">
        <f>[4]Março!$I$19</f>
        <v>S</v>
      </c>
      <c r="Q8" s="15" t="str">
        <f>[4]Março!$I$20</f>
        <v>SO</v>
      </c>
      <c r="R8" s="15" t="str">
        <f>[4]Março!$I$21</f>
        <v>SO</v>
      </c>
      <c r="S8" s="15" t="str">
        <f>[4]Março!$I$22</f>
        <v>NE</v>
      </c>
      <c r="T8" s="24" t="str">
        <f>[4]Março!$I$23</f>
        <v>NE</v>
      </c>
      <c r="U8" s="24" t="str">
        <f>[4]Março!$I$24</f>
        <v>N</v>
      </c>
      <c r="V8" s="24" t="str">
        <f>[4]Março!$I$25</f>
        <v>NE</v>
      </c>
      <c r="W8" s="24" t="str">
        <f>[4]Março!$I$26</f>
        <v>N</v>
      </c>
      <c r="X8" s="24" t="str">
        <f>[4]Março!$I$27</f>
        <v>SO</v>
      </c>
      <c r="Y8" s="24" t="str">
        <f>[4]Março!$I$28</f>
        <v>O</v>
      </c>
      <c r="Z8" s="24" t="str">
        <f>[4]Março!$I$29</f>
        <v>N</v>
      </c>
      <c r="AA8" s="24" t="str">
        <f>[4]Março!$I$30</f>
        <v>NE</v>
      </c>
      <c r="AB8" s="24" t="str">
        <f>[4]Março!$I$31</f>
        <v>S</v>
      </c>
      <c r="AC8" s="24" t="str">
        <f>[4]Março!$I$32</f>
        <v>S</v>
      </c>
      <c r="AD8" s="24" t="str">
        <f>[4]Março!$I$33</f>
        <v>NE</v>
      </c>
      <c r="AE8" s="24" t="str">
        <f>[4]Março!$I$34</f>
        <v>S</v>
      </c>
      <c r="AF8" s="24" t="str">
        <f>[4]Março!$I$35</f>
        <v>NE</v>
      </c>
      <c r="AG8" s="51" t="str">
        <f>[4]Janeiro!$I$36</f>
        <v>NE</v>
      </c>
      <c r="AH8" s="2"/>
    </row>
    <row r="9" spans="1:34" ht="17.100000000000001" customHeight="1" x14ac:dyDescent="0.2">
      <c r="A9" s="9" t="s">
        <v>2</v>
      </c>
      <c r="B9" s="2" t="str">
        <f>[5]Março!$I$5</f>
        <v>N</v>
      </c>
      <c r="C9" s="2" t="str">
        <f>[5]Março!$I$6</f>
        <v>N</v>
      </c>
      <c r="D9" s="2" t="str">
        <f>[5]Março!$I$7</f>
        <v>L</v>
      </c>
      <c r="E9" s="2" t="str">
        <f>[5]Março!$I$8</f>
        <v>L</v>
      </c>
      <c r="F9" s="2" t="str">
        <f>[5]Março!$I$9</f>
        <v>L</v>
      </c>
      <c r="G9" s="2" t="str">
        <f>[5]Março!$I$10</f>
        <v>L</v>
      </c>
      <c r="H9" s="2" t="str">
        <f>[5]Março!$I$11</f>
        <v>L</v>
      </c>
      <c r="I9" s="2" t="str">
        <f>[5]Março!$I$12</f>
        <v>L</v>
      </c>
      <c r="J9" s="2" t="str">
        <f>[5]Março!$I$13</f>
        <v>N</v>
      </c>
      <c r="K9" s="2" t="str">
        <f>[5]Março!$I$14</f>
        <v>N</v>
      </c>
      <c r="L9" s="2" t="str">
        <f>[5]Março!$I$15</f>
        <v>N</v>
      </c>
      <c r="M9" s="2" t="str">
        <f>[5]Março!$I$16</f>
        <v>N</v>
      </c>
      <c r="N9" s="2" t="str">
        <f>[5]Março!$I$17</f>
        <v>N</v>
      </c>
      <c r="O9" s="2" t="str">
        <f>[5]Março!$I$18</f>
        <v>N</v>
      </c>
      <c r="P9" s="2" t="str">
        <f>[5]Março!$I$19</f>
        <v>N</v>
      </c>
      <c r="Q9" s="2" t="str">
        <f>[5]Março!$I$20</f>
        <v>NE</v>
      </c>
      <c r="R9" s="2" t="str">
        <f>[5]Março!$I$21</f>
        <v>L</v>
      </c>
      <c r="S9" s="2" t="str">
        <f>[5]Março!$I$22</f>
        <v>L</v>
      </c>
      <c r="T9" s="20" t="str">
        <f>[5]Março!$I$23</f>
        <v>L</v>
      </c>
      <c r="U9" s="20" t="str">
        <f>[5]Março!$I$24</f>
        <v>L</v>
      </c>
      <c r="V9" s="2" t="str">
        <f>[5]Março!$I$25</f>
        <v>N</v>
      </c>
      <c r="W9" s="20" t="str">
        <f>[5]Março!$I$26</f>
        <v>N</v>
      </c>
      <c r="X9" s="20" t="str">
        <f>[5]Março!$I$27</f>
        <v>SO</v>
      </c>
      <c r="Y9" s="20" t="str">
        <f>[5]Março!$I$28</f>
        <v>SO</v>
      </c>
      <c r="Z9" s="20" t="str">
        <f>[5]Março!$I$29</f>
        <v>SO</v>
      </c>
      <c r="AA9" s="20" t="str">
        <f>[5]Março!$I$30</f>
        <v>SO</v>
      </c>
      <c r="AB9" s="20" t="str">
        <f>[5]Março!$I$31</f>
        <v>SO</v>
      </c>
      <c r="AC9" s="20" t="str">
        <f>[5]Março!$I$32</f>
        <v>SO</v>
      </c>
      <c r="AD9" s="20" t="str">
        <f>[5]Março!$I$33</f>
        <v>SO</v>
      </c>
      <c r="AE9" s="20" t="str">
        <f>[5]Março!$I$34</f>
        <v>SE</v>
      </c>
      <c r="AF9" s="20" t="str">
        <f>[5]Março!$I$35</f>
        <v>SE</v>
      </c>
      <c r="AG9" s="51" t="str">
        <f>[5]Janeiro!$I$36</f>
        <v>N</v>
      </c>
      <c r="AH9" s="2"/>
    </row>
    <row r="10" spans="1:34" ht="17.100000000000001" customHeight="1" x14ac:dyDescent="0.2">
      <c r="A10" s="9" t="s">
        <v>3</v>
      </c>
      <c r="B10" s="2" t="str">
        <f>[6]Março!$I$5</f>
        <v>O</v>
      </c>
      <c r="C10" s="2" t="str">
        <f>[6]Março!$I$6</f>
        <v>SO</v>
      </c>
      <c r="D10" s="2" t="str">
        <f>[6]Março!$I$7</f>
        <v>L</v>
      </c>
      <c r="E10" s="2" t="str">
        <f>[6]Março!$I$8</f>
        <v>L</v>
      </c>
      <c r="F10" s="2" t="str">
        <f>[6]Março!$I$9</f>
        <v>L</v>
      </c>
      <c r="G10" s="2" t="str">
        <f>[6]Março!$I$10</f>
        <v>O</v>
      </c>
      <c r="H10" s="2" t="str">
        <f>[6]Março!$I$11</f>
        <v>O</v>
      </c>
      <c r="I10" s="2" t="str">
        <f>[6]Março!$I$12</f>
        <v>NE</v>
      </c>
      <c r="J10" s="2" t="str">
        <f>[6]Março!$I$13</f>
        <v>O</v>
      </c>
      <c r="K10" s="2" t="str">
        <f>[6]Março!$I$14</f>
        <v>L</v>
      </c>
      <c r="L10" s="2" t="str">
        <f>[6]Março!$I$15</f>
        <v>N</v>
      </c>
      <c r="M10" s="2" t="str">
        <f>[6]Março!$I$16</f>
        <v>O</v>
      </c>
      <c r="N10" s="2" t="str">
        <f>[6]Março!$I$17</f>
        <v>SO</v>
      </c>
      <c r="O10" s="2" t="str">
        <f>[6]Março!$I$18</f>
        <v>O</v>
      </c>
      <c r="P10" s="2" t="str">
        <f>[6]Março!$I$19</f>
        <v>NO</v>
      </c>
      <c r="Q10" s="2" t="str">
        <f>[6]Março!$I$20</f>
        <v>L</v>
      </c>
      <c r="R10" s="2" t="str">
        <f>[6]Março!$I$21</f>
        <v>L</v>
      </c>
      <c r="S10" s="2" t="str">
        <f>[6]Março!$I$22</f>
        <v>L</v>
      </c>
      <c r="T10" s="20" t="str">
        <f>[6]Março!$I$23</f>
        <v>L</v>
      </c>
      <c r="U10" s="20" t="str">
        <f>[6]Março!$I$24</f>
        <v>L</v>
      </c>
      <c r="V10" s="20" t="str">
        <f>[6]Março!$I$25</f>
        <v>NO</v>
      </c>
      <c r="W10" s="20" t="str">
        <f>[6]Março!$I$26</f>
        <v>NO</v>
      </c>
      <c r="X10" s="20" t="str">
        <f>[6]Março!$I$27</f>
        <v>NO</v>
      </c>
      <c r="Y10" s="20" t="str">
        <f>[6]Março!$I$28</f>
        <v>L</v>
      </c>
      <c r="Z10" s="20" t="str">
        <f>[6]Março!$I$29</f>
        <v>SO</v>
      </c>
      <c r="AA10" s="20" t="str">
        <f>[6]Março!$I$30</f>
        <v>NO</v>
      </c>
      <c r="AB10" s="20" t="str">
        <f>[6]Março!$I$31</f>
        <v>NO</v>
      </c>
      <c r="AC10" s="20" t="str">
        <f>[6]Março!$I$32</f>
        <v>S</v>
      </c>
      <c r="AD10" s="20" t="str">
        <f>[6]Março!$I$33</f>
        <v>L</v>
      </c>
      <c r="AE10" s="20" t="str">
        <f>[6]Março!$I$34</f>
        <v>NO</v>
      </c>
      <c r="AF10" s="20" t="str">
        <f>[6]Março!$I$35</f>
        <v>O</v>
      </c>
      <c r="AG10" s="51" t="str">
        <f>[6]Janeiro!$I$36</f>
        <v>O</v>
      </c>
      <c r="AH10" s="2"/>
    </row>
    <row r="11" spans="1:34" ht="17.100000000000001" customHeight="1" x14ac:dyDescent="0.2">
      <c r="A11" s="9" t="s">
        <v>4</v>
      </c>
      <c r="B11" s="2" t="str">
        <f>[7]Março!$I$5</f>
        <v>L</v>
      </c>
      <c r="C11" s="2" t="str">
        <f>[7]Março!$I$6</f>
        <v>O</v>
      </c>
      <c r="D11" s="2" t="str">
        <f>[7]Março!$I$7</f>
        <v>SE</v>
      </c>
      <c r="E11" s="2" t="str">
        <f>[7]Março!$I$8</f>
        <v>SE</v>
      </c>
      <c r="F11" s="2" t="str">
        <f>[7]Março!$I$9</f>
        <v>N</v>
      </c>
      <c r="G11" s="2" t="str">
        <f>[7]Março!$I$10</f>
        <v>N</v>
      </c>
      <c r="H11" s="2" t="str">
        <f>[7]Março!$I$11</f>
        <v>S</v>
      </c>
      <c r="I11" s="2" t="str">
        <f>[7]Março!$I$12</f>
        <v>NE</v>
      </c>
      <c r="J11" s="2" t="str">
        <f>[7]Março!$I$13</f>
        <v>O</v>
      </c>
      <c r="K11" s="2" t="str">
        <f>[7]Março!$I$14</f>
        <v>L</v>
      </c>
      <c r="L11" s="2" t="str">
        <f>[7]Março!$I$15</f>
        <v>NE</v>
      </c>
      <c r="M11" s="2" t="str">
        <f>[7]Março!$I$16</f>
        <v>N</v>
      </c>
      <c r="N11" s="2" t="str">
        <f>[7]Março!$I$17</f>
        <v>N</v>
      </c>
      <c r="O11" s="2" t="str">
        <f>[7]Março!$I$18</f>
        <v>NO</v>
      </c>
      <c r="P11" s="2" t="str">
        <f>[7]Março!$I$19</f>
        <v>O</v>
      </c>
      <c r="Q11" s="2" t="str">
        <f>[7]Março!$I$20</f>
        <v>SO</v>
      </c>
      <c r="R11" s="2" t="str">
        <f>[7]Março!$I$21</f>
        <v>NE</v>
      </c>
      <c r="S11" s="2" t="str">
        <f>[7]Março!$I$22</f>
        <v>NE</v>
      </c>
      <c r="T11" s="20" t="str">
        <f>[7]Março!$I$23</f>
        <v>NE</v>
      </c>
      <c r="U11" s="20" t="str">
        <f>[7]Março!$I$24</f>
        <v>NE</v>
      </c>
      <c r="V11" s="20" t="str">
        <f>[7]Março!$I$25</f>
        <v>NO</v>
      </c>
      <c r="W11" s="20" t="str">
        <f>[7]Março!$I$26</f>
        <v>N</v>
      </c>
      <c r="X11" s="20" t="str">
        <f>[7]Março!$I$27</f>
        <v>S</v>
      </c>
      <c r="Y11" s="20" t="str">
        <f>[7]Março!$I$28</f>
        <v>S</v>
      </c>
      <c r="Z11" s="20" t="str">
        <f>[7]Março!$I$29</f>
        <v>O</v>
      </c>
      <c r="AA11" s="20" t="str">
        <f>[7]Março!$I$30</f>
        <v>NO</v>
      </c>
      <c r="AB11" s="20" t="str">
        <f>[7]Março!$I$31</f>
        <v>SO</v>
      </c>
      <c r="AC11" s="20" t="str">
        <f>[7]Março!$I$32</f>
        <v>S</v>
      </c>
      <c r="AD11" s="20" t="str">
        <f>[7]Março!$I$33</f>
        <v>S</v>
      </c>
      <c r="AE11" s="20" t="str">
        <f>[7]Março!$I$34</f>
        <v>SE</v>
      </c>
      <c r="AF11" s="20" t="str">
        <f>[7]Março!$I$35</f>
        <v>SE</v>
      </c>
      <c r="AG11" s="51" t="str">
        <f>[7]Janeiro!$I$36</f>
        <v>N</v>
      </c>
      <c r="AH11" s="2"/>
    </row>
    <row r="12" spans="1:34" ht="17.100000000000001" customHeight="1" x14ac:dyDescent="0.2">
      <c r="A12" s="9" t="s">
        <v>5</v>
      </c>
      <c r="B12" s="20" t="str">
        <f>[8]Março!$I$5</f>
        <v>NE</v>
      </c>
      <c r="C12" s="20" t="str">
        <f>[8]Março!$I$6</f>
        <v>L</v>
      </c>
      <c r="D12" s="20" t="str">
        <f>[8]Março!$I$7</f>
        <v>L</v>
      </c>
      <c r="E12" s="20" t="str">
        <f>[8]Março!$I$8</f>
        <v>L</v>
      </c>
      <c r="F12" s="20" t="str">
        <f>[8]Março!$I$9</f>
        <v>L</v>
      </c>
      <c r="G12" s="20" t="str">
        <f>[8]Março!$I$10</f>
        <v>SE</v>
      </c>
      <c r="H12" s="20" t="str">
        <f>[8]Março!$I$11</f>
        <v>L</v>
      </c>
      <c r="I12" s="20" t="str">
        <f>[8]Março!$I$12</f>
        <v>O</v>
      </c>
      <c r="J12" s="20" t="str">
        <f>[8]Março!$I$13</f>
        <v>NO</v>
      </c>
      <c r="K12" s="20" t="str">
        <f>[8]Março!$I$14</f>
        <v>SE</v>
      </c>
      <c r="L12" s="20" t="str">
        <f>[8]Março!$I$15</f>
        <v>NO</v>
      </c>
      <c r="M12" s="20" t="str">
        <f>[8]Março!$I$16</f>
        <v>NE</v>
      </c>
      <c r="N12" s="20" t="str">
        <f>[8]Março!$I$17</f>
        <v>NO</v>
      </c>
      <c r="O12" s="20" t="str">
        <f>[8]Março!$I$18</f>
        <v>O</v>
      </c>
      <c r="P12" s="20" t="str">
        <f>[8]Março!$I$19</f>
        <v>SO</v>
      </c>
      <c r="Q12" s="20" t="str">
        <f>[8]Março!$I$20</f>
        <v>SO</v>
      </c>
      <c r="R12" s="20" t="str">
        <f>[8]Março!$I$21</f>
        <v>SE</v>
      </c>
      <c r="S12" s="20" t="str">
        <f>[8]Março!$I$22</f>
        <v>SE</v>
      </c>
      <c r="T12" s="20" t="str">
        <f>[8]Março!$I$23</f>
        <v>L</v>
      </c>
      <c r="U12" s="20" t="str">
        <f>[8]Março!$I$24</f>
        <v>L</v>
      </c>
      <c r="V12" s="20" t="str">
        <f>[8]Março!$I$25</f>
        <v>NO</v>
      </c>
      <c r="W12" s="20" t="str">
        <f>[8]Março!$I$26</f>
        <v>L</v>
      </c>
      <c r="X12" s="20" t="str">
        <f>[8]Março!$I$27</f>
        <v>SO</v>
      </c>
      <c r="Y12" s="20" t="str">
        <f>[8]Março!$I$28</f>
        <v>O</v>
      </c>
      <c r="Z12" s="20" t="str">
        <f>[8]Março!$I$29</f>
        <v>L</v>
      </c>
      <c r="AA12" s="20" t="str">
        <f>[8]Março!$I$30</f>
        <v>NO</v>
      </c>
      <c r="AB12" s="20" t="str">
        <f>[8]Março!$I$31</f>
        <v>SO</v>
      </c>
      <c r="AC12" s="20" t="str">
        <f>[8]Março!$I$32</f>
        <v>S</v>
      </c>
      <c r="AD12" s="20" t="str">
        <f>[8]Março!$I$33</f>
        <v>L</v>
      </c>
      <c r="AE12" s="20" t="str">
        <f>[8]Março!$I$34</f>
        <v>NO</v>
      </c>
      <c r="AF12" s="20" t="str">
        <f>[8]Março!$I$35</f>
        <v>L</v>
      </c>
      <c r="AG12" s="51" t="str">
        <f>[8]Janeiro!$I$36</f>
        <v>L</v>
      </c>
      <c r="AH12" s="2"/>
    </row>
    <row r="13" spans="1:34" ht="17.100000000000001" customHeight="1" x14ac:dyDescent="0.2">
      <c r="A13" s="9" t="s">
        <v>6</v>
      </c>
      <c r="B13" s="20" t="str">
        <f>[9]Março!$I$5</f>
        <v>NO</v>
      </c>
      <c r="C13" s="20" t="str">
        <f>[9]Março!$I$6</f>
        <v>SE</v>
      </c>
      <c r="D13" s="20" t="str">
        <f>[9]Março!$I$7</f>
        <v>SE</v>
      </c>
      <c r="E13" s="20" t="str">
        <f>[9]Março!$I$8</f>
        <v>SE</v>
      </c>
      <c r="F13" s="20" t="str">
        <f>[9]Março!$I$9</f>
        <v>NE</v>
      </c>
      <c r="G13" s="20" t="str">
        <f>[9]Março!$I$10</f>
        <v>NE</v>
      </c>
      <c r="H13" s="20" t="str">
        <f>[9]Março!$I$11</f>
        <v>NO</v>
      </c>
      <c r="I13" s="20" t="str">
        <f>[9]Março!$I$12</f>
        <v>NE</v>
      </c>
      <c r="J13" s="20" t="str">
        <f>[9]Março!$I$13</f>
        <v>L</v>
      </c>
      <c r="K13" s="20" t="str">
        <f>[9]Março!$I$14</f>
        <v>L</v>
      </c>
      <c r="L13" s="20" t="str">
        <f>[9]Março!$I$15</f>
        <v>NO</v>
      </c>
      <c r="M13" s="20" t="str">
        <f>[9]Março!$I$16</f>
        <v>NO</v>
      </c>
      <c r="N13" s="20" t="str">
        <f>[9]Março!$I$17</f>
        <v>L</v>
      </c>
      <c r="O13" s="20" t="str">
        <f>[9]Março!$I$18</f>
        <v>SO</v>
      </c>
      <c r="P13" s="20" t="str">
        <f>[9]Março!$I$19</f>
        <v>O</v>
      </c>
      <c r="Q13" s="20" t="str">
        <f>[9]Março!$I$20</f>
        <v>O</v>
      </c>
      <c r="R13" s="20" t="str">
        <f>[9]Março!$I$21</f>
        <v>S</v>
      </c>
      <c r="S13" s="20" t="str">
        <f>[9]Março!$I$22</f>
        <v>SE</v>
      </c>
      <c r="T13" s="20" t="str">
        <f>[9]Março!$I$23</f>
        <v>NO</v>
      </c>
      <c r="U13" s="20" t="str">
        <f>[9]Março!$I$24</f>
        <v>SE</v>
      </c>
      <c r="V13" s="20" t="str">
        <f>[9]Março!$I$25</f>
        <v>NE</v>
      </c>
      <c r="W13" s="20" t="str">
        <f>[9]Março!$I$26</f>
        <v>NO</v>
      </c>
      <c r="X13" s="20" t="str">
        <f>[9]Março!$I$27</f>
        <v>O</v>
      </c>
      <c r="Y13" s="20" t="str">
        <f>[9]Março!$I$28</f>
        <v>NO</v>
      </c>
      <c r="Z13" s="20" t="str">
        <f>[9]Março!$I$29</f>
        <v>SE</v>
      </c>
      <c r="AA13" s="20" t="str">
        <f>[9]Março!$I$30</f>
        <v>O</v>
      </c>
      <c r="AB13" s="20" t="str">
        <f>[9]Março!$I$31</f>
        <v>L</v>
      </c>
      <c r="AC13" s="20" t="str">
        <f>[9]Março!$I$32</f>
        <v>SE</v>
      </c>
      <c r="AD13" s="20" t="str">
        <f>[9]Março!$I$33</f>
        <v>SE</v>
      </c>
      <c r="AE13" s="20" t="str">
        <f>[9]Março!$I$34</f>
        <v>SE</v>
      </c>
      <c r="AF13" s="20" t="str">
        <f>[9]Março!$I$35</f>
        <v>L</v>
      </c>
      <c r="AG13" s="51" t="str">
        <f>[9]Janeiro!$I$36</f>
        <v>L</v>
      </c>
      <c r="AH13" s="2"/>
    </row>
    <row r="14" spans="1:34" ht="17.100000000000001" customHeight="1" x14ac:dyDescent="0.2">
      <c r="A14" s="9" t="s">
        <v>7</v>
      </c>
      <c r="B14" s="2" t="str">
        <f>[10]Março!$I$5</f>
        <v>NO</v>
      </c>
      <c r="C14" s="2" t="str">
        <f>[10]Março!$I$6</f>
        <v>SO</v>
      </c>
      <c r="D14" s="2" t="str">
        <f>[10]Março!$I$7</f>
        <v>S</v>
      </c>
      <c r="E14" s="2" t="str">
        <f>[10]Março!$I$8</f>
        <v>L</v>
      </c>
      <c r="F14" s="2" t="str">
        <f>[10]Março!$I$9</f>
        <v>L</v>
      </c>
      <c r="G14" s="2" t="str">
        <f>[10]Março!$I$10</f>
        <v>L</v>
      </c>
      <c r="H14" s="2" t="str">
        <f>[10]Março!$I$11</f>
        <v>L</v>
      </c>
      <c r="I14" s="2" t="str">
        <f>[10]Março!$I$12</f>
        <v>SE</v>
      </c>
      <c r="J14" s="2" t="str">
        <f>[10]Março!$I$13</f>
        <v>L</v>
      </c>
      <c r="K14" s="2" t="str">
        <f>[10]Março!$I$14</f>
        <v>L</v>
      </c>
      <c r="L14" s="2" t="str">
        <f>[10]Março!$I$15</f>
        <v>NO</v>
      </c>
      <c r="M14" s="2" t="str">
        <f>[10]Março!$I$16</f>
        <v>NO</v>
      </c>
      <c r="N14" s="2" t="str">
        <f>[10]Março!$I$17</f>
        <v>L</v>
      </c>
      <c r="O14" s="2" t="str">
        <f>[10]Março!$I$18</f>
        <v>SO</v>
      </c>
      <c r="P14" s="2" t="str">
        <f>[10]Março!$I$19</f>
        <v>O</v>
      </c>
      <c r="Q14" s="2" t="str">
        <f>[10]Março!$I$20</f>
        <v>O</v>
      </c>
      <c r="R14" s="2" t="str">
        <f>[10]Março!$I$21</f>
        <v>S</v>
      </c>
      <c r="S14" s="2" t="str">
        <f>[10]Março!$I$22</f>
        <v>SE</v>
      </c>
      <c r="T14" s="20" t="str">
        <f>[10]Março!$I$23</f>
        <v>NO</v>
      </c>
      <c r="U14" s="20" t="str">
        <f>[10]Março!$I$24</f>
        <v>SE</v>
      </c>
      <c r="V14" s="20" t="str">
        <f>[10]Março!$I$25</f>
        <v>NE</v>
      </c>
      <c r="W14" s="20" t="str">
        <f>[10]Março!$I$26</f>
        <v>NO</v>
      </c>
      <c r="X14" s="20" t="str">
        <f>[10]Março!$I$27</f>
        <v>O</v>
      </c>
      <c r="Y14" s="20" t="str">
        <f>[10]Março!$I$28</f>
        <v>S</v>
      </c>
      <c r="Z14" s="20" t="str">
        <f>[10]Março!$I$29</f>
        <v>S</v>
      </c>
      <c r="AA14" s="20" t="str">
        <f>[10]Março!$I$30</f>
        <v>NE</v>
      </c>
      <c r="AB14" s="20" t="str">
        <f>[10]Março!$I$31</f>
        <v>S</v>
      </c>
      <c r="AC14" s="20" t="str">
        <f>[10]Março!$I$32</f>
        <v>S</v>
      </c>
      <c r="AD14" s="20" t="str">
        <f>[10]Março!$I$33</f>
        <v>SE</v>
      </c>
      <c r="AE14" s="20" t="str">
        <f>[10]Março!$I$34</f>
        <v>S</v>
      </c>
      <c r="AF14" s="20" t="str">
        <f>[10]Março!$I$35</f>
        <v>SE</v>
      </c>
      <c r="AG14" s="51" t="str">
        <f>[10]Janeiro!$I$36</f>
        <v>N</v>
      </c>
      <c r="AH14" s="2"/>
    </row>
    <row r="15" spans="1:34" ht="17.100000000000001" customHeight="1" x14ac:dyDescent="0.2">
      <c r="A15" s="9" t="s">
        <v>8</v>
      </c>
      <c r="B15" s="2" t="str">
        <f>[11]Março!$I$5</f>
        <v>NO</v>
      </c>
      <c r="C15" s="2" t="str">
        <f>[11]Março!$I$6</f>
        <v>S</v>
      </c>
      <c r="D15" s="2" t="str">
        <f>[11]Março!$I$7</f>
        <v>S</v>
      </c>
      <c r="E15" s="2" t="str">
        <f>[11]Março!$I$8</f>
        <v>NE</v>
      </c>
      <c r="F15" s="2" t="str">
        <f>[11]Março!$I$9</f>
        <v>NE</v>
      </c>
      <c r="G15" s="2" t="str">
        <f>[11]Março!$I$10</f>
        <v>NE</v>
      </c>
      <c r="H15" s="2" t="str">
        <f>[11]Março!$I$11</f>
        <v>L</v>
      </c>
      <c r="I15" s="2" t="str">
        <f>[11]Março!$I$12</f>
        <v>S</v>
      </c>
      <c r="J15" s="2" t="str">
        <f>[11]Março!$I$13</f>
        <v>L</v>
      </c>
      <c r="K15" s="2" t="str">
        <f>[11]Março!$I$14</f>
        <v>NE</v>
      </c>
      <c r="L15" s="2" t="str">
        <f>[11]Março!$I$15</f>
        <v>NE</v>
      </c>
      <c r="M15" s="2" t="str">
        <f>[11]Março!$I$16</f>
        <v>NE</v>
      </c>
      <c r="N15" s="2" t="str">
        <f>[11]Março!$I$17</f>
        <v>NO</v>
      </c>
      <c r="O15" s="2" t="str">
        <f>[11]Março!$I$18</f>
        <v>O</v>
      </c>
      <c r="P15" s="2" t="str">
        <f>[11]Março!$I$19</f>
        <v>S</v>
      </c>
      <c r="Q15" s="20" t="str">
        <f>[11]Março!$I$20</f>
        <v>L</v>
      </c>
      <c r="R15" s="20" t="str">
        <f>[11]Março!$I$21</f>
        <v>L</v>
      </c>
      <c r="S15" s="20" t="str">
        <f>[11]Março!$I$22</f>
        <v>L</v>
      </c>
      <c r="T15" s="20" t="str">
        <f>[11]Março!$I$23</f>
        <v>NE</v>
      </c>
      <c r="U15" s="20" t="str">
        <f>[11]Março!$I$24</f>
        <v>NE</v>
      </c>
      <c r="V15" s="20" t="str">
        <f>[11]Março!$I$25</f>
        <v>NE</v>
      </c>
      <c r="W15" s="20" t="str">
        <f>[11]Março!$I$26</f>
        <v>NO</v>
      </c>
      <c r="X15" s="20" t="str">
        <f>[11]Março!$I$27</f>
        <v>SO</v>
      </c>
      <c r="Y15" s="20" t="str">
        <f>[11]Março!$I$28</f>
        <v>SO</v>
      </c>
      <c r="Z15" s="20" t="str">
        <f>[11]Março!$I$29</f>
        <v>S</v>
      </c>
      <c r="AA15" s="20" t="str">
        <f>[11]Março!$I$30</f>
        <v>NE</v>
      </c>
      <c r="AB15" s="20" t="str">
        <f>[11]Março!$I$31</f>
        <v>S</v>
      </c>
      <c r="AC15" s="20" t="str">
        <f>[11]Março!$I$32</f>
        <v>S</v>
      </c>
      <c r="AD15" s="20" t="str">
        <f>[11]Março!$I$33</f>
        <v>S</v>
      </c>
      <c r="AE15" s="20" t="str">
        <f>[11]Março!$I$34</f>
        <v>S</v>
      </c>
      <c r="AF15" s="20" t="str">
        <f>[11]Março!$I$35</f>
        <v>L</v>
      </c>
      <c r="AG15" s="51" t="str">
        <f>[11]Janeiro!$I$36</f>
        <v>NE</v>
      </c>
      <c r="AH15" s="2"/>
    </row>
    <row r="16" spans="1:34" ht="17.100000000000001" customHeight="1" x14ac:dyDescent="0.2">
      <c r="A16" s="9" t="s">
        <v>9</v>
      </c>
      <c r="B16" s="2" t="str">
        <f>[12]Março!$I$5</f>
        <v>NO</v>
      </c>
      <c r="C16" s="2" t="str">
        <f>[12]Março!$I$6</f>
        <v>S</v>
      </c>
      <c r="D16" s="2" t="str">
        <f>[12]Março!$I$7</f>
        <v>S</v>
      </c>
      <c r="E16" s="2" t="str">
        <f>[12]Março!$I$8</f>
        <v>L</v>
      </c>
      <c r="F16" s="2" t="str">
        <f>[12]Março!$I$9</f>
        <v>L</v>
      </c>
      <c r="G16" s="2" t="str">
        <f>[12]Março!$I$10</f>
        <v>L</v>
      </c>
      <c r="H16" s="2" t="str">
        <f>[12]Março!$I$11</f>
        <v>SE</v>
      </c>
      <c r="I16" s="2" t="str">
        <f>[12]Março!$I$12</f>
        <v>SE</v>
      </c>
      <c r="J16" s="2" t="str">
        <f>[12]Março!$I$13</f>
        <v>S</v>
      </c>
      <c r="K16" s="2" t="str">
        <f>[12]Março!$I$14</f>
        <v>SE</v>
      </c>
      <c r="L16" s="2" t="str">
        <f>[12]Março!$I$15</f>
        <v>NE</v>
      </c>
      <c r="M16" s="2" t="str">
        <f>[12]Março!$I$16</f>
        <v>N</v>
      </c>
      <c r="N16" s="2" t="str">
        <f>[12]Março!$I$17</f>
        <v>N</v>
      </c>
      <c r="O16" s="2" t="str">
        <f>[12]Março!$I$18</f>
        <v>O</v>
      </c>
      <c r="P16" s="2" t="str">
        <f>[12]Março!$I$19</f>
        <v>S</v>
      </c>
      <c r="Q16" s="2" t="str">
        <f>[12]Março!$I$20</f>
        <v>N</v>
      </c>
      <c r="R16" s="2" t="str">
        <f>[12]Março!$I$21</f>
        <v>L</v>
      </c>
      <c r="S16" s="2" t="str">
        <f>[12]Março!$I$22</f>
        <v>L</v>
      </c>
      <c r="T16" s="20" t="str">
        <f>[12]Março!$I$23</f>
        <v>L</v>
      </c>
      <c r="U16" s="20" t="str">
        <f>[12]Março!$I$24</f>
        <v>SE</v>
      </c>
      <c r="V16" s="20" t="str">
        <f>[12]Março!$I$25</f>
        <v>N</v>
      </c>
      <c r="W16" s="20" t="str">
        <f>[12]Março!$I$26</f>
        <v>O</v>
      </c>
      <c r="X16" s="20" t="str">
        <f>[12]Março!$I$27</f>
        <v>NO</v>
      </c>
      <c r="Y16" s="20" t="str">
        <f>[12]Março!$I$28</f>
        <v>SO</v>
      </c>
      <c r="Z16" s="20" t="str">
        <f>[12]Março!$I$29</f>
        <v>S</v>
      </c>
      <c r="AA16" s="20" t="str">
        <f>[12]Março!$I$30</f>
        <v>L</v>
      </c>
      <c r="AB16" s="20" t="str">
        <f>[12]Março!$I$31</f>
        <v>S</v>
      </c>
      <c r="AC16" s="20" t="str">
        <f>[12]Março!$I$32</f>
        <v>S</v>
      </c>
      <c r="AD16" s="20" t="str">
        <f>[12]Março!$I$33</f>
        <v>S</v>
      </c>
      <c r="AE16" s="20" t="str">
        <f>[12]Março!$I$34</f>
        <v>S</v>
      </c>
      <c r="AF16" s="20" t="str">
        <f>[12]Março!$I$35</f>
        <v>S</v>
      </c>
      <c r="AG16" s="51" t="str">
        <f>[12]Janeiro!$I$36</f>
        <v>NE</v>
      </c>
      <c r="AH16" s="2"/>
    </row>
    <row r="17" spans="1:34" ht="17.100000000000001" customHeight="1" x14ac:dyDescent="0.2">
      <c r="A17" s="9" t="s">
        <v>53</v>
      </c>
      <c r="B17" s="2" t="str">
        <f>[13]Março!$I$5</f>
        <v>N</v>
      </c>
      <c r="C17" s="2" t="str">
        <f>[13]Março!$I$6</f>
        <v>L</v>
      </c>
      <c r="D17" s="2" t="str">
        <f>[13]Março!$I$7</f>
        <v>SE</v>
      </c>
      <c r="E17" s="2" t="str">
        <f>[13]Março!$I$8</f>
        <v>NE</v>
      </c>
      <c r="F17" s="2" t="str">
        <f>[13]Março!$I$9</f>
        <v>NE</v>
      </c>
      <c r="G17" s="2" t="str">
        <f>[13]Março!$I$10</f>
        <v>SE</v>
      </c>
      <c r="H17" s="2" t="str">
        <f>[13]Março!$I$11</f>
        <v>NE</v>
      </c>
      <c r="I17" s="2" t="str">
        <f>[13]Março!$I$12</f>
        <v>S</v>
      </c>
      <c r="J17" s="2" t="str">
        <f>[13]Março!$I$13</f>
        <v>N</v>
      </c>
      <c r="K17" s="2" t="str">
        <f>[13]Março!$I$14</f>
        <v>N</v>
      </c>
      <c r="L17" s="2" t="str">
        <f>[13]Março!$I$15</f>
        <v>N</v>
      </c>
      <c r="M17" s="2" t="str">
        <f>[13]Março!$I$16</f>
        <v>N</v>
      </c>
      <c r="N17" s="2" t="str">
        <f>[13]Março!$I$17</f>
        <v>N</v>
      </c>
      <c r="O17" s="2" t="str">
        <f>[13]Março!$I$18</f>
        <v>N</v>
      </c>
      <c r="P17" s="2" t="str">
        <f>[13]Março!$I$19</f>
        <v>SO</v>
      </c>
      <c r="Q17" s="2" t="str">
        <f>[13]Março!$I$20</f>
        <v>SO</v>
      </c>
      <c r="R17" s="2" t="str">
        <f>[13]Março!$I$21</f>
        <v>S</v>
      </c>
      <c r="S17" s="2" t="str">
        <f>[13]Março!$I$22</f>
        <v>L</v>
      </c>
      <c r="T17" s="20" t="str">
        <f>[13]Março!$I$23</f>
        <v>L</v>
      </c>
      <c r="U17" s="20" t="str">
        <f>[13]Março!$I$24</f>
        <v>NE</v>
      </c>
      <c r="V17" s="20" t="str">
        <f>[13]Março!$I$25</f>
        <v>N</v>
      </c>
      <c r="W17" s="20" t="str">
        <f>[13]Março!$I$26</f>
        <v>N</v>
      </c>
      <c r="X17" s="20" t="str">
        <f>[13]Março!$I$27</f>
        <v>SO</v>
      </c>
      <c r="Y17" s="20" t="str">
        <f>[13]Março!$I$28</f>
        <v>S</v>
      </c>
      <c r="Z17" s="20" t="str">
        <f>[13]Março!$I$29</f>
        <v>S</v>
      </c>
      <c r="AA17" s="20" t="str">
        <f>[13]Março!$I$30</f>
        <v>SE</v>
      </c>
      <c r="AB17" s="20" t="str">
        <f>[13]Março!$I$31</f>
        <v>S</v>
      </c>
      <c r="AC17" s="20" t="str">
        <f>[13]Março!$I$32</f>
        <v>S</v>
      </c>
      <c r="AD17" s="20" t="str">
        <f>[13]Março!$I$33</f>
        <v>S</v>
      </c>
      <c r="AE17" s="20" t="str">
        <f>[13]Março!$I$34</f>
        <v>S</v>
      </c>
      <c r="AF17" s="20" t="str">
        <f>[13]Março!$I$35</f>
        <v>S</v>
      </c>
      <c r="AG17" s="51" t="str">
        <f>[13]Janeiro!$I$36</f>
        <v>N</v>
      </c>
      <c r="AH17" s="2"/>
    </row>
    <row r="18" spans="1:34" ht="17.100000000000001" customHeight="1" x14ac:dyDescent="0.2">
      <c r="A18" s="9" t="s">
        <v>10</v>
      </c>
      <c r="B18" s="3" t="str">
        <f>[14]Março!$I$5</f>
        <v>N</v>
      </c>
      <c r="C18" s="3" t="str">
        <f>[14]Março!$I$6</f>
        <v>SE</v>
      </c>
      <c r="D18" s="3" t="str">
        <f>[14]Março!$I$7</f>
        <v>SE</v>
      </c>
      <c r="E18" s="3" t="str">
        <f>[14]Março!$I$8</f>
        <v>NE</v>
      </c>
      <c r="F18" s="3" t="str">
        <f>[14]Março!$I$9</f>
        <v>NE</v>
      </c>
      <c r="G18" s="3" t="str">
        <f>[14]Março!$I$10</f>
        <v>NE</v>
      </c>
      <c r="H18" s="3" t="str">
        <f>[14]Março!$I$11</f>
        <v>L</v>
      </c>
      <c r="I18" s="3" t="str">
        <f>[14]Março!$I$12</f>
        <v>SE</v>
      </c>
      <c r="J18" s="3" t="str">
        <f>[14]Março!$I$13</f>
        <v>O</v>
      </c>
      <c r="K18" s="3" t="str">
        <f>[14]Março!$I$14</f>
        <v>L</v>
      </c>
      <c r="L18" s="3" t="str">
        <f>[14]Março!$I$15</f>
        <v>NE</v>
      </c>
      <c r="M18" s="3" t="str">
        <f>[14]Março!$I$16</f>
        <v>N</v>
      </c>
      <c r="N18" s="3" t="str">
        <f>[14]Março!$I$17</f>
        <v>NE</v>
      </c>
      <c r="O18" s="3" t="str">
        <f>[14]Março!$I$18</f>
        <v>N</v>
      </c>
      <c r="P18" s="3" t="str">
        <f>[14]Março!$I$19</f>
        <v>S</v>
      </c>
      <c r="Q18" s="3" t="str">
        <f>[14]Março!$I$20</f>
        <v>O</v>
      </c>
      <c r="R18" s="3" t="str">
        <f>[14]Março!$I$21</f>
        <v>L</v>
      </c>
      <c r="S18" s="3" t="str">
        <f>[14]Março!$I$22</f>
        <v>L</v>
      </c>
      <c r="T18" s="20" t="str">
        <f>[14]Março!$I$23</f>
        <v>L</v>
      </c>
      <c r="U18" s="20" t="str">
        <f>[14]Março!$I$24</f>
        <v>NE</v>
      </c>
      <c r="V18" s="20" t="str">
        <f>[14]Março!$I$25</f>
        <v>N</v>
      </c>
      <c r="W18" s="20" t="str">
        <f>[14]Março!$I$26</f>
        <v>N</v>
      </c>
      <c r="X18" s="20" t="str">
        <f>[14]Março!$I$27</f>
        <v>O</v>
      </c>
      <c r="Y18" s="20" t="str">
        <f>[14]Março!$I$28</f>
        <v>SO</v>
      </c>
      <c r="Z18" s="20" t="str">
        <f>[14]Março!$I$29</f>
        <v>SE</v>
      </c>
      <c r="AA18" s="20" t="str">
        <f>[14]Março!$I$30</f>
        <v>N</v>
      </c>
      <c r="AB18" s="20" t="str">
        <f>[14]Março!$I$31</f>
        <v>S</v>
      </c>
      <c r="AC18" s="20" t="str">
        <f>[14]Março!$I$32</f>
        <v>S</v>
      </c>
      <c r="AD18" s="20" t="str">
        <f>[14]Março!$I$33</f>
        <v>NO</v>
      </c>
      <c r="AE18" s="20" t="str">
        <f>[14]Março!$I$34</f>
        <v>SE</v>
      </c>
      <c r="AF18" s="20" t="str">
        <f>[14]Março!$I$35</f>
        <v>L</v>
      </c>
      <c r="AG18" s="51" t="str">
        <f>[14]Janeiro!$I$36</f>
        <v>L</v>
      </c>
      <c r="AH18" s="2"/>
    </row>
    <row r="19" spans="1:34" ht="17.100000000000001" customHeight="1" x14ac:dyDescent="0.2">
      <c r="A19" s="9" t="s">
        <v>11</v>
      </c>
      <c r="B19" s="2" t="str">
        <f>[15]Março!$I$5</f>
        <v>NO</v>
      </c>
      <c r="C19" s="2" t="str">
        <f>[15]Março!$I$6</f>
        <v>O</v>
      </c>
      <c r="D19" s="2" t="str">
        <f>[15]Março!$I$7</f>
        <v>NO</v>
      </c>
      <c r="E19" s="2" t="str">
        <f>[15]Março!$I$8</f>
        <v>L</v>
      </c>
      <c r="F19" s="2" t="str">
        <f>[15]Março!$I$9</f>
        <v>L</v>
      </c>
      <c r="G19" s="2" t="str">
        <f>[15]Março!$I$10</f>
        <v>L</v>
      </c>
      <c r="H19" s="2" t="str">
        <f>[15]Março!$I$11</f>
        <v>L</v>
      </c>
      <c r="I19" s="2" t="str">
        <f>[15]Março!$I$12</f>
        <v>L</v>
      </c>
      <c r="J19" s="2" t="str">
        <f>[15]Março!$I$13</f>
        <v>O</v>
      </c>
      <c r="K19" s="2" t="str">
        <f>[15]Março!$I$14</f>
        <v>O</v>
      </c>
      <c r="L19" s="2" t="str">
        <f>[15]Março!$I$15</f>
        <v>O</v>
      </c>
      <c r="M19" s="2" t="str">
        <f>[15]Março!$I$16</f>
        <v>O</v>
      </c>
      <c r="N19" s="2" t="str">
        <f>[15]Março!$I$17</f>
        <v>O</v>
      </c>
      <c r="O19" s="2" t="str">
        <f>[15]Março!$I$18</f>
        <v>O</v>
      </c>
      <c r="P19" s="2" t="str">
        <f>[15]Março!$I$19</f>
        <v>O</v>
      </c>
      <c r="Q19" s="2" t="str">
        <f>[15]Março!$I$20</f>
        <v>S</v>
      </c>
      <c r="R19" s="2" t="str">
        <f>[15]Março!$I$21</f>
        <v>L</v>
      </c>
      <c r="S19" s="2" t="str">
        <f>[15]Março!$I$22</f>
        <v>L</v>
      </c>
      <c r="T19" s="20" t="str">
        <f>[15]Março!$I$23</f>
        <v>L</v>
      </c>
      <c r="U19" s="20" t="str">
        <f>[15]Março!$I$24</f>
        <v>O</v>
      </c>
      <c r="V19" s="20" t="str">
        <f>[15]Março!$I$25</f>
        <v>NO</v>
      </c>
      <c r="W19" s="20" t="str">
        <f>[15]Março!$I$26</f>
        <v>O</v>
      </c>
      <c r="X19" s="20" t="str">
        <f>[15]Março!$I$27</f>
        <v>O</v>
      </c>
      <c r="Y19" s="20" t="str">
        <f>[15]Março!$I$28</f>
        <v>O</v>
      </c>
      <c r="Z19" s="20" t="str">
        <f>[15]Março!$I$29</f>
        <v>O</v>
      </c>
      <c r="AA19" s="20" t="str">
        <f>[15]Março!$I$30</f>
        <v>O</v>
      </c>
      <c r="AB19" s="20" t="str">
        <f>[15]Março!$I$31</f>
        <v>S</v>
      </c>
      <c r="AC19" s="20" t="str">
        <f>[15]Março!$I$32</f>
        <v>S</v>
      </c>
      <c r="AD19" s="20" t="str">
        <f>[15]Março!$I$33</f>
        <v>NO</v>
      </c>
      <c r="AE19" s="20" t="str">
        <f>[15]Março!$I$34</f>
        <v>O</v>
      </c>
      <c r="AF19" s="20" t="str">
        <f>[15]Março!$I$35</f>
        <v>O</v>
      </c>
      <c r="AG19" s="51" t="str">
        <f>[15]Janeiro!$I$36</f>
        <v>O</v>
      </c>
      <c r="AH19" s="2"/>
    </row>
    <row r="20" spans="1:34" ht="17.100000000000001" customHeight="1" x14ac:dyDescent="0.2">
      <c r="A20" s="9" t="s">
        <v>12</v>
      </c>
      <c r="B20" s="2" t="str">
        <f>[16]Março!$I$5</f>
        <v>SO</v>
      </c>
      <c r="C20" s="2" t="str">
        <f>[16]Março!$I$6</f>
        <v>O</v>
      </c>
      <c r="D20" s="2" t="str">
        <f>[16]Março!$I$7</f>
        <v>S</v>
      </c>
      <c r="E20" s="2" t="str">
        <f>[16]Março!$I$8</f>
        <v>SO</v>
      </c>
      <c r="F20" s="2" t="str">
        <f>[16]Março!$I$9</f>
        <v>L</v>
      </c>
      <c r="G20" s="2" t="str">
        <f>[16]Março!$I$10</f>
        <v>SO</v>
      </c>
      <c r="H20" s="2" t="str">
        <f>[16]Março!$I$11</f>
        <v>NE</v>
      </c>
      <c r="I20" s="2" t="str">
        <f>[16]Março!$I$12</f>
        <v>S</v>
      </c>
      <c r="J20" s="2" t="str">
        <f>[16]Março!$I$13</f>
        <v>SE</v>
      </c>
      <c r="K20" s="2" t="str">
        <f>[16]Março!$I$14</f>
        <v>N</v>
      </c>
      <c r="L20" s="2" t="str">
        <f>[16]Março!$I$15</f>
        <v>N</v>
      </c>
      <c r="M20" s="2" t="str">
        <f>[16]Março!$I$16</f>
        <v>N</v>
      </c>
      <c r="N20" s="2" t="str">
        <f>[16]Março!$I$17</f>
        <v>N</v>
      </c>
      <c r="O20" s="2" t="str">
        <f>[16]Março!$I$18</f>
        <v>SO</v>
      </c>
      <c r="P20" s="2" t="str">
        <f>[16]Março!$I$19</f>
        <v>SO</v>
      </c>
      <c r="Q20" s="2" t="str">
        <f>[16]Março!$I$20</f>
        <v>SO</v>
      </c>
      <c r="R20" s="2" t="str">
        <f>[16]Março!$I$21</f>
        <v>SO</v>
      </c>
      <c r="S20" s="2" t="str">
        <f>[16]Março!$I$22</f>
        <v>S</v>
      </c>
      <c r="T20" s="2" t="str">
        <f>[16]Março!$I$23</f>
        <v>O</v>
      </c>
      <c r="U20" s="2" t="str">
        <f>[16]Março!$I$24</f>
        <v>S</v>
      </c>
      <c r="V20" s="2" t="str">
        <f>[16]Março!$I$25</f>
        <v>N</v>
      </c>
      <c r="W20" s="2" t="str">
        <f>[16]Março!$I$26</f>
        <v>O</v>
      </c>
      <c r="X20" s="2" t="str">
        <f>[16]Março!$I$27</f>
        <v>S</v>
      </c>
      <c r="Y20" s="2" t="str">
        <f>[16]Março!$I$28</f>
        <v>SO</v>
      </c>
      <c r="Z20" s="2" t="str">
        <f>[16]Março!$I$29</f>
        <v>SO</v>
      </c>
      <c r="AA20" s="2" t="str">
        <f>[16]Março!$I$30</f>
        <v>S</v>
      </c>
      <c r="AB20" s="2" t="str">
        <f>[16]Março!$I$31</f>
        <v>S</v>
      </c>
      <c r="AC20" s="2" t="str">
        <f>[16]Março!$I$32</f>
        <v>S</v>
      </c>
      <c r="AD20" s="2" t="str">
        <f>[16]Março!$I$33</f>
        <v>S</v>
      </c>
      <c r="AE20" s="2" t="str">
        <f>[16]Março!$I$34</f>
        <v>S</v>
      </c>
      <c r="AF20" s="2" t="str">
        <f>[16]Março!$I$35</f>
        <v>SO</v>
      </c>
      <c r="AG20" s="52" t="str">
        <f>[16]Janeiro!$I$36</f>
        <v>NE</v>
      </c>
      <c r="AH20" s="2"/>
    </row>
    <row r="21" spans="1:34" ht="17.100000000000001" customHeight="1" x14ac:dyDescent="0.2">
      <c r="A21" s="9" t="s">
        <v>13</v>
      </c>
      <c r="B21" s="20" t="str">
        <f>[17]Março!$I$5</f>
        <v>NE</v>
      </c>
      <c r="C21" s="20" t="str">
        <f>[17]Março!$I$6</f>
        <v>N</v>
      </c>
      <c r="D21" s="20" t="str">
        <f>[17]Março!$I$7</f>
        <v>O</v>
      </c>
      <c r="E21" s="20" t="str">
        <f>[17]Março!$I$8</f>
        <v>SE</v>
      </c>
      <c r="F21" s="20" t="str">
        <f>[17]Março!$I$9</f>
        <v>NE</v>
      </c>
      <c r="G21" s="20" t="str">
        <f>[17]Março!$I$10</f>
        <v>L</v>
      </c>
      <c r="H21" s="20" t="str">
        <f>[17]Março!$I$11</f>
        <v>L</v>
      </c>
      <c r="I21" s="20" t="str">
        <f>[17]Março!$I$12</f>
        <v>O</v>
      </c>
      <c r="J21" s="20" t="str">
        <f>[17]Março!$I$13</f>
        <v>NE</v>
      </c>
      <c r="K21" s="20" t="str">
        <f>[17]Março!$I$14</f>
        <v>NO</v>
      </c>
      <c r="L21" s="20" t="str">
        <f>[17]Março!$I$15</f>
        <v>NO</v>
      </c>
      <c r="M21" s="20" t="str">
        <f>[17]Março!$I$16</f>
        <v>N</v>
      </c>
      <c r="N21" s="20" t="str">
        <f>[17]Março!$I$17</f>
        <v>N</v>
      </c>
      <c r="O21" s="20" t="str">
        <f>[17]Março!$I$18</f>
        <v>N</v>
      </c>
      <c r="P21" s="20" t="str">
        <f>[17]Março!$I$19</f>
        <v>SO</v>
      </c>
      <c r="Q21" s="20" t="str">
        <f>[17]Março!$I$20</f>
        <v>SO</v>
      </c>
      <c r="R21" s="20" t="str">
        <f>[17]Março!$I$21</f>
        <v>O</v>
      </c>
      <c r="S21" s="20" t="str">
        <f>[17]Março!$I$22</f>
        <v>L</v>
      </c>
      <c r="T21" s="20" t="str">
        <f>[17]Março!$I$23</f>
        <v>NE</v>
      </c>
      <c r="U21" s="20" t="str">
        <f>[17]Março!$I$24</f>
        <v>NE</v>
      </c>
      <c r="V21" s="20" t="str">
        <f>[17]Março!$I$25</f>
        <v>NO</v>
      </c>
      <c r="W21" s="20" t="str">
        <f>[17]Março!$I$26</f>
        <v>NO</v>
      </c>
      <c r="X21" s="20" t="str">
        <f>[17]Março!$I$27</f>
        <v>O</v>
      </c>
      <c r="Y21" s="20" t="str">
        <f>[17]Março!$I$28</f>
        <v>SO</v>
      </c>
      <c r="Z21" s="20" t="str">
        <f>[17]Março!$I$29</f>
        <v>N</v>
      </c>
      <c r="AA21" s="20" t="str">
        <f>[17]Março!$I$30</f>
        <v>NO</v>
      </c>
      <c r="AB21" s="20" t="str">
        <f>[17]Março!$I$31</f>
        <v>N</v>
      </c>
      <c r="AC21" s="20" t="str">
        <f>[17]Março!$I$32</f>
        <v>S</v>
      </c>
      <c r="AD21" s="20" t="str">
        <f>[17]Março!$I$33</f>
        <v>SO</v>
      </c>
      <c r="AE21" s="20" t="str">
        <f>[17]Março!$I$34</f>
        <v>S</v>
      </c>
      <c r="AF21" s="20" t="str">
        <f>[17]Março!$I$35</f>
        <v>SO</v>
      </c>
      <c r="AG21" s="51" t="str">
        <f>[17]Janeiro!$I$36</f>
        <v>NE</v>
      </c>
      <c r="AH21" s="2"/>
    </row>
    <row r="22" spans="1:34" ht="17.100000000000001" customHeight="1" x14ac:dyDescent="0.2">
      <c r="A22" s="9" t="s">
        <v>14</v>
      </c>
      <c r="B22" s="2" t="str">
        <f>[18]Março!$I$5</f>
        <v>SO</v>
      </c>
      <c r="C22" s="2" t="str">
        <f>[18]Março!$I$6</f>
        <v>O</v>
      </c>
      <c r="D22" s="2" t="str">
        <f>[18]Março!$I$7</f>
        <v>SE</v>
      </c>
      <c r="E22" s="2" t="str">
        <f>[18]Março!$I$8</f>
        <v>SE</v>
      </c>
      <c r="F22" s="2" t="str">
        <f>[18]Março!$I$9</f>
        <v>SE</v>
      </c>
      <c r="G22" s="2" t="str">
        <f>[18]Março!$I$10</f>
        <v>S</v>
      </c>
      <c r="H22" s="2" t="str">
        <f>[18]Março!$I$11</f>
        <v>SO</v>
      </c>
      <c r="I22" s="2" t="str">
        <f>[18]Março!$I$12</f>
        <v>SE</v>
      </c>
      <c r="J22" s="2" t="str">
        <f>[18]Março!$I$13</f>
        <v>O</v>
      </c>
      <c r="K22" s="2" t="str">
        <f>[18]Março!$I$14</f>
        <v>NE</v>
      </c>
      <c r="L22" s="2" t="str">
        <f>[18]Março!$I$15</f>
        <v>L</v>
      </c>
      <c r="M22" s="2" t="str">
        <f>[18]Março!$I$16</f>
        <v>O</v>
      </c>
      <c r="N22" s="2" t="str">
        <f>[18]Março!$I$17</f>
        <v>N</v>
      </c>
      <c r="O22" s="2" t="str">
        <f>[18]Março!$I$18</f>
        <v>O</v>
      </c>
      <c r="P22" s="2" t="str">
        <f>[18]Março!$I$19</f>
        <v>NO</v>
      </c>
      <c r="Q22" s="2" t="str">
        <f>[18]Março!$I$20</f>
        <v>SO</v>
      </c>
      <c r="R22" s="2" t="str">
        <f>[18]Março!$I$21</f>
        <v>NE</v>
      </c>
      <c r="S22" s="2" t="str">
        <f>[18]Março!$I$22</f>
        <v>L</v>
      </c>
      <c r="T22" s="2" t="str">
        <f>[18]Março!$I$23</f>
        <v>N</v>
      </c>
      <c r="U22" s="2" t="str">
        <f>[18]Março!$I$24</f>
        <v>L</v>
      </c>
      <c r="V22" s="2" t="str">
        <f>[18]Março!$I$25</f>
        <v>S</v>
      </c>
      <c r="W22" s="2" t="str">
        <f>[18]Março!$I$26</f>
        <v>O</v>
      </c>
      <c r="X22" s="2" t="str">
        <f>[18]Março!$I$27</f>
        <v>N</v>
      </c>
      <c r="Y22" s="2" t="str">
        <f>[18]Março!$I$28</f>
        <v>N</v>
      </c>
      <c r="Z22" s="2" t="str">
        <f>[18]Março!$I$29</f>
        <v>NE</v>
      </c>
      <c r="AA22" s="2" t="str">
        <f>[18]Março!$I$30</f>
        <v>L</v>
      </c>
      <c r="AB22" s="2" t="str">
        <f>[18]Março!$I$31</f>
        <v>L</v>
      </c>
      <c r="AC22" s="2" t="str">
        <f>[18]Março!$I$32</f>
        <v>SO</v>
      </c>
      <c r="AD22" s="2" t="str">
        <f>[18]Março!$I$33</f>
        <v>S</v>
      </c>
      <c r="AE22" s="2" t="str">
        <f>[18]Março!$I$34</f>
        <v>SO</v>
      </c>
      <c r="AF22" s="2" t="str">
        <f>[18]Março!$I$35</f>
        <v>SO</v>
      </c>
      <c r="AG22" s="52" t="str">
        <f>[18]Janeiro!$I$36</f>
        <v>NE</v>
      </c>
      <c r="AH22" s="2"/>
    </row>
    <row r="23" spans="1:34" ht="17.100000000000001" customHeight="1" x14ac:dyDescent="0.2">
      <c r="A23" s="9" t="s">
        <v>15</v>
      </c>
      <c r="B23" s="2" t="str">
        <f>[19]Março!$I$5</f>
        <v>N</v>
      </c>
      <c r="C23" s="2" t="str">
        <f>[19]Março!$I$6</f>
        <v>L</v>
      </c>
      <c r="D23" s="2" t="str">
        <f>[19]Março!$I$7</f>
        <v>NE</v>
      </c>
      <c r="E23" s="2" t="str">
        <f>[19]Março!$I$8</f>
        <v>NE</v>
      </c>
      <c r="F23" s="2" t="str">
        <f>[19]Março!$I$9</f>
        <v>NE</v>
      </c>
      <c r="G23" s="2" t="str">
        <f>[19]Março!$I$10</f>
        <v>NE</v>
      </c>
      <c r="H23" s="2" t="str">
        <f>[19]Março!$I$11</f>
        <v>NE</v>
      </c>
      <c r="I23" s="2" t="str">
        <f>[19]Março!$I$12</f>
        <v>SE</v>
      </c>
      <c r="J23" s="2" t="str">
        <f>[19]Março!$I$13</f>
        <v>NE</v>
      </c>
      <c r="K23" s="2" t="str">
        <f>[19]Março!$I$14</f>
        <v>NE</v>
      </c>
      <c r="L23" s="2" t="str">
        <f>[19]Março!$I$15</f>
        <v>NE</v>
      </c>
      <c r="M23" s="2" t="str">
        <f>[19]Março!$I$16</f>
        <v>NE</v>
      </c>
      <c r="N23" s="2" t="str">
        <f>[19]Março!$I$17</f>
        <v>NE</v>
      </c>
      <c r="O23" s="2" t="str">
        <f>[19]Março!$I$18</f>
        <v>NO</v>
      </c>
      <c r="P23" s="2" t="str">
        <f>[19]Março!$I$19</f>
        <v>SO</v>
      </c>
      <c r="Q23" s="2" t="str">
        <f>[19]Março!$I$20</f>
        <v>S</v>
      </c>
      <c r="R23" s="2" t="str">
        <f>[19]Março!$I$21</f>
        <v>L</v>
      </c>
      <c r="S23" s="2" t="str">
        <f>[19]Março!$I$22</f>
        <v>NE</v>
      </c>
      <c r="T23" s="2" t="str">
        <f>[19]Março!$I$23</f>
        <v>NE</v>
      </c>
      <c r="U23" s="2" t="str">
        <f>[19]Março!$I$24</f>
        <v>NE</v>
      </c>
      <c r="V23" s="2" t="str">
        <f>[19]Março!$I$25</f>
        <v>NE</v>
      </c>
      <c r="W23" s="2" t="str">
        <f>[19]Março!$I$26</f>
        <v>NE</v>
      </c>
      <c r="X23" s="2" t="str">
        <f>[19]Março!$I$27</f>
        <v>SO</v>
      </c>
      <c r="Y23" s="2" t="str">
        <f>[19]Março!$I$28</f>
        <v>S</v>
      </c>
      <c r="Z23" s="2" t="str">
        <f>[19]Março!$I$29</f>
        <v>SE</v>
      </c>
      <c r="AA23" s="2" t="str">
        <f>[19]Março!$I$30</f>
        <v>NE</v>
      </c>
      <c r="AB23" s="2" t="str">
        <f>[19]Março!$I$31</f>
        <v>S</v>
      </c>
      <c r="AC23" s="2" t="str">
        <f>[19]Março!$I$32</f>
        <v>S</v>
      </c>
      <c r="AD23" s="2" t="str">
        <f>[19]Março!$I$33</f>
        <v>NE</v>
      </c>
      <c r="AE23" s="2" t="str">
        <f>[19]Março!$I$34</f>
        <v>L</v>
      </c>
      <c r="AF23" s="2" t="str">
        <f>[19]Março!$I$35</f>
        <v>NE</v>
      </c>
      <c r="AG23" s="52" t="str">
        <f>[19]Janeiro!$I$36</f>
        <v>NE</v>
      </c>
      <c r="AH23" s="2"/>
    </row>
    <row r="24" spans="1:34" ht="17.100000000000001" customHeight="1" x14ac:dyDescent="0.2">
      <c r="A24" s="9" t="s">
        <v>16</v>
      </c>
      <c r="B24" s="23" t="str">
        <f>[20]Março!$I$5</f>
        <v>SE</v>
      </c>
      <c r="C24" s="23" t="str">
        <f>[20]Março!$I$6</f>
        <v>SE</v>
      </c>
      <c r="D24" s="23" t="str">
        <f>[20]Março!$I$7</f>
        <v>S</v>
      </c>
      <c r="E24" s="23" t="str">
        <f>[20]Março!$I$8</f>
        <v>S</v>
      </c>
      <c r="F24" s="23" t="str">
        <f>[20]Março!$I$9</f>
        <v>S</v>
      </c>
      <c r="G24" s="23" t="str">
        <f>[20]Março!$I$10</f>
        <v>SE</v>
      </c>
      <c r="H24" s="23" t="str">
        <f>[20]Março!$I$11</f>
        <v>SE</v>
      </c>
      <c r="I24" s="23" t="str">
        <f>[20]Março!$I$12</f>
        <v>SE</v>
      </c>
      <c r="J24" s="23" t="str">
        <f>[20]Março!$I$13</f>
        <v>SE</v>
      </c>
      <c r="K24" s="23" t="str">
        <f>[20]Março!$I$14</f>
        <v>SE</v>
      </c>
      <c r="L24" s="23" t="str">
        <f>[20]Março!$I$15</f>
        <v>S</v>
      </c>
      <c r="M24" s="23" t="str">
        <f>[20]Março!$I$16</f>
        <v>SE</v>
      </c>
      <c r="N24" s="23" t="str">
        <f>[20]Março!$I$17</f>
        <v>SE</v>
      </c>
      <c r="O24" s="23" t="str">
        <f>[20]Março!$I$18</f>
        <v>S</v>
      </c>
      <c r="P24" s="23" t="str">
        <f>[20]Março!$I$19</f>
        <v>S</v>
      </c>
      <c r="Q24" s="23" t="str">
        <f>[20]Março!$I$20</f>
        <v>S</v>
      </c>
      <c r="R24" s="23" t="str">
        <f>[20]Março!$I$21</f>
        <v>S</v>
      </c>
      <c r="S24" s="23" t="str">
        <f>[20]Março!$I$22</f>
        <v>L</v>
      </c>
      <c r="T24" s="23" t="str">
        <f>[20]Março!$I$23</f>
        <v>SE</v>
      </c>
      <c r="U24" s="23" t="str">
        <f>[20]Março!$I$24</f>
        <v>S</v>
      </c>
      <c r="V24" s="23" t="str">
        <f>[20]Março!$I$25</f>
        <v>SE</v>
      </c>
      <c r="W24" s="23" t="str">
        <f>[20]Março!$I$26</f>
        <v>SE</v>
      </c>
      <c r="X24" s="23" t="str">
        <f>[20]Março!$I$27</f>
        <v>S</v>
      </c>
      <c r="Y24" s="23" t="str">
        <f>[20]Março!$I$28</f>
        <v>S</v>
      </c>
      <c r="Z24" s="23" t="str">
        <f>[20]Março!$I$29</f>
        <v>S</v>
      </c>
      <c r="AA24" s="23" t="str">
        <f>[20]Março!$I$30</f>
        <v>SE</v>
      </c>
      <c r="AB24" s="23" t="str">
        <f>[20]Março!$I$31</f>
        <v>S</v>
      </c>
      <c r="AC24" s="23" t="str">
        <f>[20]Março!$I$32</f>
        <v>S</v>
      </c>
      <c r="AD24" s="23" t="str">
        <f>[20]Março!$I$33</f>
        <v>S</v>
      </c>
      <c r="AE24" s="23" t="str">
        <f>[20]Março!$I$34</f>
        <v>S</v>
      </c>
      <c r="AF24" s="23" t="str">
        <f>[20]Março!$I$35</f>
        <v>SE</v>
      </c>
      <c r="AG24" s="53" t="str">
        <f>[20]Janeiro!$I$36</f>
        <v>S</v>
      </c>
      <c r="AH24" s="2"/>
    </row>
    <row r="25" spans="1:34" ht="17.100000000000001" customHeight="1" x14ac:dyDescent="0.2">
      <c r="A25" s="9" t="s">
        <v>17</v>
      </c>
      <c r="B25" s="2" t="str">
        <f>[21]Março!$I$5</f>
        <v>N</v>
      </c>
      <c r="C25" s="2" t="str">
        <f>[21]Março!$I$6</f>
        <v>SO</v>
      </c>
      <c r="D25" s="2" t="str">
        <f>[21]Março!$I$7</f>
        <v>NO</v>
      </c>
      <c r="E25" s="2" t="str">
        <f>[21]Março!$I$8</f>
        <v>NE</v>
      </c>
      <c r="F25" s="2" t="str">
        <f>[21]Março!$I$9</f>
        <v>L</v>
      </c>
      <c r="G25" s="2" t="str">
        <f>[21]Março!$I$10</f>
        <v>NE</v>
      </c>
      <c r="H25" s="2" t="str">
        <f>[21]Março!$I$11</f>
        <v>L</v>
      </c>
      <c r="I25" s="2" t="str">
        <f>[21]Março!$I$12</f>
        <v>SE</v>
      </c>
      <c r="J25" s="2" t="str">
        <f>[21]Março!$I$13</f>
        <v>SE</v>
      </c>
      <c r="K25" s="2" t="str">
        <f>[21]Março!$I$14</f>
        <v>NE</v>
      </c>
      <c r="L25" s="2" t="str">
        <f>[21]Março!$I$15</f>
        <v>L</v>
      </c>
      <c r="M25" s="2" t="str">
        <f>[21]Março!$I$16</f>
        <v>NO</v>
      </c>
      <c r="N25" s="2" t="str">
        <f>[21]Março!$I$17</f>
        <v>N</v>
      </c>
      <c r="O25" s="2" t="str">
        <f>[21]Março!$I$18</f>
        <v>NO</v>
      </c>
      <c r="P25" s="2" t="str">
        <f>[21]Março!$I$19</f>
        <v>NO</v>
      </c>
      <c r="Q25" s="2" t="str">
        <f>[21]Março!$I$20</f>
        <v>N</v>
      </c>
      <c r="R25" s="2" t="str">
        <f>[21]Março!$I$21</f>
        <v>SE</v>
      </c>
      <c r="S25" s="2" t="str">
        <f>[21]Março!$I$22</f>
        <v>L</v>
      </c>
      <c r="T25" s="2" t="str">
        <f>[21]Março!$I$23</f>
        <v>L</v>
      </c>
      <c r="U25" s="2" t="str">
        <f>[21]Março!$I$24</f>
        <v>SE</v>
      </c>
      <c r="V25" s="2" t="str">
        <f>[21]Março!$I$25</f>
        <v>NE</v>
      </c>
      <c r="W25" s="2" t="str">
        <f>[21]Março!$I$26</f>
        <v>N</v>
      </c>
      <c r="X25" s="2" t="str">
        <f>[21]Março!$I$27</f>
        <v>O</v>
      </c>
      <c r="Y25" s="2" t="str">
        <f>[21]Março!$I$28</f>
        <v>S</v>
      </c>
      <c r="Z25" s="2" t="str">
        <f>[21]Março!$I$29</f>
        <v>NO</v>
      </c>
      <c r="AA25" s="2" t="str">
        <f>[21]Março!$I$30</f>
        <v>NO</v>
      </c>
      <c r="AB25" s="2" t="str">
        <f>[21]Março!$I$31</f>
        <v>S</v>
      </c>
      <c r="AC25" s="2" t="str">
        <f>[21]Março!$I$32</f>
        <v>S</v>
      </c>
      <c r="AD25" s="2" t="str">
        <f>[21]Março!$I$33</f>
        <v>NO</v>
      </c>
      <c r="AE25" s="2" t="str">
        <f>[21]Março!$I$34</f>
        <v>SE</v>
      </c>
      <c r="AF25" s="2" t="str">
        <f>[21]Março!$I$35</f>
        <v>NO</v>
      </c>
      <c r="AG25" s="52" t="str">
        <f>[21]Janeiro!$I$36</f>
        <v>NE</v>
      </c>
      <c r="AH25" s="2"/>
    </row>
    <row r="26" spans="1:34" ht="17.100000000000001" customHeight="1" x14ac:dyDescent="0.2">
      <c r="A26" s="9" t="s">
        <v>18</v>
      </c>
      <c r="B26" s="2" t="str">
        <f>[22]Março!$I$5</f>
        <v>NO</v>
      </c>
      <c r="C26" s="2" t="str">
        <f>[22]Março!$I$6</f>
        <v>SO</v>
      </c>
      <c r="D26" s="2" t="str">
        <f>[22]Março!$I$7</f>
        <v>L</v>
      </c>
      <c r="E26" s="2" t="str">
        <f>[22]Março!$I$8</f>
        <v>L</v>
      </c>
      <c r="F26" s="2" t="str">
        <f>[22]Março!$I$9</f>
        <v>L</v>
      </c>
      <c r="G26" s="2" t="str">
        <f>[22]Março!$I$10</f>
        <v>L</v>
      </c>
      <c r="H26" s="2" t="str">
        <f>[22]Março!$I$11</f>
        <v>L</v>
      </c>
      <c r="I26" s="2" t="str">
        <f>[22]Março!$I$12</f>
        <v>L</v>
      </c>
      <c r="J26" s="2" t="str">
        <f>[22]Março!$I$13</f>
        <v>L</v>
      </c>
      <c r="K26" s="2" t="str">
        <f>[22]Março!$I$14</f>
        <v>L</v>
      </c>
      <c r="L26" s="2" t="str">
        <f>[22]Março!$I$15</f>
        <v>O</v>
      </c>
      <c r="M26" s="2" t="str">
        <f>[22]Março!$I$16</f>
        <v>L</v>
      </c>
      <c r="N26" s="2" t="str">
        <f>[22]Março!$I$17</f>
        <v>O</v>
      </c>
      <c r="O26" s="2" t="str">
        <f>[22]Março!$I$18</f>
        <v>SO</v>
      </c>
      <c r="P26" s="2" t="str">
        <f>[22]Março!$I$19</f>
        <v>O</v>
      </c>
      <c r="Q26" s="2" t="str">
        <f>[22]Março!$I$20</f>
        <v>O</v>
      </c>
      <c r="R26" s="2" t="str">
        <f>[22]Março!$I$21</f>
        <v>L</v>
      </c>
      <c r="S26" s="2" t="str">
        <f>[22]Março!$I$22</f>
        <v>L</v>
      </c>
      <c r="T26" s="2" t="str">
        <f>[22]Março!$I$23</f>
        <v>NE</v>
      </c>
      <c r="U26" s="2" t="str">
        <f>[22]Março!$I$24</f>
        <v>L</v>
      </c>
      <c r="V26" s="2" t="str">
        <f>[22]Março!$I$25</f>
        <v>N</v>
      </c>
      <c r="W26" s="2" t="str">
        <f>[22]Março!$I$26</f>
        <v>NO</v>
      </c>
      <c r="X26" s="2" t="str">
        <f>[22]Março!$I$27</f>
        <v>L</v>
      </c>
      <c r="Y26" s="2" t="str">
        <f>[22]Março!$I$28</f>
        <v>O</v>
      </c>
      <c r="Z26" s="2" t="str">
        <f>[22]Março!$I$29</f>
        <v>SE</v>
      </c>
      <c r="AA26" s="2" t="str">
        <f>[22]Março!$I$30</f>
        <v>L</v>
      </c>
      <c r="AB26" s="2" t="str">
        <f>[22]Março!$I$31</f>
        <v>S</v>
      </c>
      <c r="AC26" s="2" t="str">
        <f>[22]Março!$I$32</f>
        <v>S</v>
      </c>
      <c r="AD26" s="2" t="str">
        <f>[22]Março!$I$33</f>
        <v>L</v>
      </c>
      <c r="AE26" s="2" t="str">
        <f>[22]Março!$I$34</f>
        <v>SE</v>
      </c>
      <c r="AF26" s="2" t="str">
        <f>[22]Março!$I$35</f>
        <v>SE</v>
      </c>
      <c r="AG26" s="52" t="str">
        <f>[22]Janeiro!$I$36</f>
        <v>L</v>
      </c>
      <c r="AH26" s="2"/>
    </row>
    <row r="27" spans="1:34" ht="17.100000000000001" customHeight="1" x14ac:dyDescent="0.2">
      <c r="A27" s="9" t="s">
        <v>19</v>
      </c>
      <c r="B27" s="2" t="str">
        <f>[23]Março!$I$5</f>
        <v>NE</v>
      </c>
      <c r="C27" s="2" t="str">
        <f>[23]Março!$I$6</f>
        <v>S</v>
      </c>
      <c r="D27" s="2" t="str">
        <f>[23]Março!$I$7</f>
        <v>S</v>
      </c>
      <c r="E27" s="2" t="str">
        <f>[23]Março!$I$8</f>
        <v>L</v>
      </c>
      <c r="F27" s="2" t="str">
        <f>[23]Março!$I$9</f>
        <v>NE</v>
      </c>
      <c r="G27" s="2" t="str">
        <f>[23]Março!$I$10</f>
        <v>NE</v>
      </c>
      <c r="H27" s="2" t="str">
        <f>[23]Março!$I$11</f>
        <v>L</v>
      </c>
      <c r="I27" s="2" t="str">
        <f>[23]Março!$I$12</f>
        <v>L</v>
      </c>
      <c r="J27" s="2" t="str">
        <f>[23]Março!$I$13</f>
        <v>NE</v>
      </c>
      <c r="K27" s="2" t="str">
        <f>[23]Março!$I$14</f>
        <v>NE</v>
      </c>
      <c r="L27" s="2" t="str">
        <f>[23]Março!$I$15</f>
        <v>NE</v>
      </c>
      <c r="M27" s="2" t="str">
        <f>[23]Março!$I$16</f>
        <v>N</v>
      </c>
      <c r="N27" s="2" t="str">
        <f>[23]Março!$I$17</f>
        <v>N</v>
      </c>
      <c r="O27" s="2" t="str">
        <f>[23]Março!$I$18</f>
        <v>O</v>
      </c>
      <c r="P27" s="2" t="str">
        <f>[23]Março!$I$19</f>
        <v>S</v>
      </c>
      <c r="Q27" s="2" t="str">
        <f>[23]Março!$I$20</f>
        <v>S</v>
      </c>
      <c r="R27" s="2" t="str">
        <f>[23]Março!$I$21</f>
        <v>L</v>
      </c>
      <c r="S27" s="2" t="str">
        <f>[23]Março!$I$22</f>
        <v>L</v>
      </c>
      <c r="T27" s="2" t="str">
        <f>[23]Março!$I$23</f>
        <v>L</v>
      </c>
      <c r="U27" s="2" t="str">
        <f>[23]Março!$I$24</f>
        <v>NE</v>
      </c>
      <c r="V27" s="2" t="str">
        <f>[23]Março!$I$25</f>
        <v>N</v>
      </c>
      <c r="W27" s="2" t="str">
        <f>[23]Março!$I$26</f>
        <v>NO</v>
      </c>
      <c r="X27" s="2" t="str">
        <f>[23]Março!$I$27</f>
        <v>SO</v>
      </c>
      <c r="Y27" s="2" t="str">
        <f>[23]Março!$I$28</f>
        <v>S</v>
      </c>
      <c r="Z27" s="2" t="str">
        <f>[23]Março!$I$29</f>
        <v>N</v>
      </c>
      <c r="AA27" s="2" t="str">
        <f>[23]Março!$I$30</f>
        <v>SE</v>
      </c>
      <c r="AB27" s="2" t="str">
        <f>[23]Março!$I$31</f>
        <v>S</v>
      </c>
      <c r="AC27" s="2" t="str">
        <f>[23]Março!$I$32</f>
        <v>S</v>
      </c>
      <c r="AD27" s="2" t="str">
        <f>[23]Março!$I$33</f>
        <v>S</v>
      </c>
      <c r="AE27" s="2" t="str">
        <f>[23]Março!$I$34</f>
        <v>SE</v>
      </c>
      <c r="AF27" s="2" t="str">
        <f>[23]Março!$I$35</f>
        <v>SE</v>
      </c>
      <c r="AG27" s="52" t="str">
        <f>[23]Janeiro!$I$36</f>
        <v>NE</v>
      </c>
      <c r="AH27" s="2"/>
    </row>
    <row r="28" spans="1:34" ht="17.100000000000001" customHeight="1" x14ac:dyDescent="0.2">
      <c r="A28" s="9" t="s">
        <v>31</v>
      </c>
      <c r="B28" s="2" t="str">
        <f>[24]Março!$I$5</f>
        <v>NO</v>
      </c>
      <c r="C28" s="2" t="str">
        <f>[24]Março!$I$6</f>
        <v>SE</v>
      </c>
      <c r="D28" s="2" t="str">
        <f>[24]Março!$I$7</f>
        <v>SE</v>
      </c>
      <c r="E28" s="2" t="str">
        <f>[24]Março!$I$8</f>
        <v>SE</v>
      </c>
      <c r="F28" s="2" t="str">
        <f>[24]Março!$I$9</f>
        <v>SE</v>
      </c>
      <c r="G28" s="2" t="str">
        <f>[24]Março!$I$10</f>
        <v>SE</v>
      </c>
      <c r="H28" s="2" t="str">
        <f>[24]Março!$I$11</f>
        <v>L</v>
      </c>
      <c r="I28" s="2" t="str">
        <f>[24]Março!$I$12</f>
        <v>SE</v>
      </c>
      <c r="J28" s="2" t="str">
        <f>[24]Março!$I$13</f>
        <v>SE</v>
      </c>
      <c r="K28" s="2" t="str">
        <f>[24]Março!$I$14</f>
        <v>NO</v>
      </c>
      <c r="L28" s="2" t="str">
        <f>[24]Março!$I$15</f>
        <v>NO</v>
      </c>
      <c r="M28" s="2" t="str">
        <f>[24]Março!$I$16</f>
        <v>NO</v>
      </c>
      <c r="N28" s="2" t="str">
        <f>[24]Março!$I$17</f>
        <v>NO</v>
      </c>
      <c r="O28" s="2" t="str">
        <f>[24]Março!$I$18</f>
        <v>NO</v>
      </c>
      <c r="P28" s="2" t="str">
        <f>[24]Março!$I$19</f>
        <v>NO</v>
      </c>
      <c r="Q28" s="2" t="str">
        <f>[24]Março!$I$20</f>
        <v>SE</v>
      </c>
      <c r="R28" s="2" t="str">
        <f>[24]Março!$I$21</f>
        <v>SE</v>
      </c>
      <c r="S28" s="2" t="str">
        <f>[24]Março!$I$22</f>
        <v>L</v>
      </c>
      <c r="T28" s="2" t="str">
        <f>[24]Março!$I$23</f>
        <v>SE</v>
      </c>
      <c r="U28" s="2" t="str">
        <f>[24]Março!$I$24</f>
        <v>SE</v>
      </c>
      <c r="V28" s="2" t="str">
        <f>[24]Março!$I$25</f>
        <v>N</v>
      </c>
      <c r="W28" s="2" t="str">
        <f>[24]Março!$I$26</f>
        <v>NO</v>
      </c>
      <c r="X28" s="2" t="str">
        <f>[24]Março!$I$27</f>
        <v>NO</v>
      </c>
      <c r="Y28" s="2" t="str">
        <f>[24]Março!$I$28</f>
        <v>S</v>
      </c>
      <c r="Z28" s="2" t="str">
        <f>[24]Março!$I$29</f>
        <v>SE</v>
      </c>
      <c r="AA28" s="2" t="str">
        <f>[24]Março!$I$30</f>
        <v>NO</v>
      </c>
      <c r="AB28" s="2" t="str">
        <f>[24]Março!$I$31</f>
        <v>NO</v>
      </c>
      <c r="AC28" s="2" t="str">
        <f>[24]Março!$I$32</f>
        <v>S</v>
      </c>
      <c r="AD28" s="2" t="str">
        <f>[24]Março!$I$33</f>
        <v>SE</v>
      </c>
      <c r="AE28" s="2" t="str">
        <f>[24]Março!$I$34</f>
        <v>SE</v>
      </c>
      <c r="AF28" s="2" t="str">
        <f>[24]Março!$I$35</f>
        <v>SE</v>
      </c>
      <c r="AG28" s="52" t="str">
        <f>[24]Janeiro!$I$36</f>
        <v>NO</v>
      </c>
      <c r="AH28" s="2"/>
    </row>
    <row r="29" spans="1:34" ht="17.100000000000001" customHeight="1" x14ac:dyDescent="0.2">
      <c r="A29" s="9" t="s">
        <v>20</v>
      </c>
      <c r="B29" s="20" t="str">
        <f>[25]Março!$I$5</f>
        <v>SO</v>
      </c>
      <c r="C29" s="20" t="str">
        <f>[25]Março!$I$6</f>
        <v>SO</v>
      </c>
      <c r="D29" s="20" t="str">
        <f>[25]Março!$I$7</f>
        <v>NO</v>
      </c>
      <c r="E29" s="20" t="str">
        <f>[25]Março!$I$8</f>
        <v>SE</v>
      </c>
      <c r="F29" s="20" t="str">
        <f>[25]Março!$I$9</f>
        <v>NE</v>
      </c>
      <c r="G29" s="20" t="str">
        <f>[25]Março!$I$10</f>
        <v>NE</v>
      </c>
      <c r="H29" s="20" t="str">
        <f>[25]Março!$I$11</f>
        <v>SO</v>
      </c>
      <c r="I29" s="20" t="str">
        <f>[25]Março!$I$12</f>
        <v>SE</v>
      </c>
      <c r="J29" s="20" t="str">
        <f>[25]Março!$I$13</f>
        <v>S</v>
      </c>
      <c r="K29" s="20" t="str">
        <f>[25]Março!$I$14</f>
        <v>NE</v>
      </c>
      <c r="L29" s="20" t="str">
        <f>[25]Março!$I$15</f>
        <v>SO</v>
      </c>
      <c r="M29" s="20" t="str">
        <f>[25]Março!$I$16</f>
        <v>N</v>
      </c>
      <c r="N29" s="20" t="str">
        <f>[25]Março!$I$17</f>
        <v>NO</v>
      </c>
      <c r="O29" s="20" t="str">
        <f>[25]Março!$I$18</f>
        <v>NO</v>
      </c>
      <c r="P29" s="20" t="str">
        <f>[25]Março!$I$19</f>
        <v>N</v>
      </c>
      <c r="Q29" s="20" t="str">
        <f>[25]Março!$I$20</f>
        <v>SE</v>
      </c>
      <c r="R29" s="20" t="str">
        <f>[25]Março!$I$21</f>
        <v>L</v>
      </c>
      <c r="S29" s="20" t="str">
        <f>[25]Março!$I$22</f>
        <v>L</v>
      </c>
      <c r="T29" s="20" t="str">
        <f>[25]Março!$I$23</f>
        <v>SE</v>
      </c>
      <c r="U29" s="20" t="str">
        <f>[25]Março!$I$24</f>
        <v>SE</v>
      </c>
      <c r="V29" s="20" t="str">
        <f>[25]Março!$I$25</f>
        <v>NO</v>
      </c>
      <c r="W29" s="20" t="str">
        <f>[25]Março!$I$26</f>
        <v>NO</v>
      </c>
      <c r="X29" s="20" t="str">
        <f>[25]Março!$I$27</f>
        <v>NO</v>
      </c>
      <c r="Y29" s="20" t="str">
        <f>[25]Março!$I$28</f>
        <v>NO</v>
      </c>
      <c r="Z29" s="20" t="str">
        <f>[25]Março!$I$29</f>
        <v>NE</v>
      </c>
      <c r="AA29" s="20" t="str">
        <f>[25]Março!$I$30</f>
        <v>NO</v>
      </c>
      <c r="AB29" s="20" t="str">
        <f>[25]Março!$I$31</f>
        <v>NO</v>
      </c>
      <c r="AC29" s="20" t="str">
        <f>[25]Março!$I$32</f>
        <v>SO</v>
      </c>
      <c r="AD29" s="20" t="str">
        <f>[25]Março!$I$33</f>
        <v>S</v>
      </c>
      <c r="AE29" s="20" t="str">
        <f>[25]Março!$I$34</f>
        <v>S</v>
      </c>
      <c r="AF29" s="20" t="str">
        <f>[25]Março!$I$35</f>
        <v>S</v>
      </c>
      <c r="AG29" s="54" t="str">
        <f>[25]Janeiro!$I$36</f>
        <v>N</v>
      </c>
      <c r="AH29" s="2"/>
    </row>
    <row r="30" spans="1:34" s="5" customFormat="1" ht="17.100000000000001" customHeight="1" x14ac:dyDescent="0.2">
      <c r="A30" s="13" t="s">
        <v>38</v>
      </c>
      <c r="B30" s="21" t="s">
        <v>50</v>
      </c>
      <c r="C30" s="21" t="s">
        <v>49</v>
      </c>
      <c r="D30" s="21" t="s">
        <v>48</v>
      </c>
      <c r="E30" s="21" t="s">
        <v>51</v>
      </c>
      <c r="F30" s="21" t="s">
        <v>57</v>
      </c>
      <c r="G30" s="21" t="s">
        <v>57</v>
      </c>
      <c r="H30" s="21" t="s">
        <v>51</v>
      </c>
      <c r="I30" s="21" t="s">
        <v>58</v>
      </c>
      <c r="J30" s="21" t="s">
        <v>58</v>
      </c>
      <c r="K30" s="21" t="s">
        <v>57</v>
      </c>
      <c r="L30" s="21" t="s">
        <v>57</v>
      </c>
      <c r="M30" s="21" t="s">
        <v>59</v>
      </c>
      <c r="N30" s="21" t="s">
        <v>59</v>
      </c>
      <c r="O30" s="21" t="s">
        <v>49</v>
      </c>
      <c r="P30" s="22" t="s">
        <v>60</v>
      </c>
      <c r="Q30" s="22" t="s">
        <v>60</v>
      </c>
      <c r="R30" s="22" t="s">
        <v>51</v>
      </c>
      <c r="S30" s="22" t="s">
        <v>51</v>
      </c>
      <c r="T30" s="22" t="s">
        <v>51</v>
      </c>
      <c r="U30" s="22" t="s">
        <v>57</v>
      </c>
      <c r="V30" s="22" t="s">
        <v>59</v>
      </c>
      <c r="W30" s="22" t="s">
        <v>50</v>
      </c>
      <c r="X30" s="22" t="s">
        <v>60</v>
      </c>
      <c r="Y30" s="22" t="s">
        <v>48</v>
      </c>
      <c r="Z30" s="22" t="s">
        <v>58</v>
      </c>
      <c r="AA30" s="22" t="s">
        <v>50</v>
      </c>
      <c r="AB30" s="22" t="s">
        <v>48</v>
      </c>
      <c r="AC30" s="22" t="s">
        <v>48</v>
      </c>
      <c r="AD30" s="22" t="s">
        <v>48</v>
      </c>
      <c r="AE30" s="22" t="s">
        <v>58</v>
      </c>
      <c r="AF30" s="22" t="s">
        <v>58</v>
      </c>
      <c r="AG30" s="49"/>
      <c r="AH30" s="19"/>
    </row>
    <row r="31" spans="1:34" x14ac:dyDescent="0.2">
      <c r="A31" s="70" t="s">
        <v>37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38"/>
      <c r="AG31" s="17" t="s">
        <v>57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42578125" style="2" bestFit="1" customWidth="1"/>
    <col min="18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0" t="s">
        <v>41</v>
      </c>
      <c r="AH3" s="19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29" t="s">
        <v>39</v>
      </c>
      <c r="AH4" s="19"/>
    </row>
    <row r="5" spans="1:34" s="5" customFormat="1" ht="20.100000000000001" customHeight="1" thickTop="1" x14ac:dyDescent="0.2">
      <c r="A5" s="8" t="s">
        <v>47</v>
      </c>
      <c r="B5" s="44">
        <f>[1]Março!$J$5</f>
        <v>32.4</v>
      </c>
      <c r="C5" s="44">
        <f>[1]Março!$J$6</f>
        <v>37.800000000000004</v>
      </c>
      <c r="D5" s="44">
        <f>[1]Março!$J$7</f>
        <v>39.24</v>
      </c>
      <c r="E5" s="44">
        <f>[1]Março!$J$8</f>
        <v>29.16</v>
      </c>
      <c r="F5" s="44">
        <f>[1]Março!$J$9</f>
        <v>32.4</v>
      </c>
      <c r="G5" s="44">
        <f>[1]Março!$J$10</f>
        <v>23.040000000000003</v>
      </c>
      <c r="H5" s="44">
        <f>[1]Março!$J$11</f>
        <v>26.64</v>
      </c>
      <c r="I5" s="44">
        <f>[1]Março!$J$12</f>
        <v>24.48</v>
      </c>
      <c r="J5" s="44">
        <f>[1]Março!$J$13</f>
        <v>29.880000000000003</v>
      </c>
      <c r="K5" s="44">
        <f>[1]Março!$J$14</f>
        <v>24.48</v>
      </c>
      <c r="L5" s="44">
        <f>[1]Março!$J$15</f>
        <v>51.12</v>
      </c>
      <c r="M5" s="44">
        <f>[1]Março!$J$16</f>
        <v>40.32</v>
      </c>
      <c r="N5" s="44">
        <f>[1]Março!$J$17</f>
        <v>29.52</v>
      </c>
      <c r="O5" s="44">
        <f>[1]Março!$J$18</f>
        <v>57.24</v>
      </c>
      <c r="P5" s="44">
        <f>[1]Março!$J$19</f>
        <v>23.400000000000002</v>
      </c>
      <c r="Q5" s="44">
        <f>[1]Março!$J$20</f>
        <v>34.92</v>
      </c>
      <c r="R5" s="44">
        <f>[1]Março!$J$21</f>
        <v>26.28</v>
      </c>
      <c r="S5" s="44">
        <f>[1]Março!$J$22</f>
        <v>23.400000000000002</v>
      </c>
      <c r="T5" s="44">
        <f>[1]Março!$J$23</f>
        <v>25.2</v>
      </c>
      <c r="U5" s="44">
        <f>[1]Março!$J$24</f>
        <v>23.040000000000003</v>
      </c>
      <c r="V5" s="44">
        <f>[1]Março!$J$25</f>
        <v>38.159999999999997</v>
      </c>
      <c r="W5" s="44">
        <f>[1]Março!$J$26</f>
        <v>60.480000000000004</v>
      </c>
      <c r="X5" s="44">
        <f>[1]Março!$J$27</f>
        <v>39.96</v>
      </c>
      <c r="Y5" s="44">
        <f>[1]Março!$J$28</f>
        <v>21.6</v>
      </c>
      <c r="Z5" s="44">
        <f>[1]Março!$J$29</f>
        <v>19.079999999999998</v>
      </c>
      <c r="AA5" s="44">
        <f>[1]Março!$J$30</f>
        <v>36</v>
      </c>
      <c r="AB5" s="44">
        <f>[1]Março!$J$31</f>
        <v>38.519999999999996</v>
      </c>
      <c r="AC5" s="44">
        <f>[1]Março!$J$32</f>
        <v>32.76</v>
      </c>
      <c r="AD5" s="44">
        <f>[1]Março!$J$33</f>
        <v>16.920000000000002</v>
      </c>
      <c r="AE5" s="44">
        <f>[1]Março!$J$34</f>
        <v>19.8</v>
      </c>
      <c r="AF5" s="44">
        <f>[1]Março!$J$35</f>
        <v>18.36</v>
      </c>
      <c r="AG5" s="47">
        <f>MAX(B5:AF5)</f>
        <v>60.480000000000004</v>
      </c>
      <c r="AH5" s="19"/>
    </row>
    <row r="6" spans="1:34" s="1" customFormat="1" ht="17.100000000000001" customHeight="1" x14ac:dyDescent="0.2">
      <c r="A6" s="9" t="s">
        <v>0</v>
      </c>
      <c r="B6" s="3">
        <f>[2]Março!$J$5</f>
        <v>66.960000000000008</v>
      </c>
      <c r="C6" s="3">
        <f>[2]Março!$J$6</f>
        <v>23.040000000000003</v>
      </c>
      <c r="D6" s="3">
        <f>[2]Março!$J$7</f>
        <v>43.2</v>
      </c>
      <c r="E6" s="3">
        <f>[2]Março!$J$8</f>
        <v>39.6</v>
      </c>
      <c r="F6" s="3">
        <f>[2]Março!$J$9</f>
        <v>38.880000000000003</v>
      </c>
      <c r="G6" s="3">
        <f>[2]Março!$J$10</f>
        <v>36</v>
      </c>
      <c r="H6" s="3">
        <f>[2]Março!$J$11</f>
        <v>39.6</v>
      </c>
      <c r="I6" s="3">
        <f>[2]Março!$J$12</f>
        <v>29.16</v>
      </c>
      <c r="J6" s="3">
        <f>[2]Março!$J$13</f>
        <v>30.6</v>
      </c>
      <c r="K6" s="3">
        <f>[2]Março!$J$14</f>
        <v>33.119999999999997</v>
      </c>
      <c r="L6" s="3">
        <f>[2]Março!$J$15</f>
        <v>68.400000000000006</v>
      </c>
      <c r="M6" s="3">
        <f>[2]Março!$J$16</f>
        <v>52.56</v>
      </c>
      <c r="N6" s="3">
        <f>[2]Março!$J$17</f>
        <v>31.680000000000003</v>
      </c>
      <c r="O6" s="3">
        <f>[2]Março!$J$18</f>
        <v>40.680000000000007</v>
      </c>
      <c r="P6" s="3">
        <f>[2]Março!$J$19</f>
        <v>28.08</v>
      </c>
      <c r="Q6" s="3">
        <f>[2]Março!$J$20</f>
        <v>33.840000000000003</v>
      </c>
      <c r="R6" s="3">
        <f>[2]Março!$J$21</f>
        <v>37.440000000000005</v>
      </c>
      <c r="S6" s="3">
        <f>[2]Março!$J$22</f>
        <v>43.2</v>
      </c>
      <c r="T6" s="3">
        <f>[2]Março!$J$23</f>
        <v>41.04</v>
      </c>
      <c r="U6" s="3">
        <f>[2]Março!$J$24</f>
        <v>28.44</v>
      </c>
      <c r="V6" s="3">
        <f>[2]Março!$J$25</f>
        <v>48.96</v>
      </c>
      <c r="W6" s="3">
        <f>[2]Março!$J$26</f>
        <v>47.88</v>
      </c>
      <c r="X6" s="3">
        <f>[2]Março!$J$27</f>
        <v>27</v>
      </c>
      <c r="Y6" s="3">
        <f>[2]Março!$J$28</f>
        <v>21.240000000000002</v>
      </c>
      <c r="Z6" s="3">
        <f>[2]Março!$J$29</f>
        <v>20.16</v>
      </c>
      <c r="AA6" s="3">
        <f>[2]Março!$J$30</f>
        <v>46.800000000000004</v>
      </c>
      <c r="AB6" s="3">
        <f>[2]Março!$J$31</f>
        <v>42.84</v>
      </c>
      <c r="AC6" s="3">
        <f>[2]Março!$J$32</f>
        <v>44.64</v>
      </c>
      <c r="AD6" s="3">
        <f>[2]Março!$J$33</f>
        <v>19.8</v>
      </c>
      <c r="AE6" s="3">
        <f>[2]Março!$J$34</f>
        <v>20.52</v>
      </c>
      <c r="AF6" s="3">
        <f>[2]Março!$J$35</f>
        <v>22.32</v>
      </c>
      <c r="AG6" s="16">
        <f>MAX(B6:AF6)</f>
        <v>68.400000000000006</v>
      </c>
      <c r="AH6" s="2"/>
    </row>
    <row r="7" spans="1:34" ht="17.100000000000001" customHeight="1" x14ac:dyDescent="0.2">
      <c r="A7" s="9" t="s">
        <v>1</v>
      </c>
      <c r="B7" s="14">
        <f>[3]Março!$J$5</f>
        <v>25.92</v>
      </c>
      <c r="C7" s="14">
        <f>[3]Março!$J$6</f>
        <v>19.079999999999998</v>
      </c>
      <c r="D7" s="14">
        <f>[3]Março!$J$7</f>
        <v>47.519999999999996</v>
      </c>
      <c r="E7" s="14">
        <f>[3]Março!$J$8</f>
        <v>39.24</v>
      </c>
      <c r="F7" s="14">
        <f>[3]Março!$J$9</f>
        <v>33.119999999999997</v>
      </c>
      <c r="G7" s="14">
        <f>[3]Março!$J$10</f>
        <v>45</v>
      </c>
      <c r="H7" s="14">
        <f>[3]Março!$J$11</f>
        <v>16.920000000000002</v>
      </c>
      <c r="I7" s="14">
        <f>[3]Março!$J$12</f>
        <v>23.040000000000003</v>
      </c>
      <c r="J7" s="14">
        <f>[3]Março!$J$13</f>
        <v>18.36</v>
      </c>
      <c r="K7" s="14">
        <f>[3]Março!$J$14</f>
        <v>23.040000000000003</v>
      </c>
      <c r="L7" s="14">
        <f>[3]Março!$J$15</f>
        <v>29.16</v>
      </c>
      <c r="M7" s="14">
        <f>[3]Março!$J$16</f>
        <v>27</v>
      </c>
      <c r="N7" s="14">
        <f>[3]Março!$J$17</f>
        <v>27.36</v>
      </c>
      <c r="O7" s="14">
        <f>[3]Março!$J$18</f>
        <v>32.76</v>
      </c>
      <c r="P7" s="14">
        <f>[3]Março!$J$19</f>
        <v>24.840000000000003</v>
      </c>
      <c r="Q7" s="14">
        <f>[3]Março!$J$20</f>
        <v>16.920000000000002</v>
      </c>
      <c r="R7" s="14">
        <f>[3]Março!$J$21</f>
        <v>24.840000000000003</v>
      </c>
      <c r="S7" s="14">
        <f>[3]Março!$J$22</f>
        <v>23.400000000000002</v>
      </c>
      <c r="T7" s="14">
        <f>[3]Março!$J$23</f>
        <v>42.12</v>
      </c>
      <c r="U7" s="14">
        <f>[3]Março!$J$24</f>
        <v>21.240000000000002</v>
      </c>
      <c r="V7" s="14">
        <f>[3]Março!$J$25</f>
        <v>25.56</v>
      </c>
      <c r="W7" s="14">
        <f>[3]Março!$J$26</f>
        <v>38.519999999999996</v>
      </c>
      <c r="X7" s="14">
        <f>[3]Março!$J$27</f>
        <v>19.440000000000001</v>
      </c>
      <c r="Y7" s="14">
        <f>[3]Março!$J$28</f>
        <v>19.8</v>
      </c>
      <c r="Z7" s="14">
        <f>[3]Março!$J$29</f>
        <v>19.8</v>
      </c>
      <c r="AA7" s="14">
        <f>[3]Março!$J$30</f>
        <v>58.680000000000007</v>
      </c>
      <c r="AB7" s="14">
        <f>[3]Março!$J$31</f>
        <v>43.56</v>
      </c>
      <c r="AC7" s="14">
        <f>[3]Março!$J$32</f>
        <v>33.119999999999997</v>
      </c>
      <c r="AD7" s="14">
        <f>[3]Março!$J$33</f>
        <v>24.12</v>
      </c>
      <c r="AE7" s="14">
        <f>[3]Março!$J$34</f>
        <v>15.840000000000002</v>
      </c>
      <c r="AF7" s="14">
        <f>[3]Março!$J$35</f>
        <v>26.64</v>
      </c>
      <c r="AG7" s="16">
        <f t="shared" ref="AG7:AG18" si="1">MAX(B7:AF7)</f>
        <v>58.680000000000007</v>
      </c>
      <c r="AH7" s="2"/>
    </row>
    <row r="8" spans="1:34" ht="17.100000000000001" customHeight="1" x14ac:dyDescent="0.2">
      <c r="A8" s="9" t="s">
        <v>52</v>
      </c>
      <c r="B8" s="14">
        <f>[4]Março!$J$5</f>
        <v>43.52</v>
      </c>
      <c r="C8" s="14">
        <f>[4]Março!$J$6</f>
        <v>16.32</v>
      </c>
      <c r="D8" s="14">
        <f>[4]Março!$J$7</f>
        <v>35.200000000000003</v>
      </c>
      <c r="E8" s="14">
        <f>[4]Março!$J$8</f>
        <v>48.960000000000008</v>
      </c>
      <c r="F8" s="14">
        <f>[4]Março!$J$9</f>
        <v>55.04</v>
      </c>
      <c r="G8" s="14">
        <f>[4]Março!$J$10</f>
        <v>24</v>
      </c>
      <c r="H8" s="14">
        <f>[4]Março!$J$11</f>
        <v>18.240000000000002</v>
      </c>
      <c r="I8" s="14">
        <f>[4]Março!$J$12</f>
        <v>18.240000000000002</v>
      </c>
      <c r="J8" s="14">
        <f>[4]Março!$J$13</f>
        <v>14.719999999999999</v>
      </c>
      <c r="K8" s="14">
        <f>[4]Março!$J$14</f>
        <v>21.76</v>
      </c>
      <c r="L8" s="14">
        <f>[4]Março!$J$15</f>
        <v>25.28</v>
      </c>
      <c r="M8" s="14">
        <f>[4]Março!$J$16</f>
        <v>32</v>
      </c>
      <c r="N8" s="14">
        <f>[4]Março!$J$17</f>
        <v>29.12</v>
      </c>
      <c r="O8" s="14">
        <f>[4]Março!$J$18</f>
        <v>29.439999999999998</v>
      </c>
      <c r="P8" s="14">
        <f>[4]Março!$J$19</f>
        <v>28.8</v>
      </c>
      <c r="Q8" s="14">
        <f>[4]Março!$J$20</f>
        <v>20.8</v>
      </c>
      <c r="R8" s="14">
        <f>[4]Março!$J$21</f>
        <v>29.439999999999998</v>
      </c>
      <c r="S8" s="14">
        <f>[4]Março!$J$22</f>
        <v>27.200000000000003</v>
      </c>
      <c r="T8" s="14">
        <f>[4]Março!$J$23</f>
        <v>30.72</v>
      </c>
      <c r="U8" s="14">
        <f>[4]Março!$J$24</f>
        <v>25.6</v>
      </c>
      <c r="V8" s="14">
        <f>[4]Março!$J$25</f>
        <v>28.480000000000004</v>
      </c>
      <c r="W8" s="14">
        <f>[4]Março!$J$26</f>
        <v>49.92</v>
      </c>
      <c r="X8" s="14">
        <f>[4]Março!$J$27</f>
        <v>18.240000000000002</v>
      </c>
      <c r="Y8" s="14">
        <f>[4]Março!$J$28</f>
        <v>15.040000000000001</v>
      </c>
      <c r="Z8" s="14">
        <f>[4]Março!$J$29</f>
        <v>18.880000000000003</v>
      </c>
      <c r="AA8" s="14">
        <f>[4]Março!$J$30</f>
        <v>31.680000000000003</v>
      </c>
      <c r="AB8" s="14">
        <f>[4]Março!$J$31</f>
        <v>44.800000000000004</v>
      </c>
      <c r="AC8" s="14">
        <f>[4]Março!$J$32</f>
        <v>28.160000000000004</v>
      </c>
      <c r="AD8" s="14">
        <f>[4]Março!$J$33</f>
        <v>13.440000000000001</v>
      </c>
      <c r="AE8" s="14">
        <f>[4]Março!$J$34</f>
        <v>17.28</v>
      </c>
      <c r="AF8" s="14">
        <f>[4]Março!$J$35</f>
        <v>11.840000000000002</v>
      </c>
      <c r="AG8" s="16">
        <f t="shared" si="1"/>
        <v>55.04</v>
      </c>
      <c r="AH8" s="2"/>
    </row>
    <row r="9" spans="1:34" ht="17.100000000000001" customHeight="1" x14ac:dyDescent="0.2">
      <c r="A9" s="9" t="s">
        <v>2</v>
      </c>
      <c r="B9" s="3">
        <f>[5]Março!$J$5</f>
        <v>27.84</v>
      </c>
      <c r="C9" s="3">
        <f>[5]Março!$J$6</f>
        <v>18.240000000000002</v>
      </c>
      <c r="D9" s="3">
        <f>[5]Março!$J$7</f>
        <v>35.200000000000003</v>
      </c>
      <c r="E9" s="3">
        <f>[5]Março!$J$8</f>
        <v>39.04</v>
      </c>
      <c r="F9" s="3">
        <f>[5]Março!$J$9</f>
        <v>32.96</v>
      </c>
      <c r="G9" s="3">
        <f>[5]Março!$J$10</f>
        <v>29.439999999999998</v>
      </c>
      <c r="H9" s="3">
        <f>[5]Março!$J$11</f>
        <v>32</v>
      </c>
      <c r="I9" s="3">
        <f>[5]Março!$J$12</f>
        <v>35.839999999999996</v>
      </c>
      <c r="J9" s="3">
        <f>[5]Março!$J$13</f>
        <v>24.96</v>
      </c>
      <c r="K9" s="3">
        <f>[5]Março!$J$14</f>
        <v>22.72</v>
      </c>
      <c r="L9" s="3">
        <f>[5]Março!$J$15</f>
        <v>31.360000000000003</v>
      </c>
      <c r="M9" s="3">
        <f>[5]Março!$J$16</f>
        <v>24.32</v>
      </c>
      <c r="N9" s="3">
        <f>[5]Março!$J$17</f>
        <v>32</v>
      </c>
      <c r="O9" s="3">
        <f>[5]Março!$J$18</f>
        <v>46.400000000000006</v>
      </c>
      <c r="P9" s="3">
        <f>[5]Março!$J$19</f>
        <v>33.28</v>
      </c>
      <c r="Q9" s="3">
        <f>[5]Março!$J$20</f>
        <v>24.32</v>
      </c>
      <c r="R9" s="3">
        <f>[5]Março!$J$21</f>
        <v>30.400000000000002</v>
      </c>
      <c r="S9" s="3">
        <f>[5]Março!$J$22</f>
        <v>60.48</v>
      </c>
      <c r="T9" s="3">
        <f>[5]Março!$J$23</f>
        <v>38.400000000000006</v>
      </c>
      <c r="U9" s="3">
        <f>[5]Março!$J$24</f>
        <v>24.96</v>
      </c>
      <c r="V9" s="3">
        <f>[5]Março!$J$25</f>
        <v>26.880000000000003</v>
      </c>
      <c r="W9" s="3">
        <f>[5]Março!$J$26</f>
        <v>38.72</v>
      </c>
      <c r="X9" s="3">
        <f>[5]Março!$J$27</f>
        <v>0</v>
      </c>
      <c r="Y9" s="3">
        <f>[5]Março!$J$28</f>
        <v>0</v>
      </c>
      <c r="Z9" s="3">
        <f>[5]Março!$J$29</f>
        <v>0</v>
      </c>
      <c r="AA9" s="3">
        <f>[5]Março!$J$30</f>
        <v>32.96</v>
      </c>
      <c r="AB9" s="3">
        <f>[5]Março!$J$31</f>
        <v>33.6</v>
      </c>
      <c r="AC9" s="3">
        <f>[5]Março!$J$32</f>
        <v>35.520000000000003</v>
      </c>
      <c r="AD9" s="3">
        <f>[5]Março!$J$33</f>
        <v>37.119999999999997</v>
      </c>
      <c r="AE9" s="3">
        <f>[5]Março!$J$34</f>
        <v>20.16</v>
      </c>
      <c r="AF9" s="3">
        <f>[5]Março!$J$35</f>
        <v>28.480000000000004</v>
      </c>
      <c r="AG9" s="16">
        <f t="shared" si="1"/>
        <v>60.48</v>
      </c>
      <c r="AH9" s="2"/>
    </row>
    <row r="10" spans="1:34" ht="17.100000000000001" customHeight="1" x14ac:dyDescent="0.2">
      <c r="A10" s="9" t="s">
        <v>3</v>
      </c>
      <c r="B10" s="3">
        <f>[6]Março!$J$5</f>
        <v>34.200000000000003</v>
      </c>
      <c r="C10" s="3">
        <f>[6]Março!$J$6</f>
        <v>19.8</v>
      </c>
      <c r="D10" s="3">
        <f>[6]Março!$J$7</f>
        <v>23.759999999999998</v>
      </c>
      <c r="E10" s="3">
        <f>[6]Março!$J$8</f>
        <v>23.400000000000002</v>
      </c>
      <c r="F10" s="3">
        <f>[6]Março!$J$9</f>
        <v>26.64</v>
      </c>
      <c r="G10" s="3">
        <f>[6]Março!$J$10</f>
        <v>22.32</v>
      </c>
      <c r="H10" s="3">
        <f>[6]Março!$J$11</f>
        <v>48.96</v>
      </c>
      <c r="I10" s="3">
        <f>[6]Março!$J$12</f>
        <v>23.400000000000002</v>
      </c>
      <c r="J10" s="3">
        <f>[6]Março!$J$13</f>
        <v>40.680000000000007</v>
      </c>
      <c r="K10" s="3">
        <f>[6]Março!$J$14</f>
        <v>44.28</v>
      </c>
      <c r="L10" s="3">
        <f>[6]Março!$J$15</f>
        <v>20.88</v>
      </c>
      <c r="M10" s="3">
        <f>[6]Março!$J$16</f>
        <v>74.88000000000001</v>
      </c>
      <c r="N10" s="3">
        <f>[6]Março!$J$17</f>
        <v>20.52</v>
      </c>
      <c r="O10" s="3">
        <f>[6]Março!$J$18</f>
        <v>31.680000000000003</v>
      </c>
      <c r="P10" s="3">
        <f>[6]Março!$J$19</f>
        <v>36.36</v>
      </c>
      <c r="Q10" s="3">
        <f>[6]Março!$J$20</f>
        <v>28.8</v>
      </c>
      <c r="R10" s="3">
        <f>[6]Março!$J$21</f>
        <v>17.28</v>
      </c>
      <c r="S10" s="3">
        <f>[6]Março!$J$22</f>
        <v>27</v>
      </c>
      <c r="T10" s="3">
        <f>[6]Março!$J$23</f>
        <v>27</v>
      </c>
      <c r="U10" s="3">
        <f>[6]Março!$J$24</f>
        <v>19.079999999999998</v>
      </c>
      <c r="V10" s="3">
        <f>[6]Março!$J$25</f>
        <v>20.52</v>
      </c>
      <c r="W10" s="3">
        <f>[6]Março!$J$26</f>
        <v>38.880000000000003</v>
      </c>
      <c r="X10" s="3">
        <f>[6]Março!$J$27</f>
        <v>37.080000000000005</v>
      </c>
      <c r="Y10" s="3">
        <f>[6]Março!$J$28</f>
        <v>24.48</v>
      </c>
      <c r="Z10" s="3">
        <f>[6]Março!$J$29</f>
        <v>18.36</v>
      </c>
      <c r="AA10" s="3">
        <f>[6]Março!$J$30</f>
        <v>21.240000000000002</v>
      </c>
      <c r="AB10" s="3">
        <f>[6]Março!$J$31</f>
        <v>43.56</v>
      </c>
      <c r="AC10" s="3">
        <f>[6]Março!$J$32</f>
        <v>21.6</v>
      </c>
      <c r="AD10" s="3">
        <f>[6]Março!$J$33</f>
        <v>19.079999999999998</v>
      </c>
      <c r="AE10" s="3">
        <f>[6]Março!$J$34</f>
        <v>27.36</v>
      </c>
      <c r="AF10" s="3">
        <f>[6]Março!$J$35</f>
        <v>18.36</v>
      </c>
      <c r="AG10" s="16">
        <f t="shared" si="1"/>
        <v>74.88000000000001</v>
      </c>
      <c r="AH10" s="2"/>
    </row>
    <row r="11" spans="1:34" ht="17.100000000000001" customHeight="1" x14ac:dyDescent="0.2">
      <c r="A11" s="9" t="s">
        <v>4</v>
      </c>
      <c r="B11" s="3">
        <f>[7]Março!$J$5</f>
        <v>53.28</v>
      </c>
      <c r="C11" s="3">
        <f>[7]Março!$J$6</f>
        <v>54.36</v>
      </c>
      <c r="D11" s="3">
        <f>[7]Março!$J$7</f>
        <v>31.319999999999997</v>
      </c>
      <c r="E11" s="3">
        <f>[7]Março!$J$8</f>
        <v>57.6</v>
      </c>
      <c r="F11" s="3">
        <f>[7]Março!$J$9</f>
        <v>36.72</v>
      </c>
      <c r="G11" s="3">
        <f>[7]Março!$J$10</f>
        <v>36.36</v>
      </c>
      <c r="H11" s="3">
        <f>[7]Março!$J$11</f>
        <v>33.840000000000003</v>
      </c>
      <c r="I11" s="3">
        <f>[7]Março!$J$12</f>
        <v>26.64</v>
      </c>
      <c r="J11" s="3">
        <f>[7]Março!$J$13</f>
        <v>40.32</v>
      </c>
      <c r="K11" s="3">
        <f>[7]Março!$J$14</f>
        <v>28.08</v>
      </c>
      <c r="L11" s="3">
        <f>[7]Março!$J$15</f>
        <v>52.2</v>
      </c>
      <c r="M11" s="3">
        <f>[7]Março!$J$16</f>
        <v>38.159999999999997</v>
      </c>
      <c r="N11" s="3">
        <f>[7]Março!$J$17</f>
        <v>31.319999999999997</v>
      </c>
      <c r="O11" s="3">
        <f>[7]Março!$J$18</f>
        <v>31.680000000000003</v>
      </c>
      <c r="P11" s="3">
        <f>[7]Março!$J$19</f>
        <v>31.319999999999997</v>
      </c>
      <c r="Q11" s="3">
        <f>[7]Março!$J$20</f>
        <v>33.480000000000004</v>
      </c>
      <c r="R11" s="3">
        <f>[7]Março!$J$21</f>
        <v>28.44</v>
      </c>
      <c r="S11" s="3">
        <f>[7]Março!$J$22</f>
        <v>45</v>
      </c>
      <c r="T11" s="3">
        <f>[7]Março!$J$23</f>
        <v>24.12</v>
      </c>
      <c r="U11" s="3">
        <f>[7]Março!$J$24</f>
        <v>36</v>
      </c>
      <c r="V11" s="3">
        <f>[7]Março!$J$25</f>
        <v>39.24</v>
      </c>
      <c r="W11" s="3">
        <f>[7]Março!$J$26</f>
        <v>52.56</v>
      </c>
      <c r="X11" s="3">
        <f>[7]Março!$J$27</f>
        <v>33.119999999999997</v>
      </c>
      <c r="Y11" s="3">
        <f>[7]Março!$J$28</f>
        <v>23.040000000000003</v>
      </c>
      <c r="Z11" s="3">
        <f>[7]Março!$J$29</f>
        <v>23.400000000000002</v>
      </c>
      <c r="AA11" s="3">
        <f>[7]Março!$J$30</f>
        <v>40.32</v>
      </c>
      <c r="AB11" s="3">
        <f>[7]Março!$J$31</f>
        <v>32.76</v>
      </c>
      <c r="AC11" s="3">
        <f>[7]Março!$J$32</f>
        <v>27</v>
      </c>
      <c r="AD11" s="3">
        <f>[7]Março!$J$33</f>
        <v>40.680000000000007</v>
      </c>
      <c r="AE11" s="3">
        <f>[7]Março!$J$34</f>
        <v>32.4</v>
      </c>
      <c r="AF11" s="3">
        <f>[7]Março!$J$35</f>
        <v>20.16</v>
      </c>
      <c r="AG11" s="16">
        <f t="shared" si="1"/>
        <v>57.6</v>
      </c>
      <c r="AH11" s="2"/>
    </row>
    <row r="12" spans="1:34" ht="17.100000000000001" customHeight="1" x14ac:dyDescent="0.2">
      <c r="A12" s="9" t="s">
        <v>5</v>
      </c>
      <c r="B12" s="3">
        <f>[8]Março!$J$5</f>
        <v>26.28</v>
      </c>
      <c r="C12" s="3">
        <f>[8]Março!$J$6</f>
        <v>37.440000000000005</v>
      </c>
      <c r="D12" s="3">
        <f>[8]Março!$J$7</f>
        <v>32.04</v>
      </c>
      <c r="E12" s="3">
        <f>[8]Março!$J$8</f>
        <v>46.440000000000005</v>
      </c>
      <c r="F12" s="3">
        <f>[8]Março!$J$9</f>
        <v>35.28</v>
      </c>
      <c r="G12" s="3">
        <f>[8]Março!$J$10</f>
        <v>61.560000000000009</v>
      </c>
      <c r="H12" s="3">
        <f>[8]Março!$J$11</f>
        <v>20.52</v>
      </c>
      <c r="I12" s="3">
        <f>[8]Março!$J$12</f>
        <v>56.16</v>
      </c>
      <c r="J12" s="3">
        <f>[8]Março!$J$13</f>
        <v>41.76</v>
      </c>
      <c r="K12" s="3">
        <f>[8]Março!$J$14</f>
        <v>52.92</v>
      </c>
      <c r="L12" s="3">
        <f>[8]Março!$J$15</f>
        <v>23.040000000000003</v>
      </c>
      <c r="M12" s="3">
        <f>[8]Março!$J$16</f>
        <v>27</v>
      </c>
      <c r="N12" s="3">
        <f>[8]Março!$J$17</f>
        <v>40.32</v>
      </c>
      <c r="O12" s="3">
        <f>[8]Março!$J$18</f>
        <v>65.88000000000001</v>
      </c>
      <c r="P12" s="3">
        <f>[8]Março!$J$19</f>
        <v>32.04</v>
      </c>
      <c r="Q12" s="3">
        <f>[8]Março!$J$20</f>
        <v>24.12</v>
      </c>
      <c r="R12" s="3">
        <f>[8]Março!$J$21</f>
        <v>27.720000000000002</v>
      </c>
      <c r="S12" s="3">
        <f>[8]Março!$J$22</f>
        <v>34.200000000000003</v>
      </c>
      <c r="T12" s="3">
        <f>[8]Março!$J$23</f>
        <v>24.12</v>
      </c>
      <c r="U12" s="3">
        <f>[8]Março!$J$24</f>
        <v>43.92</v>
      </c>
      <c r="V12" s="3">
        <f>[8]Março!$J$25</f>
        <v>23.400000000000002</v>
      </c>
      <c r="W12" s="3">
        <f>[8]Março!$J$26</f>
        <v>37.080000000000005</v>
      </c>
      <c r="X12" s="3">
        <f>[8]Março!$J$27</f>
        <v>57.960000000000008</v>
      </c>
      <c r="Y12" s="3">
        <f>[8]Março!$J$28</f>
        <v>14.4</v>
      </c>
      <c r="Z12" s="3">
        <f>[8]Março!$J$29</f>
        <v>20.16</v>
      </c>
      <c r="AA12" s="3">
        <f>[8]Março!$J$30</f>
        <v>40.32</v>
      </c>
      <c r="AB12" s="3">
        <f>[8]Março!$J$31</f>
        <v>49.680000000000007</v>
      </c>
      <c r="AC12" s="3">
        <f>[8]Março!$J$32</f>
        <v>42.480000000000004</v>
      </c>
      <c r="AD12" s="3">
        <f>[8]Março!$J$33</f>
        <v>16.559999999999999</v>
      </c>
      <c r="AE12" s="3">
        <f>[8]Março!$J$34</f>
        <v>23.759999999999998</v>
      </c>
      <c r="AF12" s="3">
        <f>[8]Março!$J$35</f>
        <v>15.48</v>
      </c>
      <c r="AG12" s="16">
        <f t="shared" si="1"/>
        <v>65.88000000000001</v>
      </c>
      <c r="AH12" s="2"/>
    </row>
    <row r="13" spans="1:34" ht="17.100000000000001" customHeight="1" x14ac:dyDescent="0.2">
      <c r="A13" s="9" t="s">
        <v>6</v>
      </c>
      <c r="B13" s="3">
        <f>[9]Março!$J$5</f>
        <v>24.840000000000003</v>
      </c>
      <c r="C13" s="3">
        <f>[9]Março!$J$6</f>
        <v>31.319999999999997</v>
      </c>
      <c r="D13" s="3">
        <f>[9]Março!$J$7</f>
        <v>31.680000000000003</v>
      </c>
      <c r="E13" s="3">
        <f>[9]Março!$J$8</f>
        <v>34.200000000000003</v>
      </c>
      <c r="F13" s="3">
        <f>[9]Março!$J$9</f>
        <v>24.12</v>
      </c>
      <c r="G13" s="3">
        <f>[9]Março!$J$10</f>
        <v>33.480000000000004</v>
      </c>
      <c r="H13" s="3">
        <f>[9]Março!$J$11</f>
        <v>21.96</v>
      </c>
      <c r="I13" s="3">
        <f>[9]Março!$J$12</f>
        <v>41.4</v>
      </c>
      <c r="J13" s="3">
        <f>[9]Março!$J$13</f>
        <v>27</v>
      </c>
      <c r="K13" s="3">
        <f>[9]Março!$J$14</f>
        <v>23.759999999999998</v>
      </c>
      <c r="L13" s="3">
        <f>[9]Março!$J$15</f>
        <v>25.56</v>
      </c>
      <c r="M13" s="3">
        <f>[9]Março!$J$16</f>
        <v>18</v>
      </c>
      <c r="N13" s="3">
        <f>[9]Março!$J$17</f>
        <v>48.96</v>
      </c>
      <c r="O13" s="3">
        <f>[9]Março!$J$18</f>
        <v>29.880000000000003</v>
      </c>
      <c r="P13" s="3">
        <f>[9]Março!$J$19</f>
        <v>29.52</v>
      </c>
      <c r="Q13" s="3">
        <f>[9]Março!$J$20</f>
        <v>31.680000000000003</v>
      </c>
      <c r="R13" s="3">
        <f>[9]Março!$J$21</f>
        <v>23.759999999999998</v>
      </c>
      <c r="S13" s="3">
        <f>[9]Março!$J$22</f>
        <v>37.080000000000005</v>
      </c>
      <c r="T13" s="3">
        <f>[9]Março!$J$23</f>
        <v>20.16</v>
      </c>
      <c r="U13" s="3">
        <f>[9]Março!$J$24</f>
        <v>24.12</v>
      </c>
      <c r="V13" s="3">
        <f>[9]Março!$J$25</f>
        <v>26.64</v>
      </c>
      <c r="W13" s="3">
        <f>[9]Março!$J$26</f>
        <v>41.04</v>
      </c>
      <c r="X13" s="3">
        <f>[9]Março!$J$27</f>
        <v>28.08</v>
      </c>
      <c r="Y13" s="3">
        <f>[9]Março!$J$28</f>
        <v>11.16</v>
      </c>
      <c r="Z13" s="3">
        <f>[9]Março!$J$29</f>
        <v>10.8</v>
      </c>
      <c r="AA13" s="3">
        <f>[9]Março!$J$30</f>
        <v>30.6</v>
      </c>
      <c r="AB13" s="3">
        <f>[9]Março!$J$31</f>
        <v>24.12</v>
      </c>
      <c r="AC13" s="3">
        <f>[9]Março!$J$32</f>
        <v>41.4</v>
      </c>
      <c r="AD13" s="3">
        <f>[9]Março!$J$33</f>
        <v>17.28</v>
      </c>
      <c r="AE13" s="3">
        <f>[9]Março!$J$34</f>
        <v>14.04</v>
      </c>
      <c r="AF13" s="3">
        <f>[9]Março!$J$35</f>
        <v>12.6</v>
      </c>
      <c r="AG13" s="16">
        <f t="shared" si="1"/>
        <v>48.96</v>
      </c>
      <c r="AH13" s="2"/>
    </row>
    <row r="14" spans="1:34" ht="17.100000000000001" customHeight="1" x14ac:dyDescent="0.2">
      <c r="A14" s="9" t="s">
        <v>7</v>
      </c>
      <c r="B14" s="3">
        <f>[10]Março!$J$5</f>
        <v>55.800000000000004</v>
      </c>
      <c r="C14" s="3">
        <f>[10]Março!$J$6</f>
        <v>29.52</v>
      </c>
      <c r="D14" s="3">
        <f>[10]Março!$J$7</f>
        <v>27.720000000000002</v>
      </c>
      <c r="E14" s="3">
        <f>[10]Março!$J$8</f>
        <v>29.52</v>
      </c>
      <c r="F14" s="3">
        <f>[10]Março!$J$9</f>
        <v>33.840000000000003</v>
      </c>
      <c r="G14" s="3">
        <f>[10]Março!$J$10</f>
        <v>32.4</v>
      </c>
      <c r="H14" s="3">
        <f>[10]Março!$J$11</f>
        <v>37.800000000000004</v>
      </c>
      <c r="I14" s="3">
        <f>[10]Março!$J$12</f>
        <v>30.6</v>
      </c>
      <c r="J14" s="3">
        <f>[10]Março!$J$13</f>
        <v>27</v>
      </c>
      <c r="K14" s="3">
        <f>[10]Março!$J$14</f>
        <v>23.759999999999998</v>
      </c>
      <c r="L14" s="3">
        <f>[10]Março!$J$15</f>
        <v>25.56</v>
      </c>
      <c r="M14" s="3">
        <f>[10]Março!$J$16</f>
        <v>18</v>
      </c>
      <c r="N14" s="3">
        <f>[10]Março!$J$17</f>
        <v>48.96</v>
      </c>
      <c r="O14" s="3">
        <f>[10]Março!$J$18</f>
        <v>29.880000000000003</v>
      </c>
      <c r="P14" s="3">
        <f>[10]Março!$J$19</f>
        <v>29.52</v>
      </c>
      <c r="Q14" s="3">
        <f>[10]Março!$J$20</f>
        <v>31.680000000000003</v>
      </c>
      <c r="R14" s="3">
        <f>[10]Março!$J$21</f>
        <v>23.759999999999998</v>
      </c>
      <c r="S14" s="3">
        <f>[10]Março!$J$22</f>
        <v>37.080000000000005</v>
      </c>
      <c r="T14" s="3">
        <f>[10]Março!$J$23</f>
        <v>20.16</v>
      </c>
      <c r="U14" s="3">
        <f>[10]Março!$J$24</f>
        <v>24.12</v>
      </c>
      <c r="V14" s="3">
        <f>[10]Março!$J$25</f>
        <v>26.64</v>
      </c>
      <c r="W14" s="3">
        <f>[10]Março!$J$26</f>
        <v>41.04</v>
      </c>
      <c r="X14" s="3">
        <f>[10]Março!$J$27</f>
        <v>22.68</v>
      </c>
      <c r="Y14" s="3">
        <f>[10]Março!$J$28</f>
        <v>26.64</v>
      </c>
      <c r="Z14" s="3">
        <f>[10]Março!$J$29</f>
        <v>23.759999999999998</v>
      </c>
      <c r="AA14" s="3">
        <f>[10]Março!$J$30</f>
        <v>65.160000000000011</v>
      </c>
      <c r="AB14" s="3">
        <f>[10]Março!$J$31</f>
        <v>40.680000000000007</v>
      </c>
      <c r="AC14" s="3">
        <f>[10]Março!$J$32</f>
        <v>44.64</v>
      </c>
      <c r="AD14" s="3">
        <f>[10]Março!$J$33</f>
        <v>18.720000000000002</v>
      </c>
      <c r="AE14" s="3">
        <f>[10]Março!$J$34</f>
        <v>21.240000000000002</v>
      </c>
      <c r="AF14" s="3">
        <f>[10]Março!$J$35</f>
        <v>23.400000000000002</v>
      </c>
      <c r="AG14" s="16">
        <f t="shared" si="1"/>
        <v>65.160000000000011</v>
      </c>
      <c r="AH14" s="2"/>
    </row>
    <row r="15" spans="1:34" ht="17.100000000000001" customHeight="1" x14ac:dyDescent="0.2">
      <c r="A15" s="9" t="s">
        <v>8</v>
      </c>
      <c r="B15" s="3">
        <f>[11]Março!$J$5</f>
        <v>67.680000000000007</v>
      </c>
      <c r="C15" s="3">
        <f>[11]Março!$J$6</f>
        <v>24.840000000000003</v>
      </c>
      <c r="D15" s="3">
        <f>[11]Março!$J$7</f>
        <v>22.32</v>
      </c>
      <c r="E15" s="3">
        <f>[11]Março!$J$8</f>
        <v>34.56</v>
      </c>
      <c r="F15" s="3">
        <f>[11]Março!$J$9</f>
        <v>41.4</v>
      </c>
      <c r="G15" s="3">
        <f>[11]Março!$J$10</f>
        <v>34.92</v>
      </c>
      <c r="H15" s="3">
        <f>[11]Março!$J$11</f>
        <v>40.680000000000007</v>
      </c>
      <c r="I15" s="3">
        <f>[11]Março!$J$12</f>
        <v>31.319999999999997</v>
      </c>
      <c r="J15" s="3">
        <f>[11]Março!$J$13</f>
        <v>26.64</v>
      </c>
      <c r="K15" s="3">
        <f>[11]Março!$J$14</f>
        <v>43.56</v>
      </c>
      <c r="L15" s="3">
        <f>[11]Março!$J$15</f>
        <v>32.4</v>
      </c>
      <c r="M15" s="3">
        <f>[11]Março!$J$16</f>
        <v>37.440000000000005</v>
      </c>
      <c r="N15" s="3">
        <f>[11]Março!$J$17</f>
        <v>36.36</v>
      </c>
      <c r="O15" s="3">
        <f>[11]Março!$J$18</f>
        <v>36</v>
      </c>
      <c r="P15" s="3">
        <f>[11]Março!$J$19</f>
        <v>27.36</v>
      </c>
      <c r="Q15" s="3">
        <f>[11]Março!$J$20</f>
        <v>38.880000000000003</v>
      </c>
      <c r="R15" s="3">
        <f>[11]Março!$J$21</f>
        <v>39.96</v>
      </c>
      <c r="S15" s="3">
        <f>[11]Março!$J$22</f>
        <v>38.519999999999996</v>
      </c>
      <c r="T15" s="3">
        <f>[11]Março!$J$23</f>
        <v>40.32</v>
      </c>
      <c r="U15" s="3">
        <f>[11]Março!$J$24</f>
        <v>32.76</v>
      </c>
      <c r="V15" s="3">
        <f>[11]Março!$J$25</f>
        <v>38.880000000000003</v>
      </c>
      <c r="W15" s="3">
        <f>[11]Março!$J$26</f>
        <v>45</v>
      </c>
      <c r="X15" s="3">
        <f>[11]Março!$J$27</f>
        <v>24.48</v>
      </c>
      <c r="Y15" s="3">
        <f>[11]Março!$J$28</f>
        <v>21.240000000000002</v>
      </c>
      <c r="Z15" s="3">
        <f>[11]Março!$J$29</f>
        <v>17.64</v>
      </c>
      <c r="AA15" s="3">
        <f>[11]Março!$J$30</f>
        <v>43.2</v>
      </c>
      <c r="AB15" s="3">
        <f>[11]Março!$J$31</f>
        <v>59.04</v>
      </c>
      <c r="AC15" s="3">
        <f>[11]Março!$J$32</f>
        <v>38.880000000000003</v>
      </c>
      <c r="AD15" s="3">
        <f>[11]Março!$J$33</f>
        <v>18.36</v>
      </c>
      <c r="AE15" s="3">
        <f>[11]Março!$J$34</f>
        <v>21.6</v>
      </c>
      <c r="AF15" s="3">
        <f>[11]Março!$J$35</f>
        <v>26.28</v>
      </c>
      <c r="AG15" s="16">
        <f t="shared" si="1"/>
        <v>67.680000000000007</v>
      </c>
      <c r="AH15" s="2"/>
    </row>
    <row r="16" spans="1:34" ht="17.100000000000001" customHeight="1" x14ac:dyDescent="0.2">
      <c r="A16" s="9" t="s">
        <v>9</v>
      </c>
      <c r="B16" s="3">
        <f>[12]Março!$J$5</f>
        <v>58.680000000000007</v>
      </c>
      <c r="C16" s="3">
        <f>[12]Março!$J$6</f>
        <v>36</v>
      </c>
      <c r="D16" s="3">
        <f>[12]Março!$J$7</f>
        <v>35.28</v>
      </c>
      <c r="E16" s="3">
        <f>[12]Março!$J$8</f>
        <v>36</v>
      </c>
      <c r="F16" s="3">
        <f>[12]Março!$J$9</f>
        <v>29.16</v>
      </c>
      <c r="G16" s="3">
        <f>[12]Março!$J$10</f>
        <v>31.680000000000003</v>
      </c>
      <c r="H16" s="3">
        <f>[12]Março!$J$11</f>
        <v>34.92</v>
      </c>
      <c r="I16" s="3">
        <f>[12]Março!$J$12</f>
        <v>28.44</v>
      </c>
      <c r="J16" s="3">
        <f>[12]Março!$J$13</f>
        <v>36.72</v>
      </c>
      <c r="K16" s="3">
        <f>[12]Março!$J$14</f>
        <v>54.72</v>
      </c>
      <c r="L16" s="3">
        <f>[12]Março!$J$15</f>
        <v>34.56</v>
      </c>
      <c r="M16" s="3">
        <f>[12]Março!$J$16</f>
        <v>38.880000000000003</v>
      </c>
      <c r="N16" s="3">
        <f>[12]Março!$J$17</f>
        <v>42.84</v>
      </c>
      <c r="O16" s="3">
        <f>[12]Março!$J$18</f>
        <v>45</v>
      </c>
      <c r="P16" s="3">
        <f>[12]Março!$J$19</f>
        <v>29.880000000000003</v>
      </c>
      <c r="Q16" s="3">
        <f>[12]Março!$J$20</f>
        <v>34.92</v>
      </c>
      <c r="R16" s="3">
        <f>[12]Março!$J$21</f>
        <v>31.319999999999997</v>
      </c>
      <c r="S16" s="3">
        <f>[12]Março!$J$22</f>
        <v>34.200000000000003</v>
      </c>
      <c r="T16" s="3">
        <f>[12]Março!$J$23</f>
        <v>34.56</v>
      </c>
      <c r="U16" s="3">
        <f>[12]Março!$J$24</f>
        <v>27</v>
      </c>
      <c r="V16" s="3">
        <f>[12]Março!$J$25</f>
        <v>24.840000000000003</v>
      </c>
      <c r="W16" s="3">
        <f>[12]Março!$J$26</f>
        <v>70.56</v>
      </c>
      <c r="X16" s="3">
        <f>[12]Março!$J$27</f>
        <v>17.64</v>
      </c>
      <c r="Y16" s="3">
        <f>[12]Março!$J$28</f>
        <v>27</v>
      </c>
      <c r="Z16" s="3">
        <f>[12]Março!$J$29</f>
        <v>19.079999999999998</v>
      </c>
      <c r="AA16" s="3">
        <f>[12]Março!$J$30</f>
        <v>43.2</v>
      </c>
      <c r="AB16" s="3">
        <f>[12]Março!$J$31</f>
        <v>36</v>
      </c>
      <c r="AC16" s="3">
        <f>[12]Março!$J$32</f>
        <v>44.28</v>
      </c>
      <c r="AD16" s="3">
        <f>[12]Março!$J$33</f>
        <v>19.8</v>
      </c>
      <c r="AE16" s="3">
        <f>[12]Março!$J$34</f>
        <v>21.6</v>
      </c>
      <c r="AF16" s="3">
        <f>[12]Março!$J$35</f>
        <v>23.040000000000003</v>
      </c>
      <c r="AG16" s="16">
        <f t="shared" si="1"/>
        <v>70.56</v>
      </c>
      <c r="AH16" s="2"/>
    </row>
    <row r="17" spans="1:34" ht="17.100000000000001" customHeight="1" x14ac:dyDescent="0.2">
      <c r="A17" s="9" t="s">
        <v>55</v>
      </c>
      <c r="B17" s="3">
        <f>[13]Março!$J$5</f>
        <v>34.56</v>
      </c>
      <c r="C17" s="3">
        <f>[13]Março!$J$6</f>
        <v>24.840000000000003</v>
      </c>
      <c r="D17" s="3">
        <f>[13]Março!$J$7</f>
        <v>32.76</v>
      </c>
      <c r="E17" s="3">
        <f>[13]Março!$J$8</f>
        <v>39.96</v>
      </c>
      <c r="F17" s="3">
        <f>[13]Março!$J$9</f>
        <v>34.92</v>
      </c>
      <c r="G17" s="3">
        <f>[13]Março!$J$10</f>
        <v>44.64</v>
      </c>
      <c r="H17" s="3">
        <f>[13]Março!$J$11</f>
        <v>26.28</v>
      </c>
      <c r="I17" s="3">
        <f>[13]Março!$J$12</f>
        <v>29.16</v>
      </c>
      <c r="J17" s="3">
        <f>[13]Março!$J$13</f>
        <v>23.040000000000003</v>
      </c>
      <c r="K17" s="3">
        <f>[13]Março!$J$14</f>
        <v>24.840000000000003</v>
      </c>
      <c r="L17" s="3">
        <f>[13]Março!$J$15</f>
        <v>28.08</v>
      </c>
      <c r="M17" s="3">
        <f>[13]Março!$J$16</f>
        <v>29.52</v>
      </c>
      <c r="N17" s="3">
        <f>[13]Março!$J$17</f>
        <v>31.319999999999997</v>
      </c>
      <c r="O17" s="3">
        <f>[13]Março!$J$18</f>
        <v>30.96</v>
      </c>
      <c r="P17" s="3">
        <f>[13]Março!$J$19</f>
        <v>39.24</v>
      </c>
      <c r="Q17" s="3">
        <f>[13]Março!$J$20</f>
        <v>19.8</v>
      </c>
      <c r="R17" s="3">
        <f>[13]Março!$J$21</f>
        <v>36.36</v>
      </c>
      <c r="S17" s="3">
        <f>[13]Março!$J$22</f>
        <v>36.36</v>
      </c>
      <c r="T17" s="3">
        <f>[13]Março!$J$23</f>
        <v>36.36</v>
      </c>
      <c r="U17" s="3">
        <f>[13]Março!$J$24</f>
        <v>36.36</v>
      </c>
      <c r="V17" s="3">
        <f>[13]Março!$J$25</f>
        <v>30.96</v>
      </c>
      <c r="W17" s="3">
        <f>[13]Março!$J$26</f>
        <v>47.519999999999996</v>
      </c>
      <c r="X17" s="3">
        <f>[13]Março!$J$27</f>
        <v>24.48</v>
      </c>
      <c r="Y17" s="3">
        <f>[13]Março!$J$28</f>
        <v>19.440000000000001</v>
      </c>
      <c r="Z17" s="3">
        <f>[13]Março!$J$29</f>
        <v>20.88</v>
      </c>
      <c r="AA17" s="3">
        <f>[13]Março!$J$30</f>
        <v>34.92</v>
      </c>
      <c r="AB17" s="3">
        <f>[13]Março!$J$31</f>
        <v>28.44</v>
      </c>
      <c r="AC17" s="3">
        <f>[13]Março!$J$32</f>
        <v>32.04</v>
      </c>
      <c r="AD17" s="3">
        <f>[13]Março!$J$33</f>
        <v>20.88</v>
      </c>
      <c r="AE17" s="3">
        <f>[13]Março!$J$34</f>
        <v>14.4</v>
      </c>
      <c r="AF17" s="3">
        <f>[13]Março!$J$35</f>
        <v>15.120000000000001</v>
      </c>
      <c r="AG17" s="16">
        <f t="shared" si="1"/>
        <v>47.519999999999996</v>
      </c>
      <c r="AH17" s="2"/>
    </row>
    <row r="18" spans="1:34" ht="17.100000000000001" customHeight="1" x14ac:dyDescent="0.2">
      <c r="A18" s="9" t="s">
        <v>10</v>
      </c>
      <c r="B18" s="3">
        <f>[14]Março!$J$5</f>
        <v>47.519999999999996</v>
      </c>
      <c r="C18" s="3">
        <f>[14]Março!$J$6</f>
        <v>18.36</v>
      </c>
      <c r="D18" s="3">
        <f>[14]Março!$J$7</f>
        <v>21.240000000000002</v>
      </c>
      <c r="E18" s="3">
        <f>[14]Março!$J$8</f>
        <v>53.64</v>
      </c>
      <c r="F18" s="3">
        <f>[14]Março!$J$9</f>
        <v>30.240000000000002</v>
      </c>
      <c r="G18" s="3">
        <f>[14]Março!$J$10</f>
        <v>29.52</v>
      </c>
      <c r="H18" s="3">
        <f>[14]Março!$J$11</f>
        <v>27.36</v>
      </c>
      <c r="I18" s="3">
        <f>[14]Março!$J$12</f>
        <v>38.880000000000003</v>
      </c>
      <c r="J18" s="3">
        <f>[14]Março!$J$13</f>
        <v>20.16</v>
      </c>
      <c r="K18" s="3">
        <f>[14]Março!$J$14</f>
        <v>35.64</v>
      </c>
      <c r="L18" s="3">
        <f>[14]Março!$J$15</f>
        <v>41.04</v>
      </c>
      <c r="M18" s="3">
        <f>[14]Março!$J$16</f>
        <v>21.240000000000002</v>
      </c>
      <c r="N18" s="3">
        <f>[14]Março!$J$17</f>
        <v>30.96</v>
      </c>
      <c r="O18" s="3">
        <f>[14]Março!$J$18</f>
        <v>32.4</v>
      </c>
      <c r="P18" s="3">
        <f>[14]Março!$J$19</f>
        <v>20.16</v>
      </c>
      <c r="Q18" s="3">
        <f>[14]Março!$J$20</f>
        <v>31.319999999999997</v>
      </c>
      <c r="R18" s="3">
        <f>[14]Março!$J$21</f>
        <v>36.36</v>
      </c>
      <c r="S18" s="3">
        <f>[14]Março!$J$22</f>
        <v>37.080000000000005</v>
      </c>
      <c r="T18" s="3">
        <f>[14]Março!$J$23</f>
        <v>39.6</v>
      </c>
      <c r="U18" s="3">
        <f>[14]Março!$J$24</f>
        <v>26.64</v>
      </c>
      <c r="V18" s="3">
        <f>[14]Março!$J$25</f>
        <v>37.440000000000005</v>
      </c>
      <c r="W18" s="3">
        <f>[14]Março!$J$26</f>
        <v>43.56</v>
      </c>
      <c r="X18" s="3">
        <f>[14]Março!$J$27</f>
        <v>25.92</v>
      </c>
      <c r="Y18" s="3">
        <f>[14]Março!$J$28</f>
        <v>19.8</v>
      </c>
      <c r="Z18" s="3">
        <f>[14]Março!$J$29</f>
        <v>17.64</v>
      </c>
      <c r="AA18" s="3">
        <f>[14]Março!$J$30</f>
        <v>54</v>
      </c>
      <c r="AB18" s="3">
        <f>[14]Março!$J$31</f>
        <v>25.92</v>
      </c>
      <c r="AC18" s="3">
        <f>[14]Março!$J$32</f>
        <v>32.4</v>
      </c>
      <c r="AD18" s="3">
        <f>[14]Março!$J$33</f>
        <v>14.4</v>
      </c>
      <c r="AE18" s="3">
        <f>[14]Março!$J$34</f>
        <v>13.68</v>
      </c>
      <c r="AF18" s="3">
        <f>[14]Março!$J$35</f>
        <v>18.720000000000002</v>
      </c>
      <c r="AG18" s="16">
        <f t="shared" si="1"/>
        <v>54</v>
      </c>
      <c r="AH18" s="2"/>
    </row>
    <row r="19" spans="1:34" ht="17.100000000000001" customHeight="1" x14ac:dyDescent="0.2">
      <c r="A19" s="9" t="s">
        <v>11</v>
      </c>
      <c r="B19" s="3">
        <f>[15]Março!$J$5</f>
        <v>34.200000000000003</v>
      </c>
      <c r="C19" s="3">
        <f>[15]Março!$J$6</f>
        <v>45.72</v>
      </c>
      <c r="D19" s="3">
        <f>[15]Março!$J$7</f>
        <v>42.84</v>
      </c>
      <c r="E19" s="3">
        <f>[15]Março!$J$8</f>
        <v>42.480000000000004</v>
      </c>
      <c r="F19" s="3">
        <f>[15]Março!$J$9</f>
        <v>25.56</v>
      </c>
      <c r="G19" s="3">
        <f>[15]Março!$J$10</f>
        <v>32.4</v>
      </c>
      <c r="H19" s="3">
        <f>[15]Março!$J$11</f>
        <v>34.56</v>
      </c>
      <c r="I19" s="3">
        <f>[15]Março!$J$12</f>
        <v>26.64</v>
      </c>
      <c r="J19" s="3">
        <f>[15]Março!$J$13</f>
        <v>22.68</v>
      </c>
      <c r="K19" s="3">
        <f>[15]Março!$J$14</f>
        <v>32.76</v>
      </c>
      <c r="L19" s="3">
        <f>[15]Março!$J$15</f>
        <v>31.680000000000003</v>
      </c>
      <c r="M19" s="3">
        <f>[15]Março!$J$16</f>
        <v>30.96</v>
      </c>
      <c r="N19" s="3">
        <f>[15]Março!$J$17</f>
        <v>27</v>
      </c>
      <c r="O19" s="3">
        <f>[15]Março!$J$18</f>
        <v>48.6</v>
      </c>
      <c r="P19" s="3">
        <f>[15]Março!$J$19</f>
        <v>26.64</v>
      </c>
      <c r="Q19" s="3">
        <f>[15]Março!$J$20</f>
        <v>29.880000000000003</v>
      </c>
      <c r="R19" s="3">
        <f>[15]Março!$J$21</f>
        <v>28.08</v>
      </c>
      <c r="S19" s="3">
        <f>[15]Março!$J$22</f>
        <v>32.76</v>
      </c>
      <c r="T19" s="3">
        <f>[15]Março!$J$23</f>
        <v>33.119999999999997</v>
      </c>
      <c r="U19" s="3">
        <f>[15]Março!$J$24</f>
        <v>25.2</v>
      </c>
      <c r="V19" s="3">
        <f>[15]Março!$J$25</f>
        <v>39.24</v>
      </c>
      <c r="W19" s="3">
        <f>[15]Março!$J$26</f>
        <v>47.16</v>
      </c>
      <c r="X19" s="3">
        <f>[15]Março!$J$27</f>
        <v>17.28</v>
      </c>
      <c r="Y19" s="3">
        <f>[15]Março!$J$28</f>
        <v>21.6</v>
      </c>
      <c r="Z19" s="3">
        <f>[15]Março!$J$29</f>
        <v>22.68</v>
      </c>
      <c r="AA19" s="3">
        <f>[15]Março!$J$30</f>
        <v>55.440000000000005</v>
      </c>
      <c r="AB19" s="3">
        <f>[15]Março!$J$31</f>
        <v>32.76</v>
      </c>
      <c r="AC19" s="3">
        <f>[15]Março!$J$32</f>
        <v>34.56</v>
      </c>
      <c r="AD19" s="3">
        <f>[15]Março!$J$33</f>
        <v>16.920000000000002</v>
      </c>
      <c r="AE19" s="3">
        <f>[15]Março!$J$34</f>
        <v>20.16</v>
      </c>
      <c r="AF19" s="3">
        <f>[15]Março!$J$35</f>
        <v>21.6</v>
      </c>
      <c r="AG19" s="16">
        <f t="shared" ref="AG19:AG23" si="2">MAX(B19:AF19)</f>
        <v>55.440000000000005</v>
      </c>
      <c r="AH19" s="2"/>
    </row>
    <row r="20" spans="1:34" ht="17.100000000000001" customHeight="1" x14ac:dyDescent="0.2">
      <c r="A20" s="9" t="s">
        <v>12</v>
      </c>
      <c r="B20" s="3">
        <f>[16]Março!$J$5</f>
        <v>36.36</v>
      </c>
      <c r="C20" s="3">
        <f>[16]Março!$J$6</f>
        <v>20.88</v>
      </c>
      <c r="D20" s="3">
        <f>[16]Março!$J$7</f>
        <v>35.28</v>
      </c>
      <c r="E20" s="3">
        <f>[16]Março!$J$8</f>
        <v>45.72</v>
      </c>
      <c r="F20" s="3">
        <f>[16]Março!$J$9</f>
        <v>23.759999999999998</v>
      </c>
      <c r="G20" s="3">
        <f>[16]Março!$J$10</f>
        <v>42.12</v>
      </c>
      <c r="H20" s="3">
        <f>[16]Março!$J$11</f>
        <v>21.6</v>
      </c>
      <c r="I20" s="3">
        <f>[16]Março!$J$12</f>
        <v>24.12</v>
      </c>
      <c r="J20" s="3">
        <f>[16]Março!$J$13</f>
        <v>20.52</v>
      </c>
      <c r="K20" s="3">
        <f>[16]Março!$J$14</f>
        <v>39.6</v>
      </c>
      <c r="L20" s="3">
        <f>[16]Março!$J$15</f>
        <v>38.880000000000003</v>
      </c>
      <c r="M20" s="3">
        <f>[16]Março!$J$16</f>
        <v>25.92</v>
      </c>
      <c r="N20" s="3">
        <f>[16]Março!$J$17</f>
        <v>43.92</v>
      </c>
      <c r="O20" s="3">
        <f>[16]Março!$J$18</f>
        <v>30.6</v>
      </c>
      <c r="P20" s="3">
        <f>[16]Março!$J$19</f>
        <v>23.040000000000003</v>
      </c>
      <c r="Q20" s="3">
        <f>[16]Março!$J$20</f>
        <v>19.079999999999998</v>
      </c>
      <c r="R20" s="3">
        <f>[16]Março!$J$21</f>
        <v>20.88</v>
      </c>
      <c r="S20" s="3">
        <f>[16]Março!$J$22</f>
        <v>25.2</v>
      </c>
      <c r="T20" s="3">
        <f>[16]Março!$J$23</f>
        <v>23.400000000000002</v>
      </c>
      <c r="U20" s="3">
        <f>[16]Março!$J$24</f>
        <v>25.92</v>
      </c>
      <c r="V20" s="3">
        <f>[16]Março!$J$25</f>
        <v>48.6</v>
      </c>
      <c r="W20" s="3">
        <f>[16]Março!$J$26</f>
        <v>41.04</v>
      </c>
      <c r="X20" s="3">
        <f>[16]Março!$J$27</f>
        <v>20.88</v>
      </c>
      <c r="Y20" s="3">
        <f>[16]Março!$J$28</f>
        <v>21.240000000000002</v>
      </c>
      <c r="Z20" s="3">
        <f>[16]Março!$J$29</f>
        <v>20.16</v>
      </c>
      <c r="AA20" s="3">
        <f>[16]Março!$J$30</f>
        <v>41.4</v>
      </c>
      <c r="AB20" s="3">
        <f>[16]Março!$J$31</f>
        <v>36.36</v>
      </c>
      <c r="AC20" s="3">
        <f>[16]Março!$J$32</f>
        <v>35.28</v>
      </c>
      <c r="AD20" s="3">
        <f>[16]Março!$J$33</f>
        <v>18.36</v>
      </c>
      <c r="AE20" s="3">
        <f>[16]Março!$J$34</f>
        <v>16.2</v>
      </c>
      <c r="AF20" s="3">
        <f>[16]Março!$J$35</f>
        <v>16.920000000000002</v>
      </c>
      <c r="AG20" s="16">
        <f t="shared" si="2"/>
        <v>48.6</v>
      </c>
      <c r="AH20" s="2"/>
    </row>
    <row r="21" spans="1:34" ht="17.100000000000001" customHeight="1" x14ac:dyDescent="0.2">
      <c r="A21" s="9" t="s">
        <v>13</v>
      </c>
      <c r="B21" s="3">
        <f>[17]Março!$J$5</f>
        <v>35.64</v>
      </c>
      <c r="C21" s="3">
        <f>[17]Março!$J$6</f>
        <v>26.64</v>
      </c>
      <c r="D21" s="3">
        <f>[17]Março!$J$7</f>
        <v>30.240000000000002</v>
      </c>
      <c r="E21" s="3">
        <f>[17]Março!$J$8</f>
        <v>44.28</v>
      </c>
      <c r="F21" s="3">
        <f>[17]Março!$J$9</f>
        <v>33.480000000000004</v>
      </c>
      <c r="G21" s="3">
        <f>[17]Março!$J$10</f>
        <v>35.28</v>
      </c>
      <c r="H21" s="3">
        <f>[17]Março!$J$11</f>
        <v>19.079999999999998</v>
      </c>
      <c r="I21" s="3">
        <f>[17]Março!$J$12</f>
        <v>36</v>
      </c>
      <c r="J21" s="3">
        <f>[17]Março!$J$13</f>
        <v>42.12</v>
      </c>
      <c r="K21" s="3">
        <f>[17]Março!$J$14</f>
        <v>29.16</v>
      </c>
      <c r="L21" s="3">
        <f>[17]Março!$J$15</f>
        <v>34.92</v>
      </c>
      <c r="M21" s="3">
        <f>[17]Março!$J$16</f>
        <v>30.240000000000002</v>
      </c>
      <c r="N21" s="3">
        <f>[17]Março!$J$17</f>
        <v>33.840000000000003</v>
      </c>
      <c r="O21" s="3">
        <f>[17]Março!$J$18</f>
        <v>34.92</v>
      </c>
      <c r="P21" s="3">
        <f>[17]Março!$J$19</f>
        <v>26.28</v>
      </c>
      <c r="Q21" s="3">
        <f>[17]Março!$J$20</f>
        <v>17.28</v>
      </c>
      <c r="R21" s="3">
        <f>[17]Março!$J$21</f>
        <v>27</v>
      </c>
      <c r="S21" s="3">
        <f>[17]Março!$J$22</f>
        <v>37.080000000000005</v>
      </c>
      <c r="T21" s="3">
        <f>[17]Março!$J$23</f>
        <v>28.8</v>
      </c>
      <c r="U21" s="3">
        <f>[17]Março!$J$24</f>
        <v>23.040000000000003</v>
      </c>
      <c r="V21" s="3">
        <f>[17]Março!$J$25</f>
        <v>30.6</v>
      </c>
      <c r="W21" s="3">
        <f>[17]Março!$J$26</f>
        <v>41.76</v>
      </c>
      <c r="X21" s="3">
        <f>[17]Março!$J$27</f>
        <v>52.92</v>
      </c>
      <c r="Y21" s="3">
        <f>[17]Março!$J$28</f>
        <v>28.08</v>
      </c>
      <c r="Z21" s="3">
        <f>[17]Março!$J$29</f>
        <v>20.52</v>
      </c>
      <c r="AA21" s="3">
        <f>[17]Março!$J$30</f>
        <v>40.32</v>
      </c>
      <c r="AB21" s="3">
        <f>[17]Março!$J$31</f>
        <v>41.76</v>
      </c>
      <c r="AC21" s="3">
        <f>[17]Março!$J$32</f>
        <v>39.6</v>
      </c>
      <c r="AD21" s="3">
        <f>[17]Março!$J$33</f>
        <v>19.440000000000001</v>
      </c>
      <c r="AE21" s="3">
        <f>[17]Março!$J$34</f>
        <v>23.400000000000002</v>
      </c>
      <c r="AF21" s="3">
        <f>[17]Março!$J$35</f>
        <v>19.8</v>
      </c>
      <c r="AG21" s="16">
        <f t="shared" si="2"/>
        <v>52.92</v>
      </c>
      <c r="AH21" s="2"/>
    </row>
    <row r="22" spans="1:34" ht="17.100000000000001" customHeight="1" x14ac:dyDescent="0.2">
      <c r="A22" s="9" t="s">
        <v>14</v>
      </c>
      <c r="B22" s="3">
        <f>[18]Março!$J$5</f>
        <v>28.160000000000004</v>
      </c>
      <c r="C22" s="3">
        <f>[18]Março!$J$6</f>
        <v>54.08</v>
      </c>
      <c r="D22" s="3">
        <f>[18]Março!$J$7</f>
        <v>15.36</v>
      </c>
      <c r="E22" s="3">
        <f>[18]Março!$J$8</f>
        <v>24.64</v>
      </c>
      <c r="F22" s="3">
        <f>[18]Março!$J$9</f>
        <v>12.48</v>
      </c>
      <c r="G22" s="3">
        <f>[18]Março!$J$10</f>
        <v>13.12</v>
      </c>
      <c r="H22" s="3">
        <f>[18]Março!$J$11</f>
        <v>17.600000000000001</v>
      </c>
      <c r="I22" s="3">
        <f>[18]Março!$J$12</f>
        <v>23.36</v>
      </c>
      <c r="J22" s="3">
        <f>[18]Março!$J$13</f>
        <v>33.92</v>
      </c>
      <c r="K22" s="3">
        <f>[18]Março!$J$14</f>
        <v>47.360000000000007</v>
      </c>
      <c r="L22" s="3">
        <f>[18]Março!$J$15</f>
        <v>32.32</v>
      </c>
      <c r="M22" s="3">
        <f>[18]Março!$J$16</f>
        <v>33.28</v>
      </c>
      <c r="N22" s="3">
        <f>[18]Março!$J$17</f>
        <v>27.84</v>
      </c>
      <c r="O22" s="3">
        <f>[18]Março!$J$18</f>
        <v>51.52000000000001</v>
      </c>
      <c r="P22" s="3">
        <f>[18]Março!$J$19</f>
        <v>37.44</v>
      </c>
      <c r="Q22" s="3">
        <f>[18]Março!$J$20</f>
        <v>29.439999999999998</v>
      </c>
      <c r="R22" s="3">
        <f>[18]Março!$J$21</f>
        <v>20.8</v>
      </c>
      <c r="S22" s="3">
        <f>[18]Março!$J$22</f>
        <v>57.6</v>
      </c>
      <c r="T22" s="3">
        <f>[18]Março!$J$23</f>
        <v>19.200000000000003</v>
      </c>
      <c r="U22" s="3">
        <f>[18]Março!$J$24</f>
        <v>13.440000000000001</v>
      </c>
      <c r="V22" s="3">
        <f>[18]Março!$J$25</f>
        <v>9.6000000000000014</v>
      </c>
      <c r="W22" s="3">
        <f>[18]Março!$J$26</f>
        <v>13.76</v>
      </c>
      <c r="X22" s="3">
        <f>[18]Março!$J$27</f>
        <v>33.28</v>
      </c>
      <c r="Y22" s="3">
        <f>[18]Março!$J$28</f>
        <v>9.2799999999999994</v>
      </c>
      <c r="Z22" s="3">
        <f>[18]Março!$J$29</f>
        <v>6.7200000000000006</v>
      </c>
      <c r="AA22" s="3">
        <f>[18]Março!$J$30</f>
        <v>15.36</v>
      </c>
      <c r="AB22" s="3">
        <f>[18]Março!$J$31</f>
        <v>52.48</v>
      </c>
      <c r="AC22" s="3">
        <f>[18]Março!$J$32</f>
        <v>28.480000000000004</v>
      </c>
      <c r="AD22" s="3">
        <f>[18]Março!$J$33</f>
        <v>14.4</v>
      </c>
      <c r="AE22" s="3">
        <f>[18]Março!$J$34</f>
        <v>13.440000000000001</v>
      </c>
      <c r="AF22" s="3">
        <f>[18]Março!$J$35</f>
        <v>12.16</v>
      </c>
      <c r="AG22" s="16">
        <f t="shared" si="2"/>
        <v>57.6</v>
      </c>
      <c r="AH22" s="2"/>
    </row>
    <row r="23" spans="1:34" ht="17.100000000000001" customHeight="1" x14ac:dyDescent="0.2">
      <c r="A23" s="9" t="s">
        <v>15</v>
      </c>
      <c r="B23" s="3">
        <f>[19]Março!$J$5</f>
        <v>33.28</v>
      </c>
      <c r="C23" s="3">
        <f>[19]Março!$J$6</f>
        <v>25.92</v>
      </c>
      <c r="D23" s="3">
        <f>[19]Março!$J$7</f>
        <v>27</v>
      </c>
      <c r="E23" s="3">
        <f>[19]Março!$J$8</f>
        <v>26.28</v>
      </c>
      <c r="F23" s="3">
        <f>[19]Março!$J$9</f>
        <v>36.36</v>
      </c>
      <c r="G23" s="3">
        <f>[19]Março!$J$10</f>
        <v>33.480000000000004</v>
      </c>
      <c r="H23" s="3">
        <f>[19]Março!$J$11</f>
        <v>35.64</v>
      </c>
      <c r="I23" s="3">
        <f>[19]Março!$J$12</f>
        <v>27.720000000000002</v>
      </c>
      <c r="J23" s="3">
        <f>[19]Março!$J$13</f>
        <v>25.2</v>
      </c>
      <c r="K23" s="3">
        <f>[19]Março!$J$14</f>
        <v>35.28</v>
      </c>
      <c r="L23" s="3">
        <f>[19]Março!$J$15</f>
        <v>35.28</v>
      </c>
      <c r="M23" s="3">
        <f>[19]Março!$J$16</f>
        <v>22.68</v>
      </c>
      <c r="N23" s="3">
        <f>[19]Março!$J$17</f>
        <v>25.56</v>
      </c>
      <c r="O23" s="3">
        <f>[19]Março!$J$18</f>
        <v>39.24</v>
      </c>
      <c r="P23" s="3">
        <f>[19]Março!$J$19</f>
        <v>28.08</v>
      </c>
      <c r="Q23" s="3">
        <f>[19]Março!$J$20</f>
        <v>18.720000000000002</v>
      </c>
      <c r="R23" s="3">
        <f>[19]Março!$J$21</f>
        <v>30.240000000000002</v>
      </c>
      <c r="S23" s="3">
        <f>[19]Março!$J$22</f>
        <v>38.519999999999996</v>
      </c>
      <c r="T23" s="3">
        <f>[19]Março!$J$23</f>
        <v>44.28</v>
      </c>
      <c r="U23" s="3">
        <f>[19]Março!$J$24</f>
        <v>32.4</v>
      </c>
      <c r="V23" s="3">
        <f>[19]Março!$J$25</f>
        <v>31.680000000000003</v>
      </c>
      <c r="W23" s="3">
        <f>[19]Março!$J$26</f>
        <v>21.96</v>
      </c>
      <c r="X23" s="3">
        <f>[19]Março!$J$27</f>
        <v>28.8</v>
      </c>
      <c r="Y23" s="3">
        <f>[19]Março!$J$28</f>
        <v>21.96</v>
      </c>
      <c r="Z23" s="3">
        <f>[19]Março!$J$29</f>
        <v>20.52</v>
      </c>
      <c r="AA23" s="3">
        <f>[19]Março!$J$30</f>
        <v>55.800000000000004</v>
      </c>
      <c r="AB23" s="3">
        <f>[19]Março!$J$31</f>
        <v>34.56</v>
      </c>
      <c r="AC23" s="3">
        <f>[19]Março!$J$32</f>
        <v>37.440000000000005</v>
      </c>
      <c r="AD23" s="3">
        <f>[19]Março!$J$33</f>
        <v>21.6</v>
      </c>
      <c r="AE23" s="3">
        <f>[19]Março!$J$34</f>
        <v>16.559999999999999</v>
      </c>
      <c r="AF23" s="3">
        <f>[19]Março!$J$35</f>
        <v>25.2</v>
      </c>
      <c r="AG23" s="16">
        <f t="shared" si="2"/>
        <v>55.800000000000004</v>
      </c>
      <c r="AH23" s="2"/>
    </row>
    <row r="24" spans="1:34" ht="17.100000000000001" customHeight="1" x14ac:dyDescent="0.2">
      <c r="A24" s="9" t="s">
        <v>16</v>
      </c>
      <c r="B24" s="3">
        <f>[20]Março!$J$5</f>
        <v>30.96</v>
      </c>
      <c r="C24" s="3">
        <f>[20]Março!$J$6</f>
        <v>20.88</v>
      </c>
      <c r="D24" s="3">
        <f>[20]Março!$J$7</f>
        <v>17.28</v>
      </c>
      <c r="E24" s="3">
        <f>[20]Março!$J$8</f>
        <v>18.720000000000002</v>
      </c>
      <c r="F24" s="3">
        <f>[20]Março!$J$9</f>
        <v>46.800000000000004</v>
      </c>
      <c r="G24" s="3">
        <f>[20]Março!$J$10</f>
        <v>40.680000000000007</v>
      </c>
      <c r="H24" s="3">
        <f>[20]Março!$J$11</f>
        <v>23.759999999999998</v>
      </c>
      <c r="I24" s="3">
        <f>[20]Março!$J$12</f>
        <v>21.96</v>
      </c>
      <c r="J24" s="3">
        <f>[20]Março!$J$13</f>
        <v>21.240000000000002</v>
      </c>
      <c r="K24" s="3">
        <f>[20]Março!$J$14</f>
        <v>24.840000000000003</v>
      </c>
      <c r="L24" s="3">
        <f>[20]Março!$J$15</f>
        <v>23.400000000000002</v>
      </c>
      <c r="M24" s="3">
        <f>[20]Março!$J$16</f>
        <v>36</v>
      </c>
      <c r="N24" s="3">
        <f>[20]Março!$J$17</f>
        <v>32.04</v>
      </c>
      <c r="O24" s="3">
        <f>[20]Março!$J$18</f>
        <v>44.28</v>
      </c>
      <c r="P24" s="3">
        <f>[20]Março!$J$19</f>
        <v>28.8</v>
      </c>
      <c r="Q24" s="3">
        <f>[20]Março!$J$20</f>
        <v>24.840000000000003</v>
      </c>
      <c r="R24" s="3">
        <f>[20]Março!$J$21</f>
        <v>35.64</v>
      </c>
      <c r="S24" s="3">
        <f>[20]Março!$J$22</f>
        <v>33.480000000000004</v>
      </c>
      <c r="T24" s="3">
        <f>[20]Março!$J$23</f>
        <v>30.96</v>
      </c>
      <c r="U24" s="3">
        <f>[20]Março!$J$24</f>
        <v>28.8</v>
      </c>
      <c r="V24" s="3">
        <f>[20]Março!$J$25</f>
        <v>29.16</v>
      </c>
      <c r="W24" s="3">
        <f>[20]Março!$J$26</f>
        <v>41.4</v>
      </c>
      <c r="X24" s="3">
        <f>[20]Março!$J$27</f>
        <v>21.96</v>
      </c>
      <c r="Y24" s="3">
        <f>[20]Março!$J$28</f>
        <v>19.8</v>
      </c>
      <c r="Z24" s="3">
        <f>[20]Março!$J$29</f>
        <v>23.400000000000002</v>
      </c>
      <c r="AA24" s="3">
        <f>[20]Março!$J$30</f>
        <v>40.680000000000007</v>
      </c>
      <c r="AB24" s="3">
        <f>[20]Março!$J$31</f>
        <v>46.440000000000005</v>
      </c>
      <c r="AC24" s="3">
        <f>[20]Março!$J$32</f>
        <v>32.04</v>
      </c>
      <c r="AD24" s="3">
        <f>[20]Março!$J$33</f>
        <v>15.48</v>
      </c>
      <c r="AE24" s="3">
        <f>[20]Março!$J$34</f>
        <v>19.440000000000001</v>
      </c>
      <c r="AF24" s="3">
        <f>[20]Março!$J$35</f>
        <v>12.6</v>
      </c>
      <c r="AG24" s="16">
        <f t="shared" ref="AG24:AG29" si="3">MAX(B24:AF24)</f>
        <v>46.800000000000004</v>
      </c>
      <c r="AH24" s="2"/>
    </row>
    <row r="25" spans="1:34" ht="17.100000000000001" customHeight="1" x14ac:dyDescent="0.2">
      <c r="A25" s="9" t="s">
        <v>17</v>
      </c>
      <c r="B25" s="3">
        <f>[21]Março!$J$5</f>
        <v>48.96</v>
      </c>
      <c r="C25" s="3">
        <f>[21]Março!$J$6</f>
        <v>39.6</v>
      </c>
      <c r="D25" s="3">
        <f>[21]Março!$J$7</f>
        <v>40.680000000000007</v>
      </c>
      <c r="E25" s="3">
        <f>[21]Março!$J$8</f>
        <v>31.680000000000003</v>
      </c>
      <c r="F25" s="3">
        <f>[21]Março!$J$9</f>
        <v>31.319999999999997</v>
      </c>
      <c r="G25" s="3">
        <f>[21]Março!$J$10</f>
        <v>32.04</v>
      </c>
      <c r="H25" s="3">
        <f>[21]Março!$J$11</f>
        <v>26.64</v>
      </c>
      <c r="I25" s="3">
        <f>[21]Março!$J$12</f>
        <v>35.28</v>
      </c>
      <c r="J25" s="3">
        <f>[21]Março!$J$13</f>
        <v>30.6</v>
      </c>
      <c r="K25" s="3">
        <f>[21]Março!$J$14</f>
        <v>30.96</v>
      </c>
      <c r="L25" s="3">
        <f>[21]Março!$J$15</f>
        <v>43.56</v>
      </c>
      <c r="M25" s="3">
        <f>[21]Março!$J$16</f>
        <v>32.4</v>
      </c>
      <c r="N25" s="3">
        <f>[21]Março!$J$17</f>
        <v>41.04</v>
      </c>
      <c r="O25" s="3">
        <f>[21]Março!$J$18</f>
        <v>54.36</v>
      </c>
      <c r="P25" s="3">
        <f>[21]Março!$J$19</f>
        <v>42.84</v>
      </c>
      <c r="Q25" s="3">
        <f>[21]Março!$J$20</f>
        <v>27.36</v>
      </c>
      <c r="R25" s="3">
        <f>[21]Março!$J$21</f>
        <v>22.68</v>
      </c>
      <c r="S25" s="3">
        <f>[21]Março!$J$22</f>
        <v>24.840000000000003</v>
      </c>
      <c r="T25" s="3">
        <f>[21]Março!$J$23</f>
        <v>31.319999999999997</v>
      </c>
      <c r="U25" s="3">
        <f>[21]Março!$J$24</f>
        <v>23.400000000000002</v>
      </c>
      <c r="V25" s="3">
        <f>[21]Março!$J$25</f>
        <v>32.04</v>
      </c>
      <c r="W25" s="3">
        <f>[21]Março!$J$26</f>
        <v>59.4</v>
      </c>
      <c r="X25" s="3">
        <f>[21]Março!$J$27</f>
        <v>15.48</v>
      </c>
      <c r="Y25" s="3">
        <f>[21]Março!$J$28</f>
        <v>21.96</v>
      </c>
      <c r="Z25" s="3">
        <f>[21]Março!$J$29</f>
        <v>22.32</v>
      </c>
      <c r="AA25" s="3">
        <f>[21]Março!$J$30</f>
        <v>60.480000000000004</v>
      </c>
      <c r="AB25" s="3">
        <f>[21]Março!$J$31</f>
        <v>36.36</v>
      </c>
      <c r="AC25" s="3">
        <f>[21]Março!$J$32</f>
        <v>38.880000000000003</v>
      </c>
      <c r="AD25" s="3">
        <f>[21]Março!$J$33</f>
        <v>14.76</v>
      </c>
      <c r="AE25" s="3">
        <f>[21]Março!$J$34</f>
        <v>24.48</v>
      </c>
      <c r="AF25" s="3">
        <f>[21]Março!$J$35</f>
        <v>19.440000000000001</v>
      </c>
      <c r="AG25" s="16">
        <f t="shared" si="3"/>
        <v>60.480000000000004</v>
      </c>
      <c r="AH25" s="2"/>
    </row>
    <row r="26" spans="1:34" ht="17.100000000000001" customHeight="1" x14ac:dyDescent="0.2">
      <c r="A26" s="9" t="s">
        <v>18</v>
      </c>
      <c r="B26" s="3">
        <f>[22]Março!$J$5</f>
        <v>39.6</v>
      </c>
      <c r="C26" s="3">
        <f>[22]Março!$J$6</f>
        <v>42.12</v>
      </c>
      <c r="D26" s="3">
        <f>[22]Março!$J$7</f>
        <v>58.32</v>
      </c>
      <c r="E26" s="3">
        <f>[22]Março!$J$8</f>
        <v>59.04</v>
      </c>
      <c r="F26" s="3">
        <f>[22]Março!$J$9</f>
        <v>59.760000000000005</v>
      </c>
      <c r="G26" s="3">
        <f>[22]Março!$J$10</f>
        <v>38.159999999999997</v>
      </c>
      <c r="H26" s="3">
        <f>[22]Março!$J$11</f>
        <v>36.36</v>
      </c>
      <c r="I26" s="3">
        <f>[22]Março!$J$12</f>
        <v>72</v>
      </c>
      <c r="J26" s="3">
        <f>[22]Março!$J$13</f>
        <v>42.84</v>
      </c>
      <c r="K26" s="3">
        <f>[22]Março!$J$14</f>
        <v>42.12</v>
      </c>
      <c r="L26" s="3">
        <f>[22]Março!$J$15</f>
        <v>56.519999999999996</v>
      </c>
      <c r="M26" s="3">
        <f>[22]Março!$J$16</f>
        <v>49.680000000000007</v>
      </c>
      <c r="N26" s="3">
        <f>[22]Março!$J$17</f>
        <v>64.8</v>
      </c>
      <c r="O26" s="3">
        <f>[22]Março!$J$18</f>
        <v>51.12</v>
      </c>
      <c r="P26" s="3">
        <f>[22]Março!$J$19</f>
        <v>34.92</v>
      </c>
      <c r="Q26" s="3">
        <f>[22]Março!$J$20</f>
        <v>45.36</v>
      </c>
      <c r="R26" s="3">
        <f>[22]Março!$J$21</f>
        <v>30.240000000000002</v>
      </c>
      <c r="S26" s="3">
        <f>[22]Março!$J$22</f>
        <v>40.32</v>
      </c>
      <c r="T26" s="3">
        <f>[22]Março!$J$23</f>
        <v>33.480000000000004</v>
      </c>
      <c r="U26" s="3">
        <f>[22]Março!$J$24</f>
        <v>30.6</v>
      </c>
      <c r="V26" s="3">
        <f>[22]Março!$J$25</f>
        <v>61.2</v>
      </c>
      <c r="W26" s="3">
        <f>[22]Março!$J$26</f>
        <v>38.519999999999996</v>
      </c>
      <c r="X26" s="3">
        <f>[22]Março!$J$27</f>
        <v>37.440000000000005</v>
      </c>
      <c r="Y26" s="3">
        <f>[22]Março!$J$28</f>
        <v>32.76</v>
      </c>
      <c r="Z26" s="3">
        <f>[22]Março!$J$29</f>
        <v>40.32</v>
      </c>
      <c r="AA26" s="3">
        <f>[22]Março!$J$30</f>
        <v>64.44</v>
      </c>
      <c r="AB26" s="3">
        <f>[22]Março!$J$31</f>
        <v>41.76</v>
      </c>
      <c r="AC26" s="3">
        <f>[22]Março!$J$32</f>
        <v>43.2</v>
      </c>
      <c r="AD26" s="3">
        <f>[22]Março!$J$33</f>
        <v>32.76</v>
      </c>
      <c r="AE26" s="3">
        <f>[22]Março!$J$34</f>
        <v>24.12</v>
      </c>
      <c r="AF26" s="3">
        <f>[22]Março!$J$35</f>
        <v>25.56</v>
      </c>
      <c r="AG26" s="16">
        <f t="shared" si="3"/>
        <v>72</v>
      </c>
      <c r="AH26" s="2"/>
    </row>
    <row r="27" spans="1:34" ht="17.100000000000001" customHeight="1" x14ac:dyDescent="0.2">
      <c r="A27" s="9" t="s">
        <v>19</v>
      </c>
      <c r="B27" s="3">
        <f>[23]Março!$J$5</f>
        <v>71.64</v>
      </c>
      <c r="C27" s="3">
        <f>[23]Março!$J$6</f>
        <v>23.040000000000003</v>
      </c>
      <c r="D27" s="3">
        <f>[23]Março!$J$7</f>
        <v>24.840000000000003</v>
      </c>
      <c r="E27" s="3">
        <f>[23]Março!$J$8</f>
        <v>30.6</v>
      </c>
      <c r="F27" s="3">
        <f>[23]Março!$J$9</f>
        <v>34.92</v>
      </c>
      <c r="G27" s="3">
        <f>[23]Março!$J$10</f>
        <v>34.92</v>
      </c>
      <c r="H27" s="3">
        <f>[23]Março!$J$11</f>
        <v>40.32</v>
      </c>
      <c r="I27" s="3">
        <f>[23]Março!$J$12</f>
        <v>27.720000000000002</v>
      </c>
      <c r="J27" s="3">
        <f>[23]Março!$J$13</f>
        <v>25.2</v>
      </c>
      <c r="K27" s="3">
        <f>[23]Março!$J$14</f>
        <v>27.36</v>
      </c>
      <c r="L27" s="3">
        <f>[23]Março!$J$15</f>
        <v>50.76</v>
      </c>
      <c r="M27" s="3">
        <f>[23]Março!$J$16</f>
        <v>34.200000000000003</v>
      </c>
      <c r="N27" s="3">
        <f>[23]Março!$J$17</f>
        <v>30.6</v>
      </c>
      <c r="O27" s="3">
        <f>[23]Março!$J$18</f>
        <v>38.159999999999997</v>
      </c>
      <c r="P27" s="3">
        <f>[23]Março!$J$19</f>
        <v>34.92</v>
      </c>
      <c r="Q27" s="3">
        <f>[23]Março!$J$20</f>
        <v>29.16</v>
      </c>
      <c r="R27" s="3">
        <f>[23]Março!$J$21</f>
        <v>34.200000000000003</v>
      </c>
      <c r="S27" s="3">
        <f>[23]Março!$J$22</f>
        <v>40.32</v>
      </c>
      <c r="T27" s="3">
        <f>[23]Março!$J$23</f>
        <v>41.04</v>
      </c>
      <c r="U27" s="3">
        <f>[23]Março!$J$24</f>
        <v>31.680000000000003</v>
      </c>
      <c r="V27" s="3">
        <f>[23]Março!$J$25</f>
        <v>46.440000000000005</v>
      </c>
      <c r="W27" s="3">
        <f>[23]Março!$J$26</f>
        <v>26.28</v>
      </c>
      <c r="X27" s="3">
        <f>[23]Março!$J$27</f>
        <v>29.880000000000003</v>
      </c>
      <c r="Y27" s="3">
        <f>[23]Março!$J$28</f>
        <v>21.96</v>
      </c>
      <c r="Z27" s="3">
        <f>[23]Março!$J$29</f>
        <v>18.720000000000002</v>
      </c>
      <c r="AA27" s="3">
        <f>[23]Março!$J$30</f>
        <v>48.24</v>
      </c>
      <c r="AB27" s="3">
        <f>[23]Março!$J$31</f>
        <v>40.680000000000007</v>
      </c>
      <c r="AC27" s="3">
        <f>[23]Março!$J$32</f>
        <v>30.240000000000002</v>
      </c>
      <c r="AD27" s="3">
        <f>[23]Março!$J$33</f>
        <v>20.16</v>
      </c>
      <c r="AE27" s="3">
        <f>[23]Março!$J$34</f>
        <v>20.16</v>
      </c>
      <c r="AF27" s="3">
        <f>[23]Março!$J$35</f>
        <v>41.4</v>
      </c>
      <c r="AG27" s="16">
        <f t="shared" si="3"/>
        <v>71.64</v>
      </c>
      <c r="AH27" s="2"/>
    </row>
    <row r="28" spans="1:34" ht="17.100000000000001" customHeight="1" x14ac:dyDescent="0.2">
      <c r="A28" s="9" t="s">
        <v>31</v>
      </c>
      <c r="B28" s="3">
        <f>[24]Março!$J$5</f>
        <v>25.92</v>
      </c>
      <c r="C28" s="3">
        <f>[24]Março!$J$6</f>
        <v>30.72</v>
      </c>
      <c r="D28" s="3">
        <f>[24]Março!$J$7</f>
        <v>24.32</v>
      </c>
      <c r="E28" s="3">
        <f>[24]Março!$J$8</f>
        <v>23.680000000000003</v>
      </c>
      <c r="F28" s="3">
        <f>[24]Março!$J$9</f>
        <v>42.88</v>
      </c>
      <c r="G28" s="3">
        <f>[24]Março!$J$10</f>
        <v>41.92</v>
      </c>
      <c r="H28" s="3">
        <f>[24]Março!$J$11</f>
        <v>29.439999999999998</v>
      </c>
      <c r="I28" s="3">
        <f>[24]Março!$J$12</f>
        <v>32</v>
      </c>
      <c r="J28" s="3">
        <f>[24]Março!$J$13</f>
        <v>40.64</v>
      </c>
      <c r="K28" s="3">
        <f>[24]Março!$J$14</f>
        <v>27.52</v>
      </c>
      <c r="L28" s="3">
        <f>[24]Março!$J$15</f>
        <v>38.080000000000005</v>
      </c>
      <c r="M28" s="3">
        <f>[24]Março!$J$16</f>
        <v>23.680000000000003</v>
      </c>
      <c r="N28" s="3">
        <f>[24]Março!$J$17</f>
        <v>24</v>
      </c>
      <c r="O28" s="3">
        <f>[24]Março!$J$18</f>
        <v>31.04</v>
      </c>
      <c r="P28" s="3">
        <f>[24]Março!$J$19</f>
        <v>29.12</v>
      </c>
      <c r="Q28" s="3">
        <f>[24]Março!$J$20</f>
        <v>20.16</v>
      </c>
      <c r="R28" s="3">
        <f>[24]Março!$J$21</f>
        <v>32.96</v>
      </c>
      <c r="S28" s="3">
        <f>[24]Março!$J$22</f>
        <v>27.52</v>
      </c>
      <c r="T28" s="3">
        <f>[24]Março!$J$23</f>
        <v>32.32</v>
      </c>
      <c r="U28" s="3">
        <f>[24]Março!$J$24</f>
        <v>23.680000000000003</v>
      </c>
      <c r="V28" s="3">
        <f>[24]Março!$J$25</f>
        <v>28.8</v>
      </c>
      <c r="W28" s="3">
        <f>[24]Março!$J$26</f>
        <v>54.08</v>
      </c>
      <c r="X28" s="3">
        <f>[24]Março!$J$27</f>
        <v>24.32</v>
      </c>
      <c r="Y28" s="3">
        <f>[24]Março!$J$28</f>
        <v>19.200000000000003</v>
      </c>
      <c r="Z28" s="3">
        <f>[24]Março!$J$29</f>
        <v>20.8</v>
      </c>
      <c r="AA28" s="3">
        <f>[24]Março!$J$30</f>
        <v>55.04</v>
      </c>
      <c r="AB28" s="3">
        <f>[24]Março!$J$31</f>
        <v>43.84</v>
      </c>
      <c r="AC28" s="3">
        <f>[24]Março!$J$32</f>
        <v>40.64</v>
      </c>
      <c r="AD28" s="3">
        <f>[24]Março!$J$33</f>
        <v>16.64</v>
      </c>
      <c r="AE28" s="3">
        <f>[24]Março!$J$34</f>
        <v>20.480000000000004</v>
      </c>
      <c r="AF28" s="3">
        <f>[24]Março!$J$35</f>
        <v>17.600000000000001</v>
      </c>
      <c r="AG28" s="16">
        <f t="shared" si="3"/>
        <v>55.04</v>
      </c>
      <c r="AH28" s="2"/>
    </row>
    <row r="29" spans="1:34" ht="17.100000000000001" customHeight="1" x14ac:dyDescent="0.2">
      <c r="A29" s="9" t="s">
        <v>20</v>
      </c>
      <c r="B29" s="3">
        <f>[25]Março!$J$5</f>
        <v>20.16</v>
      </c>
      <c r="C29" s="3">
        <f>[25]Março!$J$6</f>
        <v>32.96</v>
      </c>
      <c r="D29" s="3">
        <f>[25]Março!$J$7</f>
        <v>22.080000000000002</v>
      </c>
      <c r="E29" s="3">
        <f>[25]Março!$J$8</f>
        <v>21.76</v>
      </c>
      <c r="F29" s="3">
        <f>[25]Março!$J$9</f>
        <v>24.64</v>
      </c>
      <c r="G29" s="3">
        <f>[25]Março!$J$10</f>
        <v>26.880000000000003</v>
      </c>
      <c r="H29" s="3">
        <f>[25]Março!$J$11</f>
        <v>22.080000000000002</v>
      </c>
      <c r="I29" s="3">
        <f>[25]Março!$J$12</f>
        <v>21.12</v>
      </c>
      <c r="J29" s="3">
        <f>[25]Março!$J$13</f>
        <v>34.880000000000003</v>
      </c>
      <c r="K29" s="3">
        <f>[25]Março!$J$14</f>
        <v>26.24</v>
      </c>
      <c r="L29" s="3">
        <f>[25]Março!$J$15</f>
        <v>27.84</v>
      </c>
      <c r="M29" s="3">
        <f>[25]Março!$J$16</f>
        <v>20.16</v>
      </c>
      <c r="N29" s="3">
        <f>[25]Março!$J$17</f>
        <v>40.32</v>
      </c>
      <c r="O29" s="3">
        <f>[25]Março!$J$18</f>
        <v>39.360000000000007</v>
      </c>
      <c r="P29" s="3">
        <f>[25]Março!$J$19</f>
        <v>29.12</v>
      </c>
      <c r="Q29" s="3">
        <f>[25]Março!$J$20</f>
        <v>24.64</v>
      </c>
      <c r="R29" s="3">
        <f>[25]Março!$J$21</f>
        <v>24.96</v>
      </c>
      <c r="S29" s="3">
        <f>[25]Março!$J$22</f>
        <v>24</v>
      </c>
      <c r="T29" s="3">
        <f>[25]Março!$J$23</f>
        <v>30.72</v>
      </c>
      <c r="U29" s="3">
        <f>[25]Março!$J$24</f>
        <v>22.080000000000002</v>
      </c>
      <c r="V29" s="3">
        <f>[25]Março!$J$25</f>
        <v>46.72</v>
      </c>
      <c r="W29" s="3">
        <f>[25]Março!$J$26</f>
        <v>39.04</v>
      </c>
      <c r="X29" s="3">
        <f>[25]Março!$J$27</f>
        <v>16.96</v>
      </c>
      <c r="Y29" s="3">
        <f>[25]Março!$J$28</f>
        <v>16.32</v>
      </c>
      <c r="Z29" s="3">
        <f>[25]Março!$J$29</f>
        <v>28.160000000000004</v>
      </c>
      <c r="AA29" s="3">
        <f>[25]Março!$J$30</f>
        <v>47.360000000000007</v>
      </c>
      <c r="AB29" s="3">
        <f>[25]Março!$J$31</f>
        <v>47.360000000000007</v>
      </c>
      <c r="AC29" s="3">
        <f>[25]Março!$J$32</f>
        <v>27.52</v>
      </c>
      <c r="AD29" s="3">
        <f>[25]Março!$J$33</f>
        <v>16.64</v>
      </c>
      <c r="AE29" s="3">
        <f>[25]Março!$J$34</f>
        <v>16.96</v>
      </c>
      <c r="AF29" s="3">
        <f>[25]Março!$J$35</f>
        <v>20.480000000000004</v>
      </c>
      <c r="AG29" s="16">
        <f t="shared" si="3"/>
        <v>47.360000000000007</v>
      </c>
      <c r="AH29" s="2"/>
    </row>
    <row r="30" spans="1:34" s="5" customFormat="1" ht="17.100000000000001" customHeight="1" x14ac:dyDescent="0.2">
      <c r="A30" s="13" t="s">
        <v>33</v>
      </c>
      <c r="B30" s="21">
        <f>MAX(B5:B29)</f>
        <v>71.64</v>
      </c>
      <c r="C30" s="21">
        <f t="shared" ref="C30:AG30" si="4">MAX(C5:C29)</f>
        <v>54.36</v>
      </c>
      <c r="D30" s="21">
        <f t="shared" si="4"/>
        <v>58.32</v>
      </c>
      <c r="E30" s="21">
        <f t="shared" si="4"/>
        <v>59.04</v>
      </c>
      <c r="F30" s="21">
        <f t="shared" si="4"/>
        <v>59.760000000000005</v>
      </c>
      <c r="G30" s="21">
        <f t="shared" si="4"/>
        <v>61.560000000000009</v>
      </c>
      <c r="H30" s="21">
        <f t="shared" si="4"/>
        <v>48.96</v>
      </c>
      <c r="I30" s="21">
        <f t="shared" si="4"/>
        <v>72</v>
      </c>
      <c r="J30" s="21">
        <f t="shared" si="4"/>
        <v>42.84</v>
      </c>
      <c r="K30" s="21">
        <f t="shared" si="4"/>
        <v>54.72</v>
      </c>
      <c r="L30" s="21">
        <f t="shared" si="4"/>
        <v>68.400000000000006</v>
      </c>
      <c r="M30" s="21">
        <f t="shared" si="4"/>
        <v>74.88000000000001</v>
      </c>
      <c r="N30" s="21">
        <f t="shared" si="4"/>
        <v>64.8</v>
      </c>
      <c r="O30" s="21">
        <f t="shared" si="4"/>
        <v>65.88000000000001</v>
      </c>
      <c r="P30" s="21">
        <f t="shared" si="4"/>
        <v>42.84</v>
      </c>
      <c r="Q30" s="21">
        <f t="shared" si="4"/>
        <v>45.36</v>
      </c>
      <c r="R30" s="21">
        <f t="shared" si="4"/>
        <v>39.96</v>
      </c>
      <c r="S30" s="21">
        <f t="shared" si="4"/>
        <v>60.48</v>
      </c>
      <c r="T30" s="21">
        <f t="shared" si="4"/>
        <v>44.28</v>
      </c>
      <c r="U30" s="21">
        <f t="shared" si="4"/>
        <v>43.92</v>
      </c>
      <c r="V30" s="21">
        <f t="shared" si="4"/>
        <v>61.2</v>
      </c>
      <c r="W30" s="21">
        <f t="shared" si="4"/>
        <v>70.56</v>
      </c>
      <c r="X30" s="21">
        <f t="shared" si="4"/>
        <v>57.960000000000008</v>
      </c>
      <c r="Y30" s="21">
        <f t="shared" si="4"/>
        <v>32.76</v>
      </c>
      <c r="Z30" s="21">
        <f t="shared" si="4"/>
        <v>40.32</v>
      </c>
      <c r="AA30" s="21">
        <f t="shared" si="4"/>
        <v>65.160000000000011</v>
      </c>
      <c r="AB30" s="21">
        <f t="shared" si="4"/>
        <v>59.04</v>
      </c>
      <c r="AC30" s="21">
        <f t="shared" si="4"/>
        <v>44.64</v>
      </c>
      <c r="AD30" s="21">
        <f t="shared" si="4"/>
        <v>40.680000000000007</v>
      </c>
      <c r="AE30" s="21">
        <f t="shared" si="4"/>
        <v>32.4</v>
      </c>
      <c r="AF30" s="55">
        <f t="shared" si="4"/>
        <v>41.4</v>
      </c>
      <c r="AG30" s="21">
        <f t="shared" si="4"/>
        <v>74.88000000000001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2011-01-25T13:46:34Z</cp:lastPrinted>
  <dcterms:created xsi:type="dcterms:W3CDTF">2008-08-15T13:32:29Z</dcterms:created>
  <dcterms:modified xsi:type="dcterms:W3CDTF">2022-03-10T16:55:51Z</dcterms:modified>
</cp:coreProperties>
</file>