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E29" i="8" l="1"/>
  <c r="AD29" i="8"/>
  <c r="AC29" i="8"/>
  <c r="AB29" i="8"/>
  <c r="AE28" i="8"/>
  <c r="AD28" i="8"/>
  <c r="AC28" i="8"/>
  <c r="AB28" i="8"/>
  <c r="AE27" i="8"/>
  <c r="AD27" i="8"/>
  <c r="AC27" i="8"/>
  <c r="AB27" i="8"/>
  <c r="AE26" i="8"/>
  <c r="AD26" i="8"/>
  <c r="AC26" i="8"/>
  <c r="AB26" i="8"/>
  <c r="AE25" i="8"/>
  <c r="AD25" i="8"/>
  <c r="AC25" i="8"/>
  <c r="AB25" i="8"/>
  <c r="AE24" i="8"/>
  <c r="AD24" i="8"/>
  <c r="AC24" i="8"/>
  <c r="AB24" i="8"/>
  <c r="AE23" i="8"/>
  <c r="AD23" i="8"/>
  <c r="AC23" i="8"/>
  <c r="AB23" i="8"/>
  <c r="AE22" i="8"/>
  <c r="AD22" i="8"/>
  <c r="AC22" i="8"/>
  <c r="AB22" i="8"/>
  <c r="AE21" i="8"/>
  <c r="AD21" i="8"/>
  <c r="AC21" i="8"/>
  <c r="AB21" i="8"/>
  <c r="AE20" i="8"/>
  <c r="AD20" i="8"/>
  <c r="AC20" i="8"/>
  <c r="AB20" i="8"/>
  <c r="AE19" i="8"/>
  <c r="AD19" i="8"/>
  <c r="AC19" i="8"/>
  <c r="AB19" i="8"/>
  <c r="AE18" i="8"/>
  <c r="AD18" i="8"/>
  <c r="AC18" i="8"/>
  <c r="AB18" i="8"/>
  <c r="AE17" i="8"/>
  <c r="AD17" i="8"/>
  <c r="AC17" i="8"/>
  <c r="AB17" i="8"/>
  <c r="AE16" i="8"/>
  <c r="AD16" i="8"/>
  <c r="AC16" i="8"/>
  <c r="AB16" i="8"/>
  <c r="AE15" i="8"/>
  <c r="AD15" i="8"/>
  <c r="AC15" i="8"/>
  <c r="AB15" i="8"/>
  <c r="AE14" i="8"/>
  <c r="AD14" i="8"/>
  <c r="AC14" i="8"/>
  <c r="AB14" i="8"/>
  <c r="AE13" i="8"/>
  <c r="AD13" i="8"/>
  <c r="AC13" i="8"/>
  <c r="AB13" i="8"/>
  <c r="AE12" i="8"/>
  <c r="AD12" i="8"/>
  <c r="AC12" i="8"/>
  <c r="AB12" i="8"/>
  <c r="AE11" i="8"/>
  <c r="AD11" i="8"/>
  <c r="AC11" i="8"/>
  <c r="AB11" i="8"/>
  <c r="AE10" i="8"/>
  <c r="AD10" i="8"/>
  <c r="AC10" i="8"/>
  <c r="AB10" i="8"/>
  <c r="AE9" i="8"/>
  <c r="AD9" i="8"/>
  <c r="AC9" i="8"/>
  <c r="AB9" i="8"/>
  <c r="AE8" i="8"/>
  <c r="AD8" i="8"/>
  <c r="AC8" i="8"/>
  <c r="AB8" i="8"/>
  <c r="AE7" i="8"/>
  <c r="AD7" i="8"/>
  <c r="AC7" i="8"/>
  <c r="AB7" i="8"/>
  <c r="AE6" i="8"/>
  <c r="AD6" i="8"/>
  <c r="AC6" i="8"/>
  <c r="AB6" i="8"/>
  <c r="AE5" i="8"/>
  <c r="AE30" i="8" s="1"/>
  <c r="AD5" i="8"/>
  <c r="AD30" i="8" s="1"/>
  <c r="AC5" i="8"/>
  <c r="AC30" i="8" s="1"/>
  <c r="AB5" i="8"/>
  <c r="AB30" i="8" s="1"/>
  <c r="AE29" i="14" l="1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D30" i="15" s="1"/>
  <c r="AC5" i="15"/>
  <c r="AC30" i="15" s="1"/>
  <c r="AB5" i="15"/>
  <c r="AA5" i="15"/>
  <c r="AA30" i="15" s="1"/>
  <c r="Z5" i="15"/>
  <c r="Z30" i="15" s="1"/>
  <c r="Y5" i="15"/>
  <c r="Y30" i="15" s="1"/>
  <c r="X5" i="15"/>
  <c r="W5" i="15"/>
  <c r="W30" i="15" s="1"/>
  <c r="V5" i="15"/>
  <c r="V30" i="15" s="1"/>
  <c r="U5" i="15"/>
  <c r="U30" i="15" s="1"/>
  <c r="T5" i="15"/>
  <c r="S5" i="15"/>
  <c r="S30" i="15" s="1"/>
  <c r="R5" i="15"/>
  <c r="R30" i="15" s="1"/>
  <c r="Q5" i="15"/>
  <c r="Q30" i="15" s="1"/>
  <c r="P5" i="15"/>
  <c r="O5" i="15"/>
  <c r="O30" i="15" s="1"/>
  <c r="N5" i="15"/>
  <c r="N30" i="15" s="1"/>
  <c r="M5" i="15"/>
  <c r="M30" i="15" s="1"/>
  <c r="L5" i="15"/>
  <c r="K5" i="15"/>
  <c r="K30" i="15" s="1"/>
  <c r="J5" i="15"/>
  <c r="J30" i="15" s="1"/>
  <c r="I5" i="15"/>
  <c r="I30" i="15" s="1"/>
  <c r="H5" i="15"/>
  <c r="G5" i="15"/>
  <c r="G30" i="15" s="1"/>
  <c r="F5" i="15"/>
  <c r="F30" i="15" s="1"/>
  <c r="E5" i="15"/>
  <c r="E30" i="15" s="1"/>
  <c r="D5" i="15"/>
  <c r="C5" i="15"/>
  <c r="C30" i="15" s="1"/>
  <c r="B5" i="15"/>
  <c r="B30" i="15" s="1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E30" i="12" s="1"/>
  <c r="AD5" i="12"/>
  <c r="AC5" i="12"/>
  <c r="AB5" i="12"/>
  <c r="AB30" i="12" s="1"/>
  <c r="AA5" i="12"/>
  <c r="AA30" i="12" s="1"/>
  <c r="Z5" i="12"/>
  <c r="Y5" i="12"/>
  <c r="X5" i="12"/>
  <c r="X30" i="12" s="1"/>
  <c r="W5" i="12"/>
  <c r="W30" i="12" s="1"/>
  <c r="V5" i="12"/>
  <c r="U5" i="12"/>
  <c r="T5" i="12"/>
  <c r="T30" i="12" s="1"/>
  <c r="S5" i="12"/>
  <c r="S30" i="12" s="1"/>
  <c r="R5" i="12"/>
  <c r="Q5" i="12"/>
  <c r="P5" i="12"/>
  <c r="P30" i="12" s="1"/>
  <c r="O5" i="12"/>
  <c r="O30" i="12" s="1"/>
  <c r="N5" i="12"/>
  <c r="M5" i="12"/>
  <c r="L5" i="12"/>
  <c r="L30" i="12" s="1"/>
  <c r="K5" i="12"/>
  <c r="K30" i="12" s="1"/>
  <c r="J5" i="12"/>
  <c r="I5" i="12"/>
  <c r="H5" i="12"/>
  <c r="H30" i="12" s="1"/>
  <c r="G5" i="12"/>
  <c r="G30" i="12" s="1"/>
  <c r="F5" i="12"/>
  <c r="E5" i="12"/>
  <c r="D5" i="12"/>
  <c r="D30" i="12" s="1"/>
  <c r="C5" i="12"/>
  <c r="C30" i="12" s="1"/>
  <c r="B5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D30" i="9" s="1"/>
  <c r="AC5" i="9"/>
  <c r="AC30" i="9" s="1"/>
  <c r="AB5" i="9"/>
  <c r="AB30" i="9" s="1"/>
  <c r="AA5" i="9"/>
  <c r="Z5" i="9"/>
  <c r="Z30" i="9" s="1"/>
  <c r="Y5" i="9"/>
  <c r="Y30" i="9" s="1"/>
  <c r="X5" i="9"/>
  <c r="X30" i="9" s="1"/>
  <c r="W5" i="9"/>
  <c r="V5" i="9"/>
  <c r="V30" i="9" s="1"/>
  <c r="U5" i="9"/>
  <c r="U30" i="9" s="1"/>
  <c r="T5" i="9"/>
  <c r="T30" i="9" s="1"/>
  <c r="S5" i="9"/>
  <c r="R5" i="9"/>
  <c r="R30" i="9" s="1"/>
  <c r="Q5" i="9"/>
  <c r="Q30" i="9" s="1"/>
  <c r="P5" i="9"/>
  <c r="P30" i="9" s="1"/>
  <c r="O5" i="9"/>
  <c r="N5" i="9"/>
  <c r="N30" i="9" s="1"/>
  <c r="M5" i="9"/>
  <c r="M30" i="9" s="1"/>
  <c r="L5" i="9"/>
  <c r="L30" i="9" s="1"/>
  <c r="K5" i="9"/>
  <c r="J5" i="9"/>
  <c r="J30" i="9" s="1"/>
  <c r="I5" i="9"/>
  <c r="I30" i="9" s="1"/>
  <c r="H5" i="9"/>
  <c r="H30" i="9" s="1"/>
  <c r="G5" i="9"/>
  <c r="F5" i="9"/>
  <c r="F30" i="9" s="1"/>
  <c r="E5" i="9"/>
  <c r="E30" i="9" s="1"/>
  <c r="D5" i="9"/>
  <c r="D30" i="9" s="1"/>
  <c r="C5" i="9"/>
  <c r="B5" i="9"/>
  <c r="B30" i="9" s="1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A5" i="8"/>
  <c r="AA30" i="8" s="1"/>
  <c r="Z5" i="8"/>
  <c r="Z30" i="8" s="1"/>
  <c r="Y5" i="8"/>
  <c r="X5" i="8"/>
  <c r="W5" i="8"/>
  <c r="W30" i="8" s="1"/>
  <c r="V5" i="8"/>
  <c r="V30" i="8" s="1"/>
  <c r="U5" i="8"/>
  <c r="T5" i="8"/>
  <c r="S5" i="8"/>
  <c r="S30" i="8" s="1"/>
  <c r="R5" i="8"/>
  <c r="R30" i="8" s="1"/>
  <c r="Q5" i="8"/>
  <c r="P5" i="8"/>
  <c r="O5" i="8"/>
  <c r="O30" i="8" s="1"/>
  <c r="N5" i="8"/>
  <c r="N30" i="8" s="1"/>
  <c r="M5" i="8"/>
  <c r="L5" i="8"/>
  <c r="K5" i="8"/>
  <c r="K30" i="8" s="1"/>
  <c r="J5" i="8"/>
  <c r="J30" i="8" s="1"/>
  <c r="I5" i="8"/>
  <c r="H5" i="8"/>
  <c r="G5" i="8"/>
  <c r="G30" i="8" s="1"/>
  <c r="F5" i="8"/>
  <c r="F30" i="8" s="1"/>
  <c r="E5" i="8"/>
  <c r="D5" i="8"/>
  <c r="C5" i="8"/>
  <c r="C30" i="8" s="1"/>
  <c r="B5" i="8"/>
  <c r="B30" i="8" s="1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C30" i="7" s="1"/>
  <c r="AB5" i="7"/>
  <c r="AB30" i="7" s="1"/>
  <c r="AA5" i="7"/>
  <c r="Z5" i="7"/>
  <c r="Y5" i="7"/>
  <c r="Y30" i="7" s="1"/>
  <c r="X5" i="7"/>
  <c r="X30" i="7" s="1"/>
  <c r="W5" i="7"/>
  <c r="V5" i="7"/>
  <c r="U5" i="7"/>
  <c r="U30" i="7" s="1"/>
  <c r="T5" i="7"/>
  <c r="T30" i="7" s="1"/>
  <c r="S5" i="7"/>
  <c r="R5" i="7"/>
  <c r="Q5" i="7"/>
  <c r="Q30" i="7" s="1"/>
  <c r="P5" i="7"/>
  <c r="P30" i="7" s="1"/>
  <c r="O5" i="7"/>
  <c r="N5" i="7"/>
  <c r="M5" i="7"/>
  <c r="M30" i="7" s="1"/>
  <c r="L5" i="7"/>
  <c r="L30" i="7" s="1"/>
  <c r="K5" i="7"/>
  <c r="J5" i="7"/>
  <c r="I5" i="7"/>
  <c r="I30" i="7" s="1"/>
  <c r="H5" i="7"/>
  <c r="H30" i="7" s="1"/>
  <c r="G5" i="7"/>
  <c r="F5" i="7"/>
  <c r="E5" i="7"/>
  <c r="E30" i="7" s="1"/>
  <c r="D5" i="7"/>
  <c r="D30" i="7" s="1"/>
  <c r="C5" i="7"/>
  <c r="B5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E30" i="6" s="1"/>
  <c r="AD5" i="6"/>
  <c r="AD30" i="6" s="1"/>
  <c r="AC5" i="6"/>
  <c r="AB5" i="6"/>
  <c r="AA5" i="6"/>
  <c r="AA30" i="6" s="1"/>
  <c r="Z5" i="6"/>
  <c r="Z30" i="6" s="1"/>
  <c r="Y5" i="6"/>
  <c r="X5" i="6"/>
  <c r="W5" i="6"/>
  <c r="W30" i="6" s="1"/>
  <c r="V5" i="6"/>
  <c r="V30" i="6" s="1"/>
  <c r="U5" i="6"/>
  <c r="T5" i="6"/>
  <c r="S5" i="6"/>
  <c r="S30" i="6" s="1"/>
  <c r="R5" i="6"/>
  <c r="R30" i="6" s="1"/>
  <c r="Q5" i="6"/>
  <c r="P5" i="6"/>
  <c r="O5" i="6"/>
  <c r="O30" i="6" s="1"/>
  <c r="N5" i="6"/>
  <c r="N30" i="6" s="1"/>
  <c r="M5" i="6"/>
  <c r="L5" i="6"/>
  <c r="K5" i="6"/>
  <c r="K30" i="6" s="1"/>
  <c r="J5" i="6"/>
  <c r="J30" i="6" s="1"/>
  <c r="I5" i="6"/>
  <c r="H5" i="6"/>
  <c r="G5" i="6"/>
  <c r="G30" i="6" s="1"/>
  <c r="F5" i="6"/>
  <c r="F30" i="6" s="1"/>
  <c r="E5" i="6"/>
  <c r="D5" i="6"/>
  <c r="C5" i="6"/>
  <c r="C30" i="6" s="1"/>
  <c r="B5" i="6"/>
  <c r="B30" i="6" s="1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C30" i="5" s="1"/>
  <c r="AB5" i="5"/>
  <c r="AB30" i="5" s="1"/>
  <c r="AA5" i="5"/>
  <c r="Z5" i="5"/>
  <c r="Y5" i="5"/>
  <c r="Y30" i="5" s="1"/>
  <c r="X5" i="5"/>
  <c r="X30" i="5" s="1"/>
  <c r="W5" i="5"/>
  <c r="V5" i="5"/>
  <c r="U5" i="5"/>
  <c r="U30" i="5" s="1"/>
  <c r="T5" i="5"/>
  <c r="T30" i="5" s="1"/>
  <c r="S5" i="5"/>
  <c r="R5" i="5"/>
  <c r="Q5" i="5"/>
  <c r="Q30" i="5" s="1"/>
  <c r="P5" i="5"/>
  <c r="P30" i="5" s="1"/>
  <c r="O5" i="5"/>
  <c r="N5" i="5"/>
  <c r="M5" i="5"/>
  <c r="M30" i="5" s="1"/>
  <c r="L5" i="5"/>
  <c r="L30" i="5" s="1"/>
  <c r="K5" i="5"/>
  <c r="J5" i="5"/>
  <c r="I5" i="5"/>
  <c r="I30" i="5" s="1"/>
  <c r="H5" i="5"/>
  <c r="H30" i="5" s="1"/>
  <c r="G5" i="5"/>
  <c r="F5" i="5"/>
  <c r="E5" i="5"/>
  <c r="E30" i="5" s="1"/>
  <c r="D5" i="5"/>
  <c r="D30" i="5" s="1"/>
  <c r="C5" i="5"/>
  <c r="B5" i="5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E30" i="4" s="1"/>
  <c r="AD5" i="4"/>
  <c r="AD30" i="4" s="1"/>
  <c r="AC5" i="4"/>
  <c r="AB5" i="4"/>
  <c r="AA5" i="4"/>
  <c r="AA30" i="4" s="1"/>
  <c r="Z5" i="4"/>
  <c r="Z30" i="4" s="1"/>
  <c r="Y5" i="4"/>
  <c r="X5" i="4"/>
  <c r="W5" i="4"/>
  <c r="W30" i="4" s="1"/>
  <c r="V5" i="4"/>
  <c r="V30" i="4" s="1"/>
  <c r="U5" i="4"/>
  <c r="T5" i="4"/>
  <c r="S5" i="4"/>
  <c r="S30" i="4" s="1"/>
  <c r="R5" i="4"/>
  <c r="R30" i="4" s="1"/>
  <c r="Q5" i="4"/>
  <c r="P5" i="4"/>
  <c r="O5" i="4"/>
  <c r="O30" i="4" s="1"/>
  <c r="N5" i="4"/>
  <c r="N30" i="4" s="1"/>
  <c r="M5" i="4"/>
  <c r="L5" i="4"/>
  <c r="K5" i="4"/>
  <c r="K30" i="4" s="1"/>
  <c r="J5" i="4"/>
  <c r="J30" i="4" s="1"/>
  <c r="I5" i="4"/>
  <c r="H5" i="4"/>
  <c r="G5" i="4"/>
  <c r="G30" i="4" s="1"/>
  <c r="F5" i="4"/>
  <c r="F30" i="4" s="1"/>
  <c r="E5" i="4"/>
  <c r="D5" i="4"/>
  <c r="C5" i="4"/>
  <c r="C30" i="4" s="1"/>
  <c r="B5" i="4"/>
  <c r="B30" i="4" s="1"/>
  <c r="D30" i="4" l="1"/>
  <c r="H30" i="4"/>
  <c r="L30" i="4"/>
  <c r="P30" i="4"/>
  <c r="T30" i="4"/>
  <c r="X30" i="4"/>
  <c r="AB30" i="4"/>
  <c r="B30" i="5"/>
  <c r="F30" i="5"/>
  <c r="J30" i="5"/>
  <c r="N30" i="5"/>
  <c r="R30" i="5"/>
  <c r="V30" i="5"/>
  <c r="Z30" i="5"/>
  <c r="AD30" i="5"/>
  <c r="D30" i="6"/>
  <c r="H30" i="6"/>
  <c r="L30" i="6"/>
  <c r="P30" i="6"/>
  <c r="T30" i="6"/>
  <c r="X30" i="6"/>
  <c r="AB30" i="6"/>
  <c r="B30" i="7"/>
  <c r="F30" i="7"/>
  <c r="J30" i="7"/>
  <c r="N30" i="7"/>
  <c r="R30" i="7"/>
  <c r="V30" i="7"/>
  <c r="Z30" i="7"/>
  <c r="AD30" i="7"/>
  <c r="D30" i="8"/>
  <c r="H30" i="8"/>
  <c r="L30" i="8"/>
  <c r="P30" i="8"/>
  <c r="T30" i="8"/>
  <c r="X30" i="8"/>
  <c r="AE30" i="15"/>
  <c r="E30" i="4"/>
  <c r="I30" i="4"/>
  <c r="M30" i="4"/>
  <c r="Q30" i="4"/>
  <c r="U30" i="4"/>
  <c r="Y30" i="4"/>
  <c r="AC30" i="4"/>
  <c r="C30" i="5"/>
  <c r="G30" i="5"/>
  <c r="K30" i="5"/>
  <c r="O30" i="5"/>
  <c r="S30" i="5"/>
  <c r="W30" i="5"/>
  <c r="AA30" i="5"/>
  <c r="AE30" i="5"/>
  <c r="E30" i="6"/>
  <c r="I30" i="6"/>
  <c r="M30" i="6"/>
  <c r="Q30" i="6"/>
  <c r="U30" i="6"/>
  <c r="Y30" i="6"/>
  <c r="AC30" i="6"/>
  <c r="C30" i="7"/>
  <c r="G30" i="7"/>
  <c r="K30" i="7"/>
  <c r="O30" i="7"/>
  <c r="S30" i="7"/>
  <c r="W30" i="7"/>
  <c r="AA30" i="7"/>
  <c r="AE30" i="7"/>
  <c r="E30" i="8"/>
  <c r="I30" i="8"/>
  <c r="M30" i="8"/>
  <c r="Q30" i="8"/>
  <c r="U30" i="8"/>
  <c r="Y30" i="8"/>
  <c r="C30" i="9"/>
  <c r="G30" i="9"/>
  <c r="K30" i="9"/>
  <c r="O30" i="9"/>
  <c r="S30" i="9"/>
  <c r="W30" i="9"/>
  <c r="AA30" i="9"/>
  <c r="AE30" i="9"/>
  <c r="E30" i="12"/>
  <c r="I30" i="12"/>
  <c r="M30" i="12"/>
  <c r="Q30" i="12"/>
  <c r="U30" i="12"/>
  <c r="Y30" i="12"/>
  <c r="AC30" i="12"/>
  <c r="D30" i="15"/>
  <c r="H30" i="15"/>
  <c r="L30" i="15"/>
  <c r="P30" i="15"/>
  <c r="T30" i="15"/>
  <c r="X30" i="15"/>
  <c r="AB30" i="15"/>
  <c r="B30" i="12"/>
  <c r="F30" i="12"/>
  <c r="J30" i="12"/>
  <c r="N30" i="12"/>
  <c r="R30" i="12"/>
  <c r="V30" i="12"/>
  <c r="Z30" i="12"/>
  <c r="AD30" i="12"/>
  <c r="C31" i="14"/>
  <c r="C30" i="14"/>
  <c r="E31" i="14"/>
  <c r="E30" i="14"/>
  <c r="G31" i="14"/>
  <c r="G30" i="14"/>
  <c r="I31" i="14"/>
  <c r="I30" i="14"/>
  <c r="K31" i="14"/>
  <c r="K30" i="14"/>
  <c r="M31" i="14"/>
  <c r="M30" i="14"/>
  <c r="O31" i="14"/>
  <c r="O30" i="14"/>
  <c r="Q31" i="14"/>
  <c r="Q30" i="14"/>
  <c r="S31" i="14"/>
  <c r="S30" i="14"/>
  <c r="U31" i="14"/>
  <c r="U30" i="14"/>
  <c r="W31" i="14"/>
  <c r="W30" i="14"/>
  <c r="Y31" i="14"/>
  <c r="Y30" i="14"/>
  <c r="AA31" i="14"/>
  <c r="AA30" i="14"/>
  <c r="AC31" i="14"/>
  <c r="AC30" i="14"/>
  <c r="AE31" i="14"/>
  <c r="AE30" i="14"/>
  <c r="B31" i="14"/>
  <c r="B30" i="14"/>
  <c r="D30" i="14"/>
  <c r="D31" i="14"/>
  <c r="F30" i="14"/>
  <c r="F31" i="14"/>
  <c r="H30" i="14"/>
  <c r="H31" i="14"/>
  <c r="J30" i="14"/>
  <c r="J31" i="14"/>
  <c r="L30" i="14"/>
  <c r="L31" i="14"/>
  <c r="N30" i="14"/>
  <c r="N31" i="14"/>
  <c r="P30" i="14"/>
  <c r="P31" i="14"/>
  <c r="R30" i="14"/>
  <c r="R31" i="14"/>
  <c r="T30" i="14"/>
  <c r="T31" i="14"/>
  <c r="V30" i="14"/>
  <c r="V31" i="14"/>
  <c r="X30" i="14"/>
  <c r="X31" i="14"/>
  <c r="Z30" i="14"/>
  <c r="Z31" i="14"/>
  <c r="AB30" i="14"/>
  <c r="AB31" i="14"/>
  <c r="AD30" i="14"/>
  <c r="AD31" i="14"/>
  <c r="AF8" i="12"/>
  <c r="AF11" i="12" l="1"/>
  <c r="AF17" i="12"/>
  <c r="AF10" i="12"/>
  <c r="AF9" i="12"/>
  <c r="AF10" i="15"/>
  <c r="AG28" i="14"/>
  <c r="AF28" i="14"/>
  <c r="AG17" i="14"/>
  <c r="AF17" i="14"/>
  <c r="AG8" i="14"/>
  <c r="AF17" i="4"/>
  <c r="AF17" i="7"/>
  <c r="AF9" i="4"/>
  <c r="AG17" i="5"/>
  <c r="AF17" i="9"/>
  <c r="AG17" i="9"/>
  <c r="AF8" i="15"/>
  <c r="AF8" i="14"/>
  <c r="AF8" i="9"/>
  <c r="AF8" i="4"/>
  <c r="AG8" i="5"/>
  <c r="AF8" i="7"/>
  <c r="AG8" i="8"/>
  <c r="AG8" i="9"/>
  <c r="AG8" i="6"/>
  <c r="AF8" i="8"/>
  <c r="AF8" i="5"/>
  <c r="AF8" i="6"/>
  <c r="AF17" i="6"/>
  <c r="AG17" i="8"/>
  <c r="AF17" i="5"/>
  <c r="AG17" i="6"/>
  <c r="AF17" i="8"/>
  <c r="AF17" i="15"/>
  <c r="AF5" i="14"/>
  <c r="AF5" i="12"/>
  <c r="AF5" i="9"/>
  <c r="AF5" i="8"/>
  <c r="AF5" i="7"/>
  <c r="AG5" i="6"/>
  <c r="AF5" i="5"/>
  <c r="AG29" i="14"/>
  <c r="AF25" i="14"/>
  <c r="AG16" i="14"/>
  <c r="AG14" i="14"/>
  <c r="AF7" i="14"/>
  <c r="AF16" i="15"/>
  <c r="AF13" i="15"/>
  <c r="AF13" i="12"/>
  <c r="AF28" i="9"/>
  <c r="AG14" i="9"/>
  <c r="AF28" i="8"/>
  <c r="AF23" i="8"/>
  <c r="AG13" i="8"/>
  <c r="AG10" i="8"/>
  <c r="AF7" i="8"/>
  <c r="AG6" i="8"/>
  <c r="AF25" i="7"/>
  <c r="AF23" i="7"/>
  <c r="AG26" i="6"/>
  <c r="AG25" i="6"/>
  <c r="AG23" i="6"/>
  <c r="AG13" i="6"/>
  <c r="AG10" i="6"/>
  <c r="AG9" i="6"/>
  <c r="AF6" i="6"/>
  <c r="AF28" i="5"/>
  <c r="AF27" i="5"/>
  <c r="AG26" i="5"/>
  <c r="AF24" i="5"/>
  <c r="AG20" i="5"/>
  <c r="AG19" i="5"/>
  <c r="AG10" i="5"/>
  <c r="AF7" i="5"/>
  <c r="AF6" i="5"/>
  <c r="AF24" i="4"/>
  <c r="AF13" i="4"/>
  <c r="AF6" i="4"/>
  <c r="AF26" i="9"/>
  <c r="AG27" i="8"/>
  <c r="AF6" i="8"/>
  <c r="AF26" i="7"/>
  <c r="AF18" i="7"/>
  <c r="AG22" i="14"/>
  <c r="AG10" i="14"/>
  <c r="AF10" i="14"/>
  <c r="AF18" i="14"/>
  <c r="AF19" i="14"/>
  <c r="AF22" i="14"/>
  <c r="AF27" i="14"/>
  <c r="AG27" i="14"/>
  <c r="AG20" i="14"/>
  <c r="AG19" i="14"/>
  <c r="AF18" i="15"/>
  <c r="AF19" i="15"/>
  <c r="AF20" i="15"/>
  <c r="AF25" i="15"/>
  <c r="AF20" i="12"/>
  <c r="AF18" i="12"/>
  <c r="AG27" i="9"/>
  <c r="AF27" i="9"/>
  <c r="AG22" i="9"/>
  <c r="AF22" i="9"/>
  <c r="AF18" i="9"/>
  <c r="AG16" i="9"/>
  <c r="AG13" i="9"/>
  <c r="AF27" i="8"/>
  <c r="AG22" i="8"/>
  <c r="AF22" i="8"/>
  <c r="AF10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18" i="9"/>
  <c r="AF29" i="7"/>
  <c r="AF22" i="12"/>
  <c r="AF6" i="12"/>
  <c r="AG5" i="14"/>
  <c r="AG20" i="6"/>
  <c r="AG18" i="6"/>
  <c r="AG18" i="8"/>
  <c r="AF26" i="14"/>
  <c r="AG19" i="6"/>
  <c r="AF27" i="7"/>
  <c r="AF26" i="12"/>
  <c r="AF22" i="6"/>
  <c r="AF20" i="5"/>
  <c r="AF18" i="6"/>
  <c r="AF18" i="8"/>
  <c r="AG19" i="9"/>
  <c r="AG29" i="8"/>
  <c r="AF25" i="6"/>
  <c r="AF12" i="14"/>
  <c r="AF11" i="8"/>
  <c r="AF9" i="14"/>
  <c r="AG5" i="5"/>
  <c r="AG10" i="9"/>
  <c r="AF27" i="6"/>
  <c r="AF26" i="6"/>
  <c r="AG26" i="14"/>
  <c r="AF19" i="7"/>
  <c r="AG19" i="8"/>
  <c r="AF19" i="12"/>
  <c r="AF19" i="9"/>
  <c r="AF19" i="5"/>
  <c r="AG18" i="14"/>
  <c r="AF15" i="12"/>
  <c r="AF12" i="9"/>
  <c r="AF12" i="6"/>
  <c r="AF12" i="12"/>
  <c r="AF12" i="15"/>
  <c r="AF12" i="7"/>
  <c r="AF12" i="8"/>
  <c r="AG11" i="9"/>
  <c r="AF11" i="15"/>
  <c r="AG11" i="8"/>
  <c r="AF11" i="14"/>
  <c r="AG11" i="14"/>
  <c r="AF11" i="9"/>
  <c r="AG5" i="9"/>
  <c r="AF27" i="12"/>
  <c r="AF22" i="7"/>
  <c r="AF22" i="5"/>
  <c r="AF20" i="6"/>
  <c r="AF20" i="14"/>
  <c r="AG20" i="8"/>
  <c r="AG20" i="9"/>
  <c r="AF19" i="8"/>
  <c r="AF18" i="4"/>
  <c r="AF15" i="14"/>
  <c r="AF15" i="8"/>
  <c r="AG12" i="14"/>
  <c r="AG12" i="8"/>
  <c r="AG12" i="9"/>
  <c r="AG12" i="6"/>
  <c r="AF6" i="14"/>
  <c r="AF6" i="15"/>
  <c r="AF6" i="7"/>
  <c r="AF6" i="9"/>
  <c r="AF5" i="15"/>
  <c r="AF27" i="15"/>
  <c r="AF26" i="8"/>
  <c r="AG25" i="9"/>
  <c r="AF20" i="7"/>
  <c r="AF20" i="8"/>
  <c r="AF14" i="7"/>
  <c r="AF14" i="14"/>
  <c r="AF10" i="9"/>
  <c r="AF9" i="8"/>
  <c r="AG6" i="14"/>
  <c r="AG6" i="9"/>
  <c r="AG5" i="8"/>
  <c r="AF12" i="4"/>
  <c r="AG29" i="9"/>
  <c r="AF27" i="4"/>
  <c r="AF26" i="5"/>
  <c r="AG26" i="8"/>
  <c r="AG26" i="9"/>
  <c r="AG24" i="6"/>
  <c r="AF24" i="7"/>
  <c r="AF24" i="8"/>
  <c r="AG24" i="9"/>
  <c r="AF24" i="12"/>
  <c r="AF24" i="15"/>
  <c r="AG24" i="14"/>
  <c r="AF24" i="9"/>
  <c r="AF24" i="6"/>
  <c r="AG24" i="8"/>
  <c r="AG24" i="5"/>
  <c r="AF24" i="14"/>
  <c r="AF23" i="14"/>
  <c r="AF23" i="9"/>
  <c r="AG23" i="5"/>
  <c r="AF23" i="6"/>
  <c r="AF21" i="7"/>
  <c r="AF21" i="8"/>
  <c r="AF21" i="15"/>
  <c r="AF22" i="15"/>
  <c r="AG21" i="5"/>
  <c r="AG21" i="6"/>
  <c r="AG21" i="8"/>
  <c r="AF21" i="9"/>
  <c r="AF21" i="14"/>
  <c r="AF21" i="12"/>
  <c r="AF21" i="5"/>
  <c r="AF21" i="4"/>
  <c r="AF21" i="6"/>
  <c r="AG21" i="9"/>
  <c r="AG21" i="14"/>
  <c r="AF20" i="9"/>
  <c r="AF19" i="4"/>
  <c r="AG18" i="5"/>
  <c r="AF16" i="7"/>
  <c r="AF16" i="5"/>
  <c r="AF16" i="8"/>
  <c r="AF15" i="9"/>
  <c r="AF15" i="4"/>
  <c r="AF15" i="7"/>
  <c r="AF15" i="15"/>
  <c r="AF15" i="5"/>
  <c r="AG15" i="14"/>
  <c r="AG15" i="6"/>
  <c r="AF14" i="9"/>
  <c r="AG14" i="8"/>
  <c r="AF14" i="4"/>
  <c r="AF14" i="5"/>
  <c r="AF14" i="12"/>
  <c r="AF14" i="15"/>
  <c r="AG13" i="5"/>
  <c r="AF11" i="5"/>
  <c r="AG7" i="6"/>
  <c r="AF7" i="6"/>
  <c r="AG7" i="8"/>
  <c r="AF7" i="12"/>
  <c r="AG6" i="5"/>
  <c r="AF5" i="6"/>
  <c r="AF5" i="4"/>
  <c r="AF7" i="4" l="1"/>
  <c r="AF20" i="4"/>
  <c r="AF16" i="4"/>
  <c r="AF28" i="4"/>
  <c r="AG7" i="5"/>
  <c r="AF18" i="5"/>
  <c r="AG22" i="5"/>
  <c r="AF19" i="6"/>
  <c r="AG29" i="6"/>
  <c r="AF13" i="7"/>
  <c r="AG16" i="8"/>
  <c r="AG25" i="8"/>
  <c r="AG23" i="9"/>
  <c r="AF23" i="12"/>
  <c r="AF25" i="12"/>
  <c r="AF29" i="12"/>
  <c r="AF7" i="15"/>
  <c r="AF29" i="15"/>
  <c r="AG9" i="14"/>
  <c r="AF29" i="14"/>
  <c r="AG29" i="5"/>
  <c r="AF15" i="6"/>
  <c r="AG15" i="8"/>
  <c r="AF16" i="12"/>
  <c r="AF26" i="4"/>
  <c r="AF29" i="4"/>
  <c r="AF12" i="5"/>
  <c r="AF23" i="5"/>
  <c r="AG27" i="5"/>
  <c r="AG16" i="5"/>
  <c r="AG11" i="6"/>
  <c r="AF16" i="6"/>
  <c r="AG27" i="6"/>
  <c r="AF29" i="6"/>
  <c r="AF10" i="7"/>
  <c r="AG23" i="8"/>
  <c r="AF25" i="8"/>
  <c r="AG9" i="9"/>
  <c r="AF13" i="9"/>
  <c r="AF29" i="9"/>
  <c r="AF26" i="15"/>
  <c r="AF22" i="4"/>
  <c r="AG12" i="5"/>
  <c r="AF10" i="4"/>
  <c r="AF11" i="4"/>
  <c r="AF23" i="4"/>
  <c r="AF9" i="5"/>
  <c r="AF10" i="5"/>
  <c r="AG11" i="5"/>
  <c r="AF13" i="5"/>
  <c r="AG14" i="5"/>
  <c r="AG25" i="5"/>
  <c r="AG15" i="5"/>
  <c r="AF13" i="6"/>
  <c r="AG14" i="6"/>
  <c r="AG22" i="6"/>
  <c r="AF9" i="7"/>
  <c r="AF11" i="7"/>
  <c r="AF14" i="8"/>
  <c r="AF29" i="8"/>
  <c r="AF16" i="9"/>
  <c r="AG15" i="9"/>
  <c r="AF13" i="14"/>
  <c r="AG23" i="14"/>
  <c r="AF28" i="7"/>
  <c r="AG28" i="8"/>
  <c r="AF28" i="12"/>
  <c r="AF28" i="15"/>
  <c r="AG28" i="5"/>
  <c r="AF28" i="6"/>
  <c r="AF29" i="5"/>
  <c r="AG28" i="9"/>
  <c r="AG28" i="6"/>
  <c r="AF25" i="9"/>
  <c r="AF25" i="5"/>
  <c r="AF25" i="4"/>
  <c r="AG25" i="14"/>
  <c r="AF23" i="15"/>
  <c r="AF16" i="14"/>
  <c r="AG16" i="6"/>
  <c r="AF14" i="6"/>
  <c r="AF13" i="8"/>
  <c r="AG13" i="14"/>
  <c r="AF11" i="6"/>
  <c r="AF10" i="6"/>
  <c r="AF9" i="15"/>
  <c r="AG9" i="8"/>
  <c r="AF9" i="6"/>
  <c r="AF30" i="6" s="1"/>
  <c r="AG9" i="5"/>
  <c r="AF9" i="9"/>
  <c r="AF7" i="9"/>
  <c r="AF7" i="7"/>
  <c r="AF30" i="7" s="1"/>
  <c r="AG7" i="14"/>
  <c r="AG7" i="9"/>
  <c r="AG6" i="6"/>
  <c r="AG30" i="6" l="1"/>
  <c r="AG30" i="8"/>
  <c r="AG30" i="9"/>
  <c r="AF30" i="8"/>
  <c r="AG30" i="14"/>
  <c r="AF30" i="9"/>
  <c r="AF31" i="14"/>
  <c r="AF30" i="5"/>
  <c r="AF30" i="15"/>
  <c r="AG30" i="5"/>
  <c r="AF30" i="4"/>
  <c r="AF30" i="12"/>
  <c r="AF30" i="14"/>
</calcChain>
</file>

<file path=xl/sharedStrings.xml><?xml version="1.0" encoding="utf-8"?>
<sst xmlns="http://schemas.openxmlformats.org/spreadsheetml/2006/main" count="376" uniqueCount="57">
  <si>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</si>
  <si>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</si>
  <si>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</si>
  <si>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</si>
  <si>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</si>
  <si>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</si>
  <si>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</si>
  <si>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</si>
  <si>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</si>
  <si>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</si>
  <si>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</si>
  <si>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</si>
  <si>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</si>
  <si>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</si>
  <si>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</si>
  <si>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</si>
  <si>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</si>
  <si>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</si>
  <si>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</si>
  <si>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</si>
  <si>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</si>
  <si>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</si>
  <si>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</si>
  <si>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</si>
  <si>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</si>
  <si>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</si>
  <si>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</si>
  <si>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</si>
  <si>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</si>
  <si>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</si>
  <si>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</si>
  <si>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</si>
  <si>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</si>
  <si>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</si>
  <si>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</si>
  <si>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</si>
  <si>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</si>
  <si>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dia</t>
  </si>
  <si>
    <t>Mês</t>
  </si>
  <si>
    <t>Média</t>
  </si>
  <si>
    <t>Máxima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</si>
  <si>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</si>
  <si>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</si>
  <si>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</si>
  <si>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</si>
  <si>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</si>
  <si>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</si>
  <si>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</si>
  <si>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L</t>
  </si>
  <si>
    <t>NE</t>
  </si>
  <si>
    <t>SE</t>
  </si>
  <si>
    <t>S</t>
  </si>
  <si>
    <t>choveu 30/11</t>
  </si>
  <si>
    <t>Novembro/2012</t>
  </si>
  <si>
    <t>O</t>
  </si>
  <si>
    <t>N</t>
  </si>
  <si>
    <t>Mínima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</si>
</sst>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1" borderId="9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15.016666666666667</v>
          </cell>
        </row>
      </sheetData>
      <sheetData sheetId="5">
        <row r="5">
          <cell r="B5">
            <v>23.733333333333331</v>
          </cell>
        </row>
      </sheetData>
      <sheetData sheetId="6">
        <row r="5">
          <cell r="B5">
            <v>20.320833333333329</v>
          </cell>
        </row>
      </sheetData>
      <sheetData sheetId="7">
        <row r="5">
          <cell r="B5">
            <v>21.650000000000002</v>
          </cell>
        </row>
      </sheetData>
      <sheetData sheetId="8">
        <row r="5">
          <cell r="B5">
            <v>23.075000000000003</v>
          </cell>
        </row>
      </sheetData>
      <sheetData sheetId="9">
        <row r="5">
          <cell r="B5">
            <v>29.720833333333335</v>
          </cell>
        </row>
      </sheetData>
      <sheetData sheetId="10">
        <row r="5">
          <cell r="B5">
            <v>21.508333333333336</v>
          </cell>
          <cell r="C5">
            <v>27.4</v>
          </cell>
          <cell r="D5">
            <v>19.100000000000001</v>
          </cell>
          <cell r="E5">
            <v>86.083333333333329</v>
          </cell>
          <cell r="F5">
            <v>96</v>
          </cell>
          <cell r="G5">
            <v>64</v>
          </cell>
          <cell r="H5">
            <v>25.2</v>
          </cell>
          <cell r="I5" t="str">
            <v>NE</v>
          </cell>
          <cell r="J5">
            <v>48.96</v>
          </cell>
          <cell r="K5">
            <v>35.400000000000006</v>
          </cell>
        </row>
        <row r="6">
          <cell r="B6">
            <v>23.291666666666671</v>
          </cell>
          <cell r="C6">
            <v>31</v>
          </cell>
          <cell r="D6">
            <v>18.399999999999999</v>
          </cell>
          <cell r="E6">
            <v>81.5</v>
          </cell>
          <cell r="F6">
            <v>96</v>
          </cell>
          <cell r="G6">
            <v>50</v>
          </cell>
          <cell r="H6">
            <v>8.64</v>
          </cell>
          <cell r="I6" t="str">
            <v>L</v>
          </cell>
          <cell r="J6">
            <v>21.6</v>
          </cell>
          <cell r="K6">
            <v>0.4</v>
          </cell>
        </row>
        <row r="7">
          <cell r="B7">
            <v>24.404166666666658</v>
          </cell>
          <cell r="C7">
            <v>30.6</v>
          </cell>
          <cell r="D7">
            <v>20.3</v>
          </cell>
          <cell r="E7">
            <v>81.708333333333329</v>
          </cell>
          <cell r="F7">
            <v>96</v>
          </cell>
          <cell r="G7">
            <v>54</v>
          </cell>
          <cell r="H7">
            <v>15.840000000000002</v>
          </cell>
          <cell r="I7" t="str">
            <v>L</v>
          </cell>
          <cell r="J7">
            <v>32.76</v>
          </cell>
          <cell r="K7">
            <v>1</v>
          </cell>
        </row>
        <row r="8">
          <cell r="B8">
            <v>25.0625</v>
          </cell>
          <cell r="C8">
            <v>33.299999999999997</v>
          </cell>
          <cell r="D8">
            <v>20.5</v>
          </cell>
          <cell r="E8">
            <v>77.791666666666671</v>
          </cell>
          <cell r="F8">
            <v>97</v>
          </cell>
          <cell r="G8">
            <v>40</v>
          </cell>
          <cell r="H8">
            <v>13.68</v>
          </cell>
          <cell r="I8" t="str">
            <v>NE</v>
          </cell>
          <cell r="J8">
            <v>23.759999999999998</v>
          </cell>
          <cell r="K8">
            <v>0</v>
          </cell>
        </row>
        <row r="9">
          <cell r="B9">
            <v>25.870833333333334</v>
          </cell>
          <cell r="C9">
            <v>33</v>
          </cell>
          <cell r="D9">
            <v>19.899999999999999</v>
          </cell>
          <cell r="E9">
            <v>71.166666666666671</v>
          </cell>
          <cell r="F9">
            <v>95</v>
          </cell>
          <cell r="G9">
            <v>40</v>
          </cell>
          <cell r="H9">
            <v>13.32</v>
          </cell>
          <cell r="I9" t="str">
            <v>L</v>
          </cell>
          <cell r="J9">
            <v>24.48</v>
          </cell>
          <cell r="K9">
            <v>0</v>
          </cell>
        </row>
        <row r="10">
          <cell r="B10">
            <v>24.379166666666666</v>
          </cell>
          <cell r="C10">
            <v>32.200000000000003</v>
          </cell>
          <cell r="D10">
            <v>19.600000000000001</v>
          </cell>
          <cell r="E10">
            <v>75.75</v>
          </cell>
          <cell r="F10">
            <v>95</v>
          </cell>
          <cell r="G10">
            <v>40</v>
          </cell>
          <cell r="H10">
            <v>12.6</v>
          </cell>
          <cell r="I10" t="str">
            <v>O</v>
          </cell>
          <cell r="J10">
            <v>33.119999999999997</v>
          </cell>
          <cell r="K10">
            <v>15.8</v>
          </cell>
        </row>
        <row r="11">
          <cell r="B11">
            <v>23.92916666666666</v>
          </cell>
          <cell r="C11">
            <v>32.1</v>
          </cell>
          <cell r="D11">
            <v>19.2</v>
          </cell>
          <cell r="E11">
            <v>77.75</v>
          </cell>
          <cell r="F11">
            <v>96</v>
          </cell>
          <cell r="G11">
            <v>45</v>
          </cell>
          <cell r="H11">
            <v>19.440000000000001</v>
          </cell>
          <cell r="I11" t="str">
            <v>NE</v>
          </cell>
          <cell r="J11">
            <v>33.480000000000004</v>
          </cell>
          <cell r="K11">
            <v>3.4000000000000004</v>
          </cell>
        </row>
        <row r="12">
          <cell r="B12">
            <v>22.5625</v>
          </cell>
          <cell r="C12">
            <v>27.9</v>
          </cell>
          <cell r="D12">
            <v>19.399999999999999</v>
          </cell>
          <cell r="E12">
            <v>84.416666666666671</v>
          </cell>
          <cell r="F12">
            <v>96</v>
          </cell>
          <cell r="G12">
            <v>65</v>
          </cell>
          <cell r="H12">
            <v>25.2</v>
          </cell>
          <cell r="I12" t="str">
            <v>L</v>
          </cell>
          <cell r="J12">
            <v>55.080000000000005</v>
          </cell>
          <cell r="K12">
            <v>18.2</v>
          </cell>
        </row>
        <row r="13">
          <cell r="B13">
            <v>24.579166666666669</v>
          </cell>
          <cell r="C13">
            <v>32.1</v>
          </cell>
          <cell r="D13">
            <v>19.899999999999999</v>
          </cell>
          <cell r="E13">
            <v>78.5</v>
          </cell>
          <cell r="F13">
            <v>97</v>
          </cell>
          <cell r="G13">
            <v>45</v>
          </cell>
          <cell r="H13">
            <v>10.08</v>
          </cell>
          <cell r="I13" t="str">
            <v>NE</v>
          </cell>
          <cell r="J13">
            <v>22.68</v>
          </cell>
          <cell r="K13">
            <v>0</v>
          </cell>
        </row>
        <row r="14">
          <cell r="B14">
            <v>26.183333333333337</v>
          </cell>
          <cell r="C14">
            <v>34.5</v>
          </cell>
          <cell r="D14">
            <v>20.100000000000001</v>
          </cell>
          <cell r="E14">
            <v>75.958333333333329</v>
          </cell>
          <cell r="F14">
            <v>96</v>
          </cell>
          <cell r="G14">
            <v>39</v>
          </cell>
          <cell r="H14">
            <v>9.7200000000000006</v>
          </cell>
          <cell r="I14" t="str">
            <v>L</v>
          </cell>
          <cell r="J14">
            <v>26.28</v>
          </cell>
          <cell r="K14">
            <v>0</v>
          </cell>
        </row>
        <row r="15">
          <cell r="B15">
            <v>27.612500000000001</v>
          </cell>
          <cell r="C15">
            <v>33.9</v>
          </cell>
          <cell r="D15">
            <v>21.3</v>
          </cell>
          <cell r="E15">
            <v>69.583333333333329</v>
          </cell>
          <cell r="F15">
            <v>93</v>
          </cell>
          <cell r="G15">
            <v>41</v>
          </cell>
          <cell r="H15">
            <v>10.8</v>
          </cell>
          <cell r="I15" t="str">
            <v>S</v>
          </cell>
          <cell r="J15">
            <v>32.04</v>
          </cell>
          <cell r="K15">
            <v>0</v>
          </cell>
        </row>
        <row r="16">
          <cell r="B16">
            <v>27.287499999999994</v>
          </cell>
          <cell r="C16">
            <v>34.200000000000003</v>
          </cell>
          <cell r="D16">
            <v>22.4</v>
          </cell>
          <cell r="E16">
            <v>71.375</v>
          </cell>
          <cell r="F16">
            <v>91</v>
          </cell>
          <cell r="G16">
            <v>41</v>
          </cell>
          <cell r="H16">
            <v>18.720000000000002</v>
          </cell>
          <cell r="I16" t="str">
            <v>SO</v>
          </cell>
          <cell r="J16">
            <v>39.6</v>
          </cell>
          <cell r="K16">
            <v>0</v>
          </cell>
        </row>
        <row r="17">
          <cell r="B17">
            <v>24.850000000000005</v>
          </cell>
          <cell r="C17">
            <v>31.5</v>
          </cell>
          <cell r="D17">
            <v>19.399999999999999</v>
          </cell>
          <cell r="E17">
            <v>67</v>
          </cell>
          <cell r="F17">
            <v>90</v>
          </cell>
          <cell r="G17">
            <v>35</v>
          </cell>
          <cell r="H17">
            <v>18.720000000000002</v>
          </cell>
          <cell r="I17" t="str">
            <v>S</v>
          </cell>
          <cell r="J17">
            <v>36.36</v>
          </cell>
          <cell r="K17">
            <v>0</v>
          </cell>
        </row>
        <row r="18">
          <cell r="B18">
            <v>23.404166666666665</v>
          </cell>
          <cell r="C18">
            <v>31</v>
          </cell>
          <cell r="D18">
            <v>17.5</v>
          </cell>
          <cell r="E18">
            <v>60.25</v>
          </cell>
          <cell r="F18">
            <v>83</v>
          </cell>
          <cell r="G18">
            <v>33</v>
          </cell>
          <cell r="H18">
            <v>16.2</v>
          </cell>
          <cell r="I18" t="str">
            <v>SO</v>
          </cell>
          <cell r="J18">
            <v>26.64</v>
          </cell>
          <cell r="K18">
            <v>0</v>
          </cell>
        </row>
        <row r="19">
          <cell r="B19">
            <v>23.920833333333334</v>
          </cell>
          <cell r="C19">
            <v>32</v>
          </cell>
          <cell r="D19">
            <v>16.899999999999999</v>
          </cell>
          <cell r="E19">
            <v>62.958333333333336</v>
          </cell>
          <cell r="F19">
            <v>90</v>
          </cell>
          <cell r="G19">
            <v>28</v>
          </cell>
          <cell r="H19">
            <v>9.3600000000000012</v>
          </cell>
          <cell r="I19" t="str">
            <v>SO</v>
          </cell>
          <cell r="J19">
            <v>24.12</v>
          </cell>
          <cell r="K19">
            <v>0</v>
          </cell>
        </row>
        <row r="20">
          <cell r="B20">
            <v>23.891666666666669</v>
          </cell>
          <cell r="C20">
            <v>33.9</v>
          </cell>
          <cell r="D20">
            <v>15.1</v>
          </cell>
          <cell r="E20">
            <v>54.041666666666664</v>
          </cell>
          <cell r="F20">
            <v>85</v>
          </cell>
          <cell r="G20">
            <v>15</v>
          </cell>
          <cell r="H20">
            <v>10.8</v>
          </cell>
          <cell r="I20" t="str">
            <v>SO</v>
          </cell>
          <cell r="J20">
            <v>27.720000000000002</v>
          </cell>
          <cell r="K20">
            <v>0</v>
          </cell>
        </row>
        <row r="21">
          <cell r="B21">
            <v>24.875999999999998</v>
          </cell>
          <cell r="C21">
            <v>33</v>
          </cell>
          <cell r="D21">
            <v>17.399999999999999</v>
          </cell>
          <cell r="E21">
            <v>58.44</v>
          </cell>
          <cell r="F21">
            <v>88</v>
          </cell>
          <cell r="G21">
            <v>34</v>
          </cell>
          <cell r="H21">
            <v>21.96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24.143478260869568</v>
          </cell>
          <cell r="C22">
            <v>30.5</v>
          </cell>
          <cell r="D22">
            <v>18</v>
          </cell>
          <cell r="E22">
            <v>62.869565217391305</v>
          </cell>
          <cell r="F22">
            <v>86</v>
          </cell>
          <cell r="G22">
            <v>40</v>
          </cell>
          <cell r="H22">
            <v>22.32</v>
          </cell>
          <cell r="I22" t="str">
            <v>L</v>
          </cell>
          <cell r="J22">
            <v>42.84</v>
          </cell>
          <cell r="K22">
            <v>0</v>
          </cell>
        </row>
        <row r="23">
          <cell r="B23">
            <v>24.408333333333331</v>
          </cell>
          <cell r="C23">
            <v>33.799999999999997</v>
          </cell>
          <cell r="D23">
            <v>18.7</v>
          </cell>
          <cell r="E23">
            <v>69.875</v>
          </cell>
          <cell r="F23">
            <v>94</v>
          </cell>
          <cell r="G23">
            <v>30</v>
          </cell>
          <cell r="H23">
            <v>19.440000000000001</v>
          </cell>
          <cell r="I23" t="str">
            <v>NE</v>
          </cell>
          <cell r="J23">
            <v>40.32</v>
          </cell>
          <cell r="K23">
            <v>0</v>
          </cell>
        </row>
        <row r="24">
          <cell r="B24">
            <v>25.083333333333332</v>
          </cell>
          <cell r="C24">
            <v>33.1</v>
          </cell>
          <cell r="D24">
            <v>20.2</v>
          </cell>
          <cell r="E24">
            <v>72.375</v>
          </cell>
          <cell r="F24">
            <v>95</v>
          </cell>
          <cell r="G24">
            <v>38</v>
          </cell>
          <cell r="H24">
            <v>8.2799999999999994</v>
          </cell>
          <cell r="I24" t="str">
            <v>S</v>
          </cell>
          <cell r="J24">
            <v>26.28</v>
          </cell>
          <cell r="K24">
            <v>1.6</v>
          </cell>
        </row>
        <row r="25">
          <cell r="B25">
            <v>26.108333333333324</v>
          </cell>
          <cell r="C25">
            <v>34.700000000000003</v>
          </cell>
          <cell r="D25">
            <v>19.7</v>
          </cell>
          <cell r="E25">
            <v>68.916666666666671</v>
          </cell>
          <cell r="F25">
            <v>94</v>
          </cell>
          <cell r="G25">
            <v>30</v>
          </cell>
          <cell r="H25">
            <v>18.720000000000002</v>
          </cell>
          <cell r="I25" t="str">
            <v>SO</v>
          </cell>
          <cell r="J25">
            <v>47.16</v>
          </cell>
          <cell r="K25">
            <v>11</v>
          </cell>
        </row>
        <row r="26">
          <cell r="B26">
            <v>26.170833333333334</v>
          </cell>
          <cell r="C26">
            <v>34.5</v>
          </cell>
          <cell r="D26">
            <v>20.399999999999999</v>
          </cell>
          <cell r="E26">
            <v>74.375</v>
          </cell>
          <cell r="F26">
            <v>95</v>
          </cell>
          <cell r="G26">
            <v>42</v>
          </cell>
          <cell r="H26">
            <v>17.64</v>
          </cell>
          <cell r="I26" t="str">
            <v>NE</v>
          </cell>
          <cell r="J26">
            <v>33.840000000000003</v>
          </cell>
          <cell r="K26">
            <v>0.6</v>
          </cell>
        </row>
        <row r="27">
          <cell r="B27">
            <v>24.254166666666663</v>
          </cell>
          <cell r="C27">
            <v>29.4</v>
          </cell>
          <cell r="D27">
            <v>22.1</v>
          </cell>
          <cell r="E27">
            <v>87.25</v>
          </cell>
          <cell r="F27">
            <v>95</v>
          </cell>
          <cell r="G27">
            <v>67</v>
          </cell>
          <cell r="H27">
            <v>14.76</v>
          </cell>
          <cell r="I27" t="str">
            <v>NE</v>
          </cell>
          <cell r="J27">
            <v>33.119999999999997</v>
          </cell>
          <cell r="K27">
            <v>18.599999999999998</v>
          </cell>
        </row>
        <row r="28">
          <cell r="B28">
            <v>24.524999999999995</v>
          </cell>
          <cell r="C28">
            <v>30.5</v>
          </cell>
          <cell r="D28">
            <v>20.9</v>
          </cell>
          <cell r="E28">
            <v>81.208333333333329</v>
          </cell>
          <cell r="F28">
            <v>96</v>
          </cell>
          <cell r="G28">
            <v>54</v>
          </cell>
          <cell r="H28">
            <v>12.96</v>
          </cell>
          <cell r="I28" t="str">
            <v>S</v>
          </cell>
          <cell r="J28">
            <v>29.16</v>
          </cell>
          <cell r="K28">
            <v>17.2</v>
          </cell>
        </row>
        <row r="29">
          <cell r="B29">
            <v>25.533333333333331</v>
          </cell>
          <cell r="C29">
            <v>31.8</v>
          </cell>
          <cell r="D29">
            <v>20.9</v>
          </cell>
          <cell r="E29">
            <v>76.041666666666671</v>
          </cell>
          <cell r="F29">
            <v>94</v>
          </cell>
          <cell r="G29">
            <v>47</v>
          </cell>
          <cell r="H29">
            <v>10.44</v>
          </cell>
          <cell r="I29" t="str">
            <v>S</v>
          </cell>
          <cell r="J29">
            <v>22.68</v>
          </cell>
          <cell r="K29">
            <v>0</v>
          </cell>
        </row>
        <row r="30">
          <cell r="B30">
            <v>24.504166666666666</v>
          </cell>
          <cell r="C30">
            <v>30.9</v>
          </cell>
          <cell r="D30">
            <v>19.600000000000001</v>
          </cell>
          <cell r="E30">
            <v>76.625</v>
          </cell>
          <cell r="F30">
            <v>95</v>
          </cell>
          <cell r="G30">
            <v>49</v>
          </cell>
          <cell r="H30">
            <v>21.96</v>
          </cell>
          <cell r="I30" t="str">
            <v>NE</v>
          </cell>
          <cell r="J30">
            <v>33.119999999999997</v>
          </cell>
          <cell r="K30">
            <v>0</v>
          </cell>
        </row>
        <row r="31">
          <cell r="B31">
            <v>25.658333333333335</v>
          </cell>
          <cell r="C31">
            <v>32</v>
          </cell>
          <cell r="D31">
            <v>21.8</v>
          </cell>
          <cell r="E31">
            <v>75.208333333333329</v>
          </cell>
          <cell r="F31">
            <v>92</v>
          </cell>
          <cell r="G31">
            <v>48</v>
          </cell>
          <cell r="H31">
            <v>16.2</v>
          </cell>
          <cell r="I31" t="str">
            <v>SE</v>
          </cell>
          <cell r="J31">
            <v>35.28</v>
          </cell>
          <cell r="K31">
            <v>0</v>
          </cell>
        </row>
        <row r="32">
          <cell r="B32">
            <v>29.641666666666666</v>
          </cell>
          <cell r="C32">
            <v>37</v>
          </cell>
          <cell r="D32">
            <v>22.9</v>
          </cell>
          <cell r="E32">
            <v>59.041666666666664</v>
          </cell>
          <cell r="F32">
            <v>91</v>
          </cell>
          <cell r="G32">
            <v>30</v>
          </cell>
          <cell r="H32">
            <v>8.64</v>
          </cell>
          <cell r="I32" t="str">
            <v>O</v>
          </cell>
          <cell r="J32">
            <v>23.400000000000002</v>
          </cell>
          <cell r="K32">
            <v>0</v>
          </cell>
        </row>
        <row r="33">
          <cell r="B33">
            <v>28.670833333333331</v>
          </cell>
          <cell r="C33">
            <v>38.700000000000003</v>
          </cell>
          <cell r="D33">
            <v>22.9</v>
          </cell>
          <cell r="E33">
            <v>64.458333333333329</v>
          </cell>
          <cell r="F33">
            <v>92</v>
          </cell>
          <cell r="G33">
            <v>27</v>
          </cell>
          <cell r="H33">
            <v>22.32</v>
          </cell>
          <cell r="I33" t="str">
            <v>S</v>
          </cell>
          <cell r="J33">
            <v>48.24</v>
          </cell>
          <cell r="K33">
            <v>0</v>
          </cell>
        </row>
        <row r="34">
          <cell r="B34">
            <v>23.991666666666664</v>
          </cell>
          <cell r="C34">
            <v>28.3</v>
          </cell>
          <cell r="D34">
            <v>22</v>
          </cell>
          <cell r="E34">
            <v>82.583333333333329</v>
          </cell>
          <cell r="F34">
            <v>92</v>
          </cell>
          <cell r="G34">
            <v>65</v>
          </cell>
          <cell r="H34">
            <v>11.16</v>
          </cell>
          <cell r="I34" t="str">
            <v>SO</v>
          </cell>
          <cell r="J34">
            <v>25.2</v>
          </cell>
          <cell r="K34">
            <v>0</v>
          </cell>
        </row>
        <row r="35">
          <cell r="I35" t="str">
            <v>NE</v>
          </cell>
        </row>
      </sheetData>
      <sheetData sheetId="11">
        <row r="5">
          <cell r="B5">
            <v>26.174999999999994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25.345833333333331</v>
          </cell>
        </row>
      </sheetData>
      <sheetData sheetId="3">
        <row r="5">
          <cell r="B5">
            <v>25.208333333333339</v>
          </cell>
        </row>
      </sheetData>
      <sheetData sheetId="4">
        <row r="5">
          <cell r="B5">
            <v>12.325000000000001</v>
          </cell>
        </row>
      </sheetData>
      <sheetData sheetId="5">
        <row r="5">
          <cell r="B5">
            <v>22.479166666666668</v>
          </cell>
        </row>
      </sheetData>
      <sheetData sheetId="6">
        <row r="5">
          <cell r="B5">
            <v>21.883333333333336</v>
          </cell>
        </row>
      </sheetData>
      <sheetData sheetId="7">
        <row r="5">
          <cell r="B5">
            <v>22.241666666666664</v>
          </cell>
        </row>
      </sheetData>
      <sheetData sheetId="8">
        <row r="5">
          <cell r="B5">
            <v>24.320833333333329</v>
          </cell>
        </row>
      </sheetData>
      <sheetData sheetId="9">
        <row r="5">
          <cell r="B5">
            <v>28.737500000000001</v>
          </cell>
        </row>
      </sheetData>
      <sheetData sheetId="10">
        <row r="5">
          <cell r="B5">
            <v>21.979166666666668</v>
          </cell>
          <cell r="C5">
            <v>30.2</v>
          </cell>
          <cell r="D5">
            <v>19.399999999999999</v>
          </cell>
          <cell r="E5">
            <v>84.375</v>
          </cell>
          <cell r="F5">
            <v>96</v>
          </cell>
          <cell r="G5">
            <v>51</v>
          </cell>
          <cell r="H5">
            <v>39.6</v>
          </cell>
          <cell r="I5" t="str">
            <v>S</v>
          </cell>
          <cell r="J5">
            <v>47.519999999999996</v>
          </cell>
          <cell r="K5">
            <v>13.6</v>
          </cell>
        </row>
        <row r="6">
          <cell r="B6">
            <v>22.816666666666666</v>
          </cell>
          <cell r="C6">
            <v>28.4</v>
          </cell>
          <cell r="D6">
            <v>18.399999999999999</v>
          </cell>
          <cell r="E6">
            <v>82.416666666666671</v>
          </cell>
          <cell r="F6">
            <v>98</v>
          </cell>
          <cell r="G6">
            <v>58</v>
          </cell>
          <cell r="H6">
            <v>8.2799999999999994</v>
          </cell>
          <cell r="I6" t="str">
            <v>N</v>
          </cell>
          <cell r="J6">
            <v>20.16</v>
          </cell>
          <cell r="K6">
            <v>0</v>
          </cell>
        </row>
        <row r="7">
          <cell r="B7">
            <v>25.425000000000001</v>
          </cell>
          <cell r="C7">
            <v>30.7</v>
          </cell>
          <cell r="D7">
            <v>20.9</v>
          </cell>
          <cell r="E7">
            <v>72.916666666666671</v>
          </cell>
          <cell r="F7">
            <v>93</v>
          </cell>
          <cell r="G7">
            <v>49</v>
          </cell>
          <cell r="H7">
            <v>14.76</v>
          </cell>
          <cell r="I7" t="str">
            <v>S</v>
          </cell>
          <cell r="J7">
            <v>30.96</v>
          </cell>
          <cell r="K7">
            <v>0</v>
          </cell>
        </row>
        <row r="8">
          <cell r="B8">
            <v>25.537499999999994</v>
          </cell>
          <cell r="C8">
            <v>32.4</v>
          </cell>
          <cell r="D8">
            <v>20</v>
          </cell>
          <cell r="E8">
            <v>71.791666666666671</v>
          </cell>
          <cell r="F8">
            <v>97</v>
          </cell>
          <cell r="G8">
            <v>36</v>
          </cell>
          <cell r="H8">
            <v>14.04</v>
          </cell>
          <cell r="I8" t="str">
            <v>SE</v>
          </cell>
          <cell r="J8">
            <v>29.16</v>
          </cell>
          <cell r="K8">
            <v>0</v>
          </cell>
        </row>
        <row r="9">
          <cell r="B9">
            <v>27.158333333333335</v>
          </cell>
          <cell r="C9">
            <v>33.200000000000003</v>
          </cell>
          <cell r="D9">
            <v>21.9</v>
          </cell>
          <cell r="E9">
            <v>60.375</v>
          </cell>
          <cell r="F9">
            <v>89</v>
          </cell>
          <cell r="G9">
            <v>35</v>
          </cell>
          <cell r="H9">
            <v>15.840000000000002</v>
          </cell>
          <cell r="I9" t="str">
            <v>L</v>
          </cell>
          <cell r="J9">
            <v>36.72</v>
          </cell>
          <cell r="K9">
            <v>0.2</v>
          </cell>
        </row>
        <row r="10">
          <cell r="B10">
            <v>23.608333333333331</v>
          </cell>
          <cell r="C10">
            <v>31.7</v>
          </cell>
          <cell r="D10">
            <v>19.899999999999999</v>
          </cell>
          <cell r="E10">
            <v>79.208333333333329</v>
          </cell>
          <cell r="F10">
            <v>97</v>
          </cell>
          <cell r="G10">
            <v>45</v>
          </cell>
          <cell r="H10">
            <v>15.48</v>
          </cell>
          <cell r="I10" t="str">
            <v>S</v>
          </cell>
          <cell r="J10">
            <v>45</v>
          </cell>
          <cell r="K10">
            <v>19.2</v>
          </cell>
        </row>
        <row r="11">
          <cell r="B11">
            <v>24.92916666666666</v>
          </cell>
          <cell r="C11">
            <v>31.9</v>
          </cell>
          <cell r="D11">
            <v>19.7</v>
          </cell>
          <cell r="E11">
            <v>70.208333333333329</v>
          </cell>
          <cell r="F11">
            <v>97</v>
          </cell>
          <cell r="G11">
            <v>41</v>
          </cell>
          <cell r="H11">
            <v>21.6</v>
          </cell>
          <cell r="I11" t="str">
            <v>NE</v>
          </cell>
          <cell r="J11">
            <v>44.28</v>
          </cell>
          <cell r="K11">
            <v>20</v>
          </cell>
        </row>
        <row r="12">
          <cell r="B12">
            <v>22.612500000000001</v>
          </cell>
          <cell r="C12">
            <v>27.6</v>
          </cell>
          <cell r="D12">
            <v>19.8</v>
          </cell>
          <cell r="E12">
            <v>83.958333333333329</v>
          </cell>
          <cell r="F12">
            <v>97</v>
          </cell>
          <cell r="G12">
            <v>64</v>
          </cell>
          <cell r="H12">
            <v>17.64</v>
          </cell>
          <cell r="I12" t="str">
            <v>NE</v>
          </cell>
          <cell r="J12">
            <v>33.840000000000003</v>
          </cell>
          <cell r="K12">
            <v>3</v>
          </cell>
        </row>
        <row r="13">
          <cell r="B13">
            <v>23.095833333333328</v>
          </cell>
          <cell r="C13">
            <v>29.4</v>
          </cell>
          <cell r="D13">
            <v>19.7</v>
          </cell>
          <cell r="E13">
            <v>83.791666666666671</v>
          </cell>
          <cell r="F13">
            <v>97</v>
          </cell>
          <cell r="G13">
            <v>59</v>
          </cell>
          <cell r="H13">
            <v>13.68</v>
          </cell>
          <cell r="I13" t="str">
            <v>NE</v>
          </cell>
          <cell r="J13">
            <v>38.159999999999997</v>
          </cell>
          <cell r="K13">
            <v>4</v>
          </cell>
        </row>
        <row r="14">
          <cell r="B14">
            <v>26.345833333333331</v>
          </cell>
          <cell r="C14">
            <v>34.1</v>
          </cell>
          <cell r="D14">
            <v>21.2</v>
          </cell>
          <cell r="E14">
            <v>74.083333333333329</v>
          </cell>
          <cell r="F14">
            <v>93</v>
          </cell>
          <cell r="G14">
            <v>41</v>
          </cell>
          <cell r="H14">
            <v>23.759999999999998</v>
          </cell>
          <cell r="I14" t="str">
            <v>L</v>
          </cell>
          <cell r="J14">
            <v>42.84</v>
          </cell>
          <cell r="K14">
            <v>0</v>
          </cell>
        </row>
        <row r="15">
          <cell r="B15">
            <v>27.795833333333331</v>
          </cell>
          <cell r="C15">
            <v>34.1</v>
          </cell>
          <cell r="D15">
            <v>22.2</v>
          </cell>
          <cell r="E15">
            <v>66.166666666666671</v>
          </cell>
          <cell r="F15">
            <v>89</v>
          </cell>
          <cell r="G15">
            <v>40</v>
          </cell>
          <cell r="H15">
            <v>15.48</v>
          </cell>
          <cell r="I15" t="str">
            <v>S</v>
          </cell>
          <cell r="J15">
            <v>31.680000000000003</v>
          </cell>
          <cell r="K15">
            <v>0</v>
          </cell>
        </row>
        <row r="16">
          <cell r="B16">
            <v>27.729166666666661</v>
          </cell>
          <cell r="C16">
            <v>34</v>
          </cell>
          <cell r="D16">
            <v>22.7</v>
          </cell>
          <cell r="E16">
            <v>70.5</v>
          </cell>
          <cell r="F16">
            <v>94</v>
          </cell>
          <cell r="G16">
            <v>40</v>
          </cell>
          <cell r="H16">
            <v>18.720000000000002</v>
          </cell>
          <cell r="I16" t="str">
            <v>S</v>
          </cell>
          <cell r="J16">
            <v>44.28</v>
          </cell>
          <cell r="K16">
            <v>0</v>
          </cell>
        </row>
        <row r="17">
          <cell r="B17">
            <v>25.870833333333334</v>
          </cell>
          <cell r="C17">
            <v>32.6</v>
          </cell>
          <cell r="D17">
            <v>20.2</v>
          </cell>
          <cell r="E17">
            <v>66.958333333333329</v>
          </cell>
          <cell r="F17">
            <v>92</v>
          </cell>
          <cell r="G17">
            <v>38</v>
          </cell>
          <cell r="H17">
            <v>20.16</v>
          </cell>
          <cell r="I17" t="str">
            <v>S</v>
          </cell>
          <cell r="J17">
            <v>35.28</v>
          </cell>
          <cell r="K17">
            <v>0</v>
          </cell>
        </row>
        <row r="18">
          <cell r="B18">
            <v>23.537500000000009</v>
          </cell>
          <cell r="C18">
            <v>30.9</v>
          </cell>
          <cell r="D18">
            <v>17.5</v>
          </cell>
          <cell r="E18">
            <v>59.291666666666664</v>
          </cell>
          <cell r="F18">
            <v>77</v>
          </cell>
          <cell r="G18">
            <v>33</v>
          </cell>
          <cell r="H18">
            <v>15.120000000000001</v>
          </cell>
          <cell r="I18" t="str">
            <v>S</v>
          </cell>
          <cell r="J18">
            <v>27.36</v>
          </cell>
          <cell r="K18">
            <v>0</v>
          </cell>
        </row>
        <row r="19">
          <cell r="B19">
            <v>24.645833333333339</v>
          </cell>
          <cell r="C19">
            <v>31.9</v>
          </cell>
          <cell r="D19">
            <v>18.8</v>
          </cell>
          <cell r="E19">
            <v>64.166666666666671</v>
          </cell>
          <cell r="F19">
            <v>90</v>
          </cell>
          <cell r="G19">
            <v>35</v>
          </cell>
          <cell r="H19">
            <v>11.879999999999999</v>
          </cell>
          <cell r="I19" t="str">
            <v>S</v>
          </cell>
          <cell r="J19">
            <v>20.88</v>
          </cell>
          <cell r="K19">
            <v>0</v>
          </cell>
        </row>
        <row r="20">
          <cell r="B20">
            <v>25.658333333333342</v>
          </cell>
          <cell r="C20">
            <v>33.4</v>
          </cell>
          <cell r="D20">
            <v>18.100000000000001</v>
          </cell>
          <cell r="E20">
            <v>52.25</v>
          </cell>
          <cell r="F20">
            <v>73</v>
          </cell>
          <cell r="G20">
            <v>29</v>
          </cell>
          <cell r="H20">
            <v>9.3600000000000012</v>
          </cell>
          <cell r="I20" t="str">
            <v>S</v>
          </cell>
          <cell r="J20">
            <v>25.92</v>
          </cell>
          <cell r="K20">
            <v>0</v>
          </cell>
        </row>
        <row r="21">
          <cell r="B21">
            <v>26.929166666666664</v>
          </cell>
          <cell r="C21">
            <v>33</v>
          </cell>
          <cell r="D21">
            <v>21.5</v>
          </cell>
          <cell r="E21">
            <v>48.458333333333336</v>
          </cell>
          <cell r="F21">
            <v>70</v>
          </cell>
          <cell r="G21">
            <v>31</v>
          </cell>
          <cell r="H21">
            <v>19.8</v>
          </cell>
          <cell r="I21" t="str">
            <v>L</v>
          </cell>
          <cell r="J21">
            <v>39.24</v>
          </cell>
          <cell r="K21">
            <v>0</v>
          </cell>
        </row>
        <row r="22">
          <cell r="B22">
            <v>26.183333333333334</v>
          </cell>
          <cell r="C22">
            <v>31.6</v>
          </cell>
          <cell r="D22">
            <v>21</v>
          </cell>
          <cell r="E22">
            <v>48.75</v>
          </cell>
          <cell r="F22">
            <v>66</v>
          </cell>
          <cell r="G22">
            <v>33</v>
          </cell>
          <cell r="H22">
            <v>19.079999999999998</v>
          </cell>
          <cell r="I22" t="str">
            <v>NE</v>
          </cell>
          <cell r="J22">
            <v>37.800000000000004</v>
          </cell>
          <cell r="K22">
            <v>0</v>
          </cell>
        </row>
        <row r="23">
          <cell r="B23">
            <v>26.462500000000002</v>
          </cell>
          <cell r="C23">
            <v>32.6</v>
          </cell>
          <cell r="D23">
            <v>21.9</v>
          </cell>
          <cell r="E23">
            <v>52.5</v>
          </cell>
          <cell r="F23">
            <v>83</v>
          </cell>
          <cell r="G23">
            <v>30</v>
          </cell>
          <cell r="H23">
            <v>16.2</v>
          </cell>
          <cell r="I23" t="str">
            <v>NE</v>
          </cell>
          <cell r="J23">
            <v>34.56</v>
          </cell>
          <cell r="K23">
            <v>0</v>
          </cell>
        </row>
        <row r="24">
          <cell r="B24">
            <v>25.258333333333336</v>
          </cell>
          <cell r="C24">
            <v>32</v>
          </cell>
          <cell r="D24">
            <v>21.4</v>
          </cell>
          <cell r="E24">
            <v>68.166666666666671</v>
          </cell>
          <cell r="F24">
            <v>89</v>
          </cell>
          <cell r="G24">
            <v>38</v>
          </cell>
          <cell r="H24">
            <v>10.44</v>
          </cell>
          <cell r="I24" t="str">
            <v>SO</v>
          </cell>
          <cell r="J24">
            <v>27.720000000000002</v>
          </cell>
          <cell r="K24">
            <v>0</v>
          </cell>
        </row>
        <row r="25">
          <cell r="B25">
            <v>28.029166666666669</v>
          </cell>
          <cell r="C25">
            <v>35</v>
          </cell>
          <cell r="D25">
            <v>21.2</v>
          </cell>
          <cell r="E25">
            <v>57.958333333333336</v>
          </cell>
          <cell r="F25">
            <v>90</v>
          </cell>
          <cell r="G25">
            <v>32</v>
          </cell>
          <cell r="H25">
            <v>9.7200000000000006</v>
          </cell>
          <cell r="I25" t="str">
            <v>O</v>
          </cell>
          <cell r="J25">
            <v>31.680000000000003</v>
          </cell>
          <cell r="K25">
            <v>0</v>
          </cell>
        </row>
        <row r="26">
          <cell r="B26">
            <v>28.391666666666666</v>
          </cell>
          <cell r="C26">
            <v>35.1</v>
          </cell>
          <cell r="D26">
            <v>23.9</v>
          </cell>
          <cell r="E26">
            <v>59.25</v>
          </cell>
          <cell r="F26">
            <v>77</v>
          </cell>
          <cell r="G26">
            <v>36</v>
          </cell>
          <cell r="H26">
            <v>22.68</v>
          </cell>
          <cell r="I26" t="str">
            <v>N</v>
          </cell>
          <cell r="J26">
            <v>46.440000000000005</v>
          </cell>
          <cell r="K26">
            <v>1</v>
          </cell>
        </row>
        <row r="27">
          <cell r="B27">
            <v>25.341666666666665</v>
          </cell>
          <cell r="C27">
            <v>31.8</v>
          </cell>
          <cell r="D27">
            <v>22.3</v>
          </cell>
          <cell r="E27">
            <v>78.541666666666671</v>
          </cell>
          <cell r="F27">
            <v>96</v>
          </cell>
          <cell r="G27">
            <v>51</v>
          </cell>
          <cell r="H27">
            <v>19.8</v>
          </cell>
          <cell r="I27" t="str">
            <v>N</v>
          </cell>
          <cell r="J27">
            <v>44.64</v>
          </cell>
          <cell r="K27">
            <v>18.8</v>
          </cell>
        </row>
        <row r="28">
          <cell r="B28">
            <v>24.025000000000006</v>
          </cell>
          <cell r="C28">
            <v>29.8</v>
          </cell>
          <cell r="D28">
            <v>20.100000000000001</v>
          </cell>
          <cell r="E28">
            <v>82.291666666666671</v>
          </cell>
          <cell r="F28">
            <v>97</v>
          </cell>
          <cell r="G28">
            <v>55</v>
          </cell>
          <cell r="H28">
            <v>16.920000000000002</v>
          </cell>
          <cell r="I28" t="str">
            <v>S</v>
          </cell>
          <cell r="J28">
            <v>38.159999999999997</v>
          </cell>
          <cell r="K28">
            <v>58.600000000000009</v>
          </cell>
        </row>
        <row r="29">
          <cell r="B29">
            <v>25.512499999999999</v>
          </cell>
          <cell r="C29">
            <v>31.8</v>
          </cell>
          <cell r="D29">
            <v>20.3</v>
          </cell>
          <cell r="E29">
            <v>74.333333333333329</v>
          </cell>
          <cell r="F29">
            <v>96</v>
          </cell>
          <cell r="G29">
            <v>43</v>
          </cell>
          <cell r="H29">
            <v>15.120000000000001</v>
          </cell>
          <cell r="I29" t="str">
            <v>S</v>
          </cell>
          <cell r="J29">
            <v>34.92</v>
          </cell>
          <cell r="K29">
            <v>0</v>
          </cell>
        </row>
        <row r="30">
          <cell r="B30">
            <v>24.766666666666666</v>
          </cell>
          <cell r="C30">
            <v>30.4</v>
          </cell>
          <cell r="D30">
            <v>19.600000000000001</v>
          </cell>
          <cell r="E30">
            <v>71.083333333333329</v>
          </cell>
          <cell r="F30">
            <v>88</v>
          </cell>
          <cell r="G30">
            <v>47</v>
          </cell>
          <cell r="H30">
            <v>18</v>
          </cell>
          <cell r="I30" t="str">
            <v>L</v>
          </cell>
          <cell r="J30">
            <v>31.319999999999997</v>
          </cell>
          <cell r="K30">
            <v>0</v>
          </cell>
        </row>
        <row r="31">
          <cell r="B31">
            <v>26.595833333333331</v>
          </cell>
          <cell r="C31">
            <v>31.4</v>
          </cell>
          <cell r="D31">
            <v>22</v>
          </cell>
          <cell r="E31">
            <v>65.791666666666671</v>
          </cell>
          <cell r="F31">
            <v>86</v>
          </cell>
          <cell r="G31">
            <v>48</v>
          </cell>
          <cell r="H31">
            <v>18</v>
          </cell>
          <cell r="I31" t="str">
            <v>SE</v>
          </cell>
          <cell r="J31">
            <v>32.76</v>
          </cell>
          <cell r="K31">
            <v>0</v>
          </cell>
        </row>
        <row r="32">
          <cell r="B32">
            <v>26.941666666666666</v>
          </cell>
          <cell r="C32">
            <v>34</v>
          </cell>
          <cell r="D32">
            <v>20.399999999999999</v>
          </cell>
          <cell r="E32">
            <v>65.125</v>
          </cell>
          <cell r="F32">
            <v>91</v>
          </cell>
          <cell r="G32">
            <v>38</v>
          </cell>
          <cell r="H32">
            <v>9.7200000000000006</v>
          </cell>
          <cell r="I32" t="str">
            <v>N</v>
          </cell>
          <cell r="J32">
            <v>27.36</v>
          </cell>
          <cell r="K32">
            <v>0</v>
          </cell>
        </row>
        <row r="33">
          <cell r="B33">
            <v>26.854166666666668</v>
          </cell>
          <cell r="C33">
            <v>33.1</v>
          </cell>
          <cell r="D33">
            <v>20</v>
          </cell>
          <cell r="E33">
            <v>68.125</v>
          </cell>
          <cell r="F33">
            <v>97</v>
          </cell>
          <cell r="G33">
            <v>47</v>
          </cell>
          <cell r="H33">
            <v>26.64</v>
          </cell>
          <cell r="I33" t="str">
            <v>NE</v>
          </cell>
          <cell r="J33">
            <v>51.480000000000004</v>
          </cell>
          <cell r="K33">
            <v>30.4</v>
          </cell>
        </row>
        <row r="34">
          <cell r="B34">
            <v>24.108333333333331</v>
          </cell>
          <cell r="C34">
            <v>31</v>
          </cell>
          <cell r="D34">
            <v>19.7</v>
          </cell>
          <cell r="E34">
            <v>78.833333333333329</v>
          </cell>
          <cell r="F34">
            <v>97</v>
          </cell>
          <cell r="G34">
            <v>50</v>
          </cell>
          <cell r="H34">
            <v>22.68</v>
          </cell>
          <cell r="I34" t="str">
            <v>NE</v>
          </cell>
          <cell r="J34">
            <v>53.28</v>
          </cell>
          <cell r="K34">
            <v>17.399999999999999</v>
          </cell>
        </row>
        <row r="35">
          <cell r="I35" t="str">
            <v>S</v>
          </cell>
        </row>
      </sheetData>
      <sheetData sheetId="11">
        <row r="5">
          <cell r="B5">
            <v>25.691666666666666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25.0625</v>
          </cell>
        </row>
      </sheetData>
      <sheetData sheetId="3">
        <row r="5">
          <cell r="B5">
            <v>23.400000000000006</v>
          </cell>
        </row>
      </sheetData>
      <sheetData sheetId="4">
        <row r="5">
          <cell r="B5">
            <v>12.566666666666668</v>
          </cell>
        </row>
      </sheetData>
      <sheetData sheetId="5">
        <row r="5">
          <cell r="B5">
            <v>22.174999999999997</v>
          </cell>
        </row>
      </sheetData>
      <sheetData sheetId="6">
        <row r="5">
          <cell r="B5" t="str">
            <v>**</v>
          </cell>
        </row>
      </sheetData>
      <sheetData sheetId="7">
        <row r="5">
          <cell r="B5">
            <v>21.316666666666666</v>
          </cell>
        </row>
      </sheetData>
      <sheetData sheetId="8">
        <row r="5">
          <cell r="B5">
            <v>23.125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22.245833333333334</v>
          </cell>
          <cell r="C5">
            <v>24.3</v>
          </cell>
          <cell r="D5">
            <v>20.9</v>
          </cell>
          <cell r="E5">
            <v>86.666666666666671</v>
          </cell>
          <cell r="F5">
            <v>95</v>
          </cell>
          <cell r="G5">
            <v>75</v>
          </cell>
          <cell r="H5">
            <v>33.480000000000004</v>
          </cell>
          <cell r="I5" t="str">
            <v>SE</v>
          </cell>
          <cell r="J5">
            <v>52.2</v>
          </cell>
          <cell r="K5">
            <v>11.6</v>
          </cell>
        </row>
        <row r="6">
          <cell r="B6">
            <v>23.966666666666669</v>
          </cell>
          <cell r="C6">
            <v>30.3</v>
          </cell>
          <cell r="D6">
            <v>19.5</v>
          </cell>
          <cell r="E6">
            <v>80.125</v>
          </cell>
          <cell r="F6">
            <v>96</v>
          </cell>
          <cell r="G6">
            <v>53</v>
          </cell>
          <cell r="H6">
            <v>10.8</v>
          </cell>
          <cell r="I6" t="str">
            <v>L</v>
          </cell>
          <cell r="J6">
            <v>21.6</v>
          </cell>
          <cell r="K6">
            <v>0</v>
          </cell>
        </row>
        <row r="7">
          <cell r="B7">
            <v>24.208333333333332</v>
          </cell>
          <cell r="C7">
            <v>30.6</v>
          </cell>
          <cell r="D7">
            <v>20.5</v>
          </cell>
          <cell r="E7">
            <v>81.958333333333329</v>
          </cell>
          <cell r="F7">
            <v>96</v>
          </cell>
          <cell r="G7">
            <v>55</v>
          </cell>
          <cell r="H7">
            <v>18.36</v>
          </cell>
          <cell r="I7" t="str">
            <v>NE</v>
          </cell>
          <cell r="J7">
            <v>68.039999999999992</v>
          </cell>
          <cell r="K7">
            <v>33.200000000000003</v>
          </cell>
        </row>
        <row r="8">
          <cell r="B8">
            <v>24.325000000000003</v>
          </cell>
          <cell r="C8">
            <v>31.2</v>
          </cell>
          <cell r="D8">
            <v>19.5</v>
          </cell>
          <cell r="E8">
            <v>79</v>
          </cell>
          <cell r="F8">
            <v>96</v>
          </cell>
          <cell r="G8">
            <v>52</v>
          </cell>
          <cell r="H8">
            <v>15.840000000000002</v>
          </cell>
          <cell r="I8" t="str">
            <v>L</v>
          </cell>
          <cell r="J8">
            <v>24.48</v>
          </cell>
          <cell r="K8">
            <v>0</v>
          </cell>
        </row>
        <row r="9">
          <cell r="B9">
            <v>26.412499999999998</v>
          </cell>
          <cell r="C9">
            <v>33.5</v>
          </cell>
          <cell r="D9">
            <v>19.7</v>
          </cell>
          <cell r="E9">
            <v>69.333333333333329</v>
          </cell>
          <cell r="F9">
            <v>96</v>
          </cell>
          <cell r="G9">
            <v>34</v>
          </cell>
          <cell r="H9">
            <v>12.96</v>
          </cell>
          <cell r="I9" t="str">
            <v>SE</v>
          </cell>
          <cell r="J9">
            <v>28.8</v>
          </cell>
          <cell r="K9">
            <v>0</v>
          </cell>
        </row>
        <row r="10">
          <cell r="B10">
            <v>26.829166666666669</v>
          </cell>
          <cell r="C10">
            <v>33.200000000000003</v>
          </cell>
          <cell r="D10">
            <v>20.8</v>
          </cell>
          <cell r="E10">
            <v>64.708333333333329</v>
          </cell>
          <cell r="F10">
            <v>90</v>
          </cell>
          <cell r="G10">
            <v>35</v>
          </cell>
          <cell r="H10">
            <v>12.96</v>
          </cell>
          <cell r="I10" t="str">
            <v>SE</v>
          </cell>
          <cell r="J10">
            <v>25.2</v>
          </cell>
          <cell r="K10">
            <v>0</v>
          </cell>
        </row>
        <row r="11">
          <cell r="B11">
            <v>26.099999999999998</v>
          </cell>
          <cell r="C11">
            <v>33.4</v>
          </cell>
          <cell r="D11">
            <v>20.100000000000001</v>
          </cell>
          <cell r="E11">
            <v>63.041666666666664</v>
          </cell>
          <cell r="F11">
            <v>91</v>
          </cell>
          <cell r="G11">
            <v>34</v>
          </cell>
          <cell r="H11">
            <v>20.88</v>
          </cell>
          <cell r="I11" t="str">
            <v>L</v>
          </cell>
          <cell r="J11">
            <v>32.4</v>
          </cell>
          <cell r="K11">
            <v>0</v>
          </cell>
        </row>
        <row r="12">
          <cell r="B12">
            <v>22.912499999999998</v>
          </cell>
          <cell r="C12">
            <v>27.3</v>
          </cell>
          <cell r="D12">
            <v>21.2</v>
          </cell>
          <cell r="E12">
            <v>85.208333333333329</v>
          </cell>
          <cell r="F12">
            <v>94</v>
          </cell>
          <cell r="G12">
            <v>60</v>
          </cell>
          <cell r="H12">
            <v>19.079999999999998</v>
          </cell>
          <cell r="I12" t="str">
            <v>L</v>
          </cell>
          <cell r="J12">
            <v>35.28</v>
          </cell>
          <cell r="K12">
            <v>8.1999999999999993</v>
          </cell>
        </row>
        <row r="13">
          <cell r="B13">
            <v>24.141666666666666</v>
          </cell>
          <cell r="C13">
            <v>30</v>
          </cell>
          <cell r="D13">
            <v>21.2</v>
          </cell>
          <cell r="E13">
            <v>81</v>
          </cell>
          <cell r="F13">
            <v>95</v>
          </cell>
          <cell r="G13">
            <v>55</v>
          </cell>
          <cell r="H13">
            <v>16.559999999999999</v>
          </cell>
          <cell r="I13" t="str">
            <v>L</v>
          </cell>
          <cell r="J13">
            <v>30.240000000000002</v>
          </cell>
          <cell r="K13">
            <v>0</v>
          </cell>
        </row>
        <row r="14">
          <cell r="B14">
            <v>25.770833333333332</v>
          </cell>
          <cell r="C14">
            <v>33.200000000000003</v>
          </cell>
          <cell r="D14">
            <v>20.2</v>
          </cell>
          <cell r="E14">
            <v>75.25</v>
          </cell>
          <cell r="F14">
            <v>95</v>
          </cell>
          <cell r="G14">
            <v>46</v>
          </cell>
          <cell r="H14">
            <v>12.6</v>
          </cell>
          <cell r="I14" t="str">
            <v>SE</v>
          </cell>
          <cell r="J14">
            <v>20.52</v>
          </cell>
          <cell r="K14">
            <v>0</v>
          </cell>
        </row>
        <row r="15">
          <cell r="B15">
            <v>28.266666666666669</v>
          </cell>
          <cell r="C15">
            <v>34.6</v>
          </cell>
          <cell r="D15">
            <v>22.7</v>
          </cell>
          <cell r="E15">
            <v>66.5</v>
          </cell>
          <cell r="F15">
            <v>91</v>
          </cell>
          <cell r="G15">
            <v>40</v>
          </cell>
          <cell r="H15">
            <v>9.3600000000000012</v>
          </cell>
          <cell r="I15" t="str">
            <v>S</v>
          </cell>
          <cell r="J15">
            <v>23.040000000000003</v>
          </cell>
          <cell r="K15">
            <v>0</v>
          </cell>
        </row>
        <row r="16">
          <cell r="B16">
            <v>28.254166666666659</v>
          </cell>
          <cell r="C16">
            <v>34.6</v>
          </cell>
          <cell r="D16">
            <v>22.8</v>
          </cell>
          <cell r="E16">
            <v>68.25</v>
          </cell>
          <cell r="F16">
            <v>92</v>
          </cell>
          <cell r="G16">
            <v>42</v>
          </cell>
          <cell r="H16">
            <v>20.16</v>
          </cell>
          <cell r="I16" t="str">
            <v>SO</v>
          </cell>
          <cell r="J16">
            <v>39.24</v>
          </cell>
          <cell r="K16">
            <v>0</v>
          </cell>
        </row>
        <row r="17">
          <cell r="B17">
            <v>26.212499999999995</v>
          </cell>
          <cell r="C17">
            <v>32.5</v>
          </cell>
          <cell r="D17">
            <v>20.9</v>
          </cell>
          <cell r="E17">
            <v>60.375</v>
          </cell>
          <cell r="F17">
            <v>82</v>
          </cell>
          <cell r="G17">
            <v>34</v>
          </cell>
          <cell r="H17">
            <v>18.36</v>
          </cell>
          <cell r="I17" t="str">
            <v>S</v>
          </cell>
          <cell r="J17">
            <v>40.32</v>
          </cell>
          <cell r="K17">
            <v>0</v>
          </cell>
        </row>
        <row r="18">
          <cell r="B18">
            <v>23.095833333333335</v>
          </cell>
          <cell r="C18">
            <v>28.4</v>
          </cell>
          <cell r="D18">
            <v>18.2</v>
          </cell>
          <cell r="E18">
            <v>63.416666666666664</v>
          </cell>
          <cell r="F18">
            <v>81</v>
          </cell>
          <cell r="G18">
            <v>45</v>
          </cell>
          <cell r="H18">
            <v>24.12</v>
          </cell>
          <cell r="I18" t="str">
            <v>L</v>
          </cell>
          <cell r="J18">
            <v>36.72</v>
          </cell>
          <cell r="K18">
            <v>0</v>
          </cell>
        </row>
        <row r="19">
          <cell r="B19">
            <v>24.5625</v>
          </cell>
          <cell r="C19">
            <v>30.8</v>
          </cell>
          <cell r="D19">
            <v>18.8</v>
          </cell>
          <cell r="E19">
            <v>67.208333333333329</v>
          </cell>
          <cell r="F19">
            <v>91</v>
          </cell>
          <cell r="G19">
            <v>38</v>
          </cell>
          <cell r="H19">
            <v>15.48</v>
          </cell>
          <cell r="I19" t="str">
            <v>S</v>
          </cell>
          <cell r="J19">
            <v>27.36</v>
          </cell>
          <cell r="K19">
            <v>0</v>
          </cell>
        </row>
        <row r="20">
          <cell r="B20">
            <v>25.112500000000001</v>
          </cell>
          <cell r="C20">
            <v>33.799999999999997</v>
          </cell>
          <cell r="D20">
            <v>18.399999999999999</v>
          </cell>
          <cell r="E20">
            <v>64.416666666666671</v>
          </cell>
          <cell r="F20">
            <v>93</v>
          </cell>
          <cell r="G20">
            <v>32</v>
          </cell>
          <cell r="H20">
            <v>21.240000000000002</v>
          </cell>
          <cell r="I20" t="str">
            <v>SE</v>
          </cell>
          <cell r="J20">
            <v>36</v>
          </cell>
          <cell r="K20">
            <v>0</v>
          </cell>
        </row>
        <row r="21">
          <cell r="B21">
            <v>25.379166666666666</v>
          </cell>
          <cell r="C21">
            <v>32.299999999999997</v>
          </cell>
          <cell r="D21">
            <v>19.600000000000001</v>
          </cell>
          <cell r="E21">
            <v>56.958333333333336</v>
          </cell>
          <cell r="F21">
            <v>76</v>
          </cell>
          <cell r="G21">
            <v>35</v>
          </cell>
          <cell r="H21">
            <v>27.36</v>
          </cell>
          <cell r="I21" t="str">
            <v>L</v>
          </cell>
          <cell r="J21">
            <v>44.64</v>
          </cell>
          <cell r="K21">
            <v>0</v>
          </cell>
        </row>
        <row r="22">
          <cell r="B22">
            <v>24.804166666666664</v>
          </cell>
          <cell r="C22">
            <v>30</v>
          </cell>
          <cell r="D22">
            <v>20</v>
          </cell>
          <cell r="E22">
            <v>53</v>
          </cell>
          <cell r="F22">
            <v>69</v>
          </cell>
          <cell r="G22">
            <v>35</v>
          </cell>
          <cell r="H22">
            <v>24.840000000000003</v>
          </cell>
          <cell r="I22" t="str">
            <v>NE</v>
          </cell>
          <cell r="J22">
            <v>41.4</v>
          </cell>
          <cell r="K22">
            <v>0.2</v>
          </cell>
        </row>
        <row r="23">
          <cell r="B23">
            <v>25.770833333333329</v>
          </cell>
          <cell r="C23">
            <v>33.6</v>
          </cell>
          <cell r="D23">
            <v>18.600000000000001</v>
          </cell>
          <cell r="E23">
            <v>57.375</v>
          </cell>
          <cell r="F23">
            <v>86</v>
          </cell>
          <cell r="G23">
            <v>29</v>
          </cell>
          <cell r="H23">
            <v>27.36</v>
          </cell>
          <cell r="I23" t="str">
            <v>NE</v>
          </cell>
          <cell r="J23">
            <v>50.04</v>
          </cell>
          <cell r="K23">
            <v>0.4</v>
          </cell>
        </row>
        <row r="24">
          <cell r="B24">
            <v>25.745833333333334</v>
          </cell>
          <cell r="C24">
            <v>32.799999999999997</v>
          </cell>
          <cell r="D24">
            <v>21.3</v>
          </cell>
          <cell r="E24">
            <v>72.625</v>
          </cell>
          <cell r="F24">
            <v>94</v>
          </cell>
          <cell r="G24">
            <v>38</v>
          </cell>
          <cell r="H24">
            <v>11.879999999999999</v>
          </cell>
          <cell r="I24" t="str">
            <v>O</v>
          </cell>
          <cell r="J24">
            <v>50.04</v>
          </cell>
          <cell r="K24">
            <v>6.4</v>
          </cell>
        </row>
        <row r="25">
          <cell r="B25">
            <v>27.183333333333337</v>
          </cell>
          <cell r="C25">
            <v>34.6</v>
          </cell>
          <cell r="D25">
            <v>20.3</v>
          </cell>
          <cell r="E25">
            <v>65.75</v>
          </cell>
          <cell r="F25">
            <v>95</v>
          </cell>
          <cell r="G25">
            <v>34</v>
          </cell>
          <cell r="H25">
            <v>16.920000000000002</v>
          </cell>
          <cell r="I25" t="str">
            <v>L</v>
          </cell>
          <cell r="J25">
            <v>27</v>
          </cell>
          <cell r="K25">
            <v>0</v>
          </cell>
        </row>
        <row r="26">
          <cell r="B26">
            <v>28.762499999999999</v>
          </cell>
          <cell r="C26">
            <v>35.6</v>
          </cell>
          <cell r="D26">
            <v>23</v>
          </cell>
          <cell r="E26">
            <v>58.666666666666664</v>
          </cell>
          <cell r="F26">
            <v>88</v>
          </cell>
          <cell r="G26">
            <v>33</v>
          </cell>
          <cell r="H26">
            <v>24.48</v>
          </cell>
          <cell r="I26" t="str">
            <v>NE</v>
          </cell>
          <cell r="J26">
            <v>37.800000000000004</v>
          </cell>
          <cell r="K26">
            <v>0</v>
          </cell>
        </row>
        <row r="27">
          <cell r="B27">
            <v>25.412499999999994</v>
          </cell>
          <cell r="C27">
            <v>30.8</v>
          </cell>
          <cell r="D27">
            <v>21.4</v>
          </cell>
          <cell r="E27">
            <v>78</v>
          </cell>
          <cell r="F27">
            <v>96</v>
          </cell>
          <cell r="G27">
            <v>47</v>
          </cell>
          <cell r="H27">
            <v>18.720000000000002</v>
          </cell>
          <cell r="I27" t="str">
            <v>N</v>
          </cell>
          <cell r="J27">
            <v>39.24</v>
          </cell>
          <cell r="K27">
            <v>68.59999999999998</v>
          </cell>
        </row>
        <row r="28">
          <cell r="B28">
            <v>24.720833333333335</v>
          </cell>
          <cell r="C28">
            <v>30.5</v>
          </cell>
          <cell r="D28">
            <v>21.7</v>
          </cell>
          <cell r="E28">
            <v>82.541666666666671</v>
          </cell>
          <cell r="F28">
            <v>96</v>
          </cell>
          <cell r="G28">
            <v>55</v>
          </cell>
          <cell r="H28">
            <v>18</v>
          </cell>
          <cell r="I28" t="str">
            <v>S</v>
          </cell>
          <cell r="J28">
            <v>30.240000000000002</v>
          </cell>
          <cell r="K28">
            <v>1.2000000000000002</v>
          </cell>
        </row>
        <row r="29">
          <cell r="B29">
            <v>25.379166666666663</v>
          </cell>
          <cell r="C29">
            <v>31.1</v>
          </cell>
          <cell r="D29">
            <v>22.3</v>
          </cell>
          <cell r="E29">
            <v>79</v>
          </cell>
          <cell r="F29">
            <v>92</v>
          </cell>
          <cell r="G29">
            <v>57</v>
          </cell>
          <cell r="H29">
            <v>29.16</v>
          </cell>
          <cell r="I29" t="str">
            <v>S</v>
          </cell>
          <cell r="J29">
            <v>44.28</v>
          </cell>
          <cell r="K29">
            <v>7.2</v>
          </cell>
        </row>
        <row r="30">
          <cell r="B30">
            <v>24.5</v>
          </cell>
          <cell r="C30">
            <v>30.2</v>
          </cell>
          <cell r="D30">
            <v>19.100000000000001</v>
          </cell>
          <cell r="E30">
            <v>70.541666666666671</v>
          </cell>
          <cell r="F30">
            <v>91</v>
          </cell>
          <cell r="G30">
            <v>50</v>
          </cell>
          <cell r="H30">
            <v>19.440000000000001</v>
          </cell>
          <cell r="I30" t="str">
            <v>L</v>
          </cell>
          <cell r="J30">
            <v>33.119999999999997</v>
          </cell>
          <cell r="K30">
            <v>0</v>
          </cell>
        </row>
        <row r="31">
          <cell r="B31">
            <v>26.025000000000002</v>
          </cell>
          <cell r="C31">
            <v>31.9</v>
          </cell>
          <cell r="D31">
            <v>22.4</v>
          </cell>
          <cell r="E31">
            <v>72.375</v>
          </cell>
          <cell r="F31">
            <v>92</v>
          </cell>
          <cell r="G31">
            <v>48</v>
          </cell>
          <cell r="H31">
            <v>21.96</v>
          </cell>
          <cell r="I31" t="str">
            <v>S</v>
          </cell>
          <cell r="J31">
            <v>36</v>
          </cell>
          <cell r="K31">
            <v>0</v>
          </cell>
        </row>
        <row r="32">
          <cell r="B32">
            <v>26.579166666666669</v>
          </cell>
          <cell r="C32">
            <v>34.799999999999997</v>
          </cell>
          <cell r="D32">
            <v>19.399999999999999</v>
          </cell>
          <cell r="E32">
            <v>68.416666666666671</v>
          </cell>
          <cell r="F32">
            <v>96</v>
          </cell>
          <cell r="G32">
            <v>35</v>
          </cell>
          <cell r="H32">
            <v>9</v>
          </cell>
          <cell r="I32" t="str">
            <v>S</v>
          </cell>
          <cell r="J32">
            <v>18.36</v>
          </cell>
          <cell r="K32">
            <v>0</v>
          </cell>
        </row>
        <row r="33">
          <cell r="B33">
            <v>25.595833333333335</v>
          </cell>
          <cell r="C33">
            <v>29.9</v>
          </cell>
          <cell r="D33">
            <v>20.5</v>
          </cell>
          <cell r="E33">
            <v>74.625</v>
          </cell>
          <cell r="F33">
            <v>95</v>
          </cell>
          <cell r="G33">
            <v>56</v>
          </cell>
          <cell r="H33">
            <v>18.720000000000002</v>
          </cell>
          <cell r="I33" t="str">
            <v>NE</v>
          </cell>
          <cell r="J33">
            <v>53.64</v>
          </cell>
          <cell r="K33">
            <v>11.799999999999999</v>
          </cell>
        </row>
        <row r="34">
          <cell r="B34">
            <v>25.104166666666671</v>
          </cell>
          <cell r="C34">
            <v>31.8</v>
          </cell>
          <cell r="D34">
            <v>20.399999999999999</v>
          </cell>
          <cell r="E34">
            <v>76.666666666666671</v>
          </cell>
          <cell r="F34">
            <v>95</v>
          </cell>
          <cell r="G34">
            <v>53</v>
          </cell>
          <cell r="H34">
            <v>20.52</v>
          </cell>
          <cell r="I34" t="str">
            <v>NE</v>
          </cell>
          <cell r="J34">
            <v>38.519999999999996</v>
          </cell>
          <cell r="K34">
            <v>0.4</v>
          </cell>
        </row>
        <row r="35">
          <cell r="I35" t="str">
            <v>L</v>
          </cell>
        </row>
      </sheetData>
      <sheetData sheetId="11">
        <row r="5">
          <cell r="B5">
            <v>26.016666666666669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25.987500000000001</v>
          </cell>
        </row>
      </sheetData>
      <sheetData sheetId="3">
        <row r="5">
          <cell r="B5">
            <v>24.866666666666671</v>
          </cell>
        </row>
      </sheetData>
      <sheetData sheetId="4">
        <row r="5">
          <cell r="B5">
            <v>13.579166666666664</v>
          </cell>
        </row>
      </sheetData>
      <sheetData sheetId="5">
        <row r="5">
          <cell r="B5">
            <v>22.466666666666669</v>
          </cell>
        </row>
      </sheetData>
      <sheetData sheetId="6">
        <row r="5">
          <cell r="B5">
            <v>22.212500000000002</v>
          </cell>
        </row>
      </sheetData>
      <sheetData sheetId="7">
        <row r="5">
          <cell r="B5">
            <v>22.354166666666668</v>
          </cell>
        </row>
      </sheetData>
      <sheetData sheetId="8">
        <row r="5">
          <cell r="B5">
            <v>24.524999999999995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23.262500000000003</v>
          </cell>
          <cell r="C5">
            <v>31.2</v>
          </cell>
          <cell r="D5">
            <v>21</v>
          </cell>
          <cell r="E5">
            <v>79.458333333333329</v>
          </cell>
          <cell r="F5">
            <v>93</v>
          </cell>
          <cell r="G5">
            <v>39</v>
          </cell>
          <cell r="H5">
            <v>39.6</v>
          </cell>
          <cell r="I5" t="str">
            <v>SE</v>
          </cell>
          <cell r="J5">
            <v>59.4</v>
          </cell>
          <cell r="K5">
            <v>2.6</v>
          </cell>
        </row>
        <row r="6">
          <cell r="B6">
            <v>24.391666666666662</v>
          </cell>
          <cell r="C6">
            <v>29.8</v>
          </cell>
          <cell r="D6">
            <v>20.399999999999999</v>
          </cell>
          <cell r="E6">
            <v>78.541666666666671</v>
          </cell>
          <cell r="F6">
            <v>95</v>
          </cell>
          <cell r="G6">
            <v>53</v>
          </cell>
          <cell r="H6">
            <v>10.8</v>
          </cell>
          <cell r="I6" t="str">
            <v>S</v>
          </cell>
          <cell r="J6">
            <v>19.8</v>
          </cell>
          <cell r="K6">
            <v>0</v>
          </cell>
        </row>
        <row r="7">
          <cell r="B7">
            <v>26.108333333333334</v>
          </cell>
          <cell r="C7">
            <v>33</v>
          </cell>
          <cell r="D7">
            <v>21.3</v>
          </cell>
          <cell r="E7">
            <v>69.75</v>
          </cell>
          <cell r="F7">
            <v>91</v>
          </cell>
          <cell r="G7">
            <v>42</v>
          </cell>
          <cell r="H7">
            <v>27</v>
          </cell>
          <cell r="I7" t="str">
            <v>L</v>
          </cell>
          <cell r="J7">
            <v>75.600000000000009</v>
          </cell>
          <cell r="K7">
            <v>1.4</v>
          </cell>
        </row>
        <row r="8">
          <cell r="B8">
            <v>25.637499999999999</v>
          </cell>
          <cell r="C8">
            <v>32.299999999999997</v>
          </cell>
          <cell r="D8">
            <v>20.9</v>
          </cell>
          <cell r="E8">
            <v>73.208333333333329</v>
          </cell>
          <cell r="F8">
            <v>96</v>
          </cell>
          <cell r="G8">
            <v>41</v>
          </cell>
          <cell r="H8">
            <v>12.96</v>
          </cell>
          <cell r="I8" t="str">
            <v>L</v>
          </cell>
          <cell r="J8">
            <v>27.36</v>
          </cell>
          <cell r="K8">
            <v>0</v>
          </cell>
        </row>
        <row r="9">
          <cell r="B9">
            <v>27.916666666666661</v>
          </cell>
          <cell r="C9">
            <v>33.5</v>
          </cell>
          <cell r="D9">
            <v>23.5</v>
          </cell>
          <cell r="E9">
            <v>57.625</v>
          </cell>
          <cell r="F9">
            <v>74</v>
          </cell>
          <cell r="G9">
            <v>35</v>
          </cell>
          <cell r="H9">
            <v>16.2</v>
          </cell>
          <cell r="I9" t="str">
            <v>SE</v>
          </cell>
          <cell r="J9">
            <v>35.28</v>
          </cell>
          <cell r="K9">
            <v>0</v>
          </cell>
        </row>
        <row r="10">
          <cell r="B10">
            <v>26.4375</v>
          </cell>
          <cell r="C10">
            <v>34.200000000000003</v>
          </cell>
          <cell r="D10">
            <v>22</v>
          </cell>
          <cell r="E10">
            <v>63.291666666666664</v>
          </cell>
          <cell r="F10">
            <v>86</v>
          </cell>
          <cell r="G10">
            <v>31</v>
          </cell>
          <cell r="H10">
            <v>18.36</v>
          </cell>
          <cell r="I10" t="str">
            <v>SE</v>
          </cell>
          <cell r="J10">
            <v>41.76</v>
          </cell>
          <cell r="K10">
            <v>0</v>
          </cell>
        </row>
        <row r="11">
          <cell r="B11">
            <v>27.429166666666664</v>
          </cell>
          <cell r="C11">
            <v>34.200000000000003</v>
          </cell>
          <cell r="D11">
            <v>22.3</v>
          </cell>
          <cell r="E11">
            <v>54</v>
          </cell>
          <cell r="F11">
            <v>74</v>
          </cell>
          <cell r="G11">
            <v>28</v>
          </cell>
          <cell r="H11">
            <v>17.28</v>
          </cell>
          <cell r="I11" t="str">
            <v>L</v>
          </cell>
          <cell r="J11">
            <v>33.480000000000004</v>
          </cell>
          <cell r="K11">
            <v>0</v>
          </cell>
        </row>
        <row r="12">
          <cell r="B12">
            <v>23.195833333333336</v>
          </cell>
          <cell r="C12">
            <v>26.7</v>
          </cell>
          <cell r="D12">
            <v>21.3</v>
          </cell>
          <cell r="E12">
            <v>83.958333333333329</v>
          </cell>
          <cell r="F12">
            <v>93</v>
          </cell>
          <cell r="G12">
            <v>61</v>
          </cell>
          <cell r="H12">
            <v>14.04</v>
          </cell>
          <cell r="I12" t="str">
            <v>NE</v>
          </cell>
          <cell r="J12">
            <v>29.16</v>
          </cell>
          <cell r="K12">
            <v>1.4</v>
          </cell>
        </row>
        <row r="13">
          <cell r="B13">
            <v>24.604166666666668</v>
          </cell>
          <cell r="C13">
            <v>31.9</v>
          </cell>
          <cell r="D13">
            <v>21.2</v>
          </cell>
          <cell r="E13">
            <v>78.666666666666671</v>
          </cell>
          <cell r="F13">
            <v>95</v>
          </cell>
          <cell r="G13">
            <v>43</v>
          </cell>
          <cell r="H13">
            <v>13.68</v>
          </cell>
          <cell r="I13" t="str">
            <v>SE</v>
          </cell>
          <cell r="J13">
            <v>37.080000000000005</v>
          </cell>
          <cell r="K13">
            <v>4.1999999999999993</v>
          </cell>
        </row>
        <row r="14">
          <cell r="B14">
            <v>27.233333333333331</v>
          </cell>
          <cell r="C14">
            <v>34.799999999999997</v>
          </cell>
          <cell r="D14">
            <v>21.6</v>
          </cell>
          <cell r="E14">
            <v>68.416666666666671</v>
          </cell>
          <cell r="F14">
            <v>94</v>
          </cell>
          <cell r="G14">
            <v>35</v>
          </cell>
          <cell r="H14">
            <v>15.48</v>
          </cell>
          <cell r="I14" t="str">
            <v>SE</v>
          </cell>
          <cell r="J14">
            <v>40.32</v>
          </cell>
          <cell r="K14">
            <v>0</v>
          </cell>
        </row>
        <row r="15">
          <cell r="B15">
            <v>29.270833333333332</v>
          </cell>
          <cell r="C15">
            <v>35.200000000000003</v>
          </cell>
          <cell r="D15">
            <v>23.9</v>
          </cell>
          <cell r="E15">
            <v>59.041666666666664</v>
          </cell>
          <cell r="F15">
            <v>81</v>
          </cell>
          <cell r="G15">
            <v>37</v>
          </cell>
          <cell r="H15">
            <v>11.520000000000001</v>
          </cell>
          <cell r="I15" t="str">
            <v>S</v>
          </cell>
          <cell r="J15">
            <v>25.92</v>
          </cell>
          <cell r="K15">
            <v>0</v>
          </cell>
        </row>
        <row r="16">
          <cell r="B16">
            <v>27.862500000000008</v>
          </cell>
          <cell r="C16">
            <v>34.799999999999997</v>
          </cell>
          <cell r="D16">
            <v>21.8</v>
          </cell>
          <cell r="E16">
            <v>68.875</v>
          </cell>
          <cell r="F16">
            <v>92</v>
          </cell>
          <cell r="G16">
            <v>44</v>
          </cell>
          <cell r="H16">
            <v>16.920000000000002</v>
          </cell>
          <cell r="I16" t="str">
            <v>S</v>
          </cell>
          <cell r="J16">
            <v>55.800000000000004</v>
          </cell>
          <cell r="K16">
            <v>29.8</v>
          </cell>
        </row>
        <row r="17">
          <cell r="B17">
            <v>26.92916666666666</v>
          </cell>
          <cell r="C17">
            <v>33.6</v>
          </cell>
          <cell r="D17">
            <v>21.7</v>
          </cell>
          <cell r="E17">
            <v>65.666666666666671</v>
          </cell>
          <cell r="F17">
            <v>91</v>
          </cell>
          <cell r="G17">
            <v>33</v>
          </cell>
          <cell r="H17">
            <v>17.28</v>
          </cell>
          <cell r="I17" t="str">
            <v>S</v>
          </cell>
          <cell r="J17">
            <v>33.840000000000003</v>
          </cell>
          <cell r="K17">
            <v>0</v>
          </cell>
        </row>
        <row r="18">
          <cell r="B18">
            <v>24.183333333333326</v>
          </cell>
          <cell r="C18">
            <v>29.3</v>
          </cell>
          <cell r="D18">
            <v>20.399999999999999</v>
          </cell>
          <cell r="E18">
            <v>63.25</v>
          </cell>
          <cell r="F18">
            <v>85</v>
          </cell>
          <cell r="G18">
            <v>46</v>
          </cell>
          <cell r="H18">
            <v>19.440000000000001</v>
          </cell>
          <cell r="I18" t="str">
            <v>L</v>
          </cell>
          <cell r="J18">
            <v>35.64</v>
          </cell>
          <cell r="K18">
            <v>0</v>
          </cell>
        </row>
        <row r="19">
          <cell r="B19">
            <v>25.458333333333339</v>
          </cell>
          <cell r="C19">
            <v>31.3</v>
          </cell>
          <cell r="D19">
            <v>20.8</v>
          </cell>
          <cell r="E19">
            <v>62.666666666666664</v>
          </cell>
          <cell r="F19">
            <v>79</v>
          </cell>
          <cell r="G19">
            <v>41</v>
          </cell>
          <cell r="H19">
            <v>16.559999999999999</v>
          </cell>
          <cell r="I19" t="str">
            <v>L</v>
          </cell>
          <cell r="J19">
            <v>30.6</v>
          </cell>
          <cell r="K19">
            <v>0</v>
          </cell>
        </row>
        <row r="20">
          <cell r="B20">
            <v>26.587499999999995</v>
          </cell>
          <cell r="C20">
            <v>33.4</v>
          </cell>
          <cell r="D20">
            <v>21</v>
          </cell>
          <cell r="E20">
            <v>58.166666666666664</v>
          </cell>
          <cell r="F20">
            <v>83</v>
          </cell>
          <cell r="G20">
            <v>32</v>
          </cell>
          <cell r="H20">
            <v>12.96</v>
          </cell>
          <cell r="I20" t="str">
            <v>SE</v>
          </cell>
          <cell r="J20">
            <v>25.92</v>
          </cell>
          <cell r="K20">
            <v>0</v>
          </cell>
        </row>
        <row r="21">
          <cell r="B21">
            <v>26.654166666666672</v>
          </cell>
          <cell r="C21">
            <v>32.799999999999997</v>
          </cell>
          <cell r="D21">
            <v>21.1</v>
          </cell>
          <cell r="E21">
            <v>51.791666666666664</v>
          </cell>
          <cell r="F21">
            <v>71</v>
          </cell>
          <cell r="G21">
            <v>32</v>
          </cell>
          <cell r="H21">
            <v>23.040000000000003</v>
          </cell>
          <cell r="I21" t="str">
            <v>L</v>
          </cell>
          <cell r="J21">
            <v>38.880000000000003</v>
          </cell>
          <cell r="K21">
            <v>0</v>
          </cell>
        </row>
        <row r="22">
          <cell r="B22">
            <v>25.795833333333334</v>
          </cell>
          <cell r="C22">
            <v>32.200000000000003</v>
          </cell>
          <cell r="D22">
            <v>19.899999999999999</v>
          </cell>
          <cell r="E22">
            <v>48.333333333333336</v>
          </cell>
          <cell r="F22">
            <v>65</v>
          </cell>
          <cell r="G22">
            <v>29</v>
          </cell>
          <cell r="H22">
            <v>20.52</v>
          </cell>
          <cell r="I22" t="str">
            <v>L</v>
          </cell>
          <cell r="J22">
            <v>38.159999999999997</v>
          </cell>
          <cell r="K22">
            <v>0</v>
          </cell>
        </row>
        <row r="23">
          <cell r="B23">
            <v>27.445833333333336</v>
          </cell>
          <cell r="C23">
            <v>33.1</v>
          </cell>
          <cell r="D23">
            <v>22</v>
          </cell>
          <cell r="E23">
            <v>44.75</v>
          </cell>
          <cell r="F23">
            <v>67</v>
          </cell>
          <cell r="G23">
            <v>30</v>
          </cell>
          <cell r="H23">
            <v>14.76</v>
          </cell>
          <cell r="I23" t="str">
            <v>L</v>
          </cell>
          <cell r="J23">
            <v>41.04</v>
          </cell>
          <cell r="K23">
            <v>0</v>
          </cell>
        </row>
        <row r="24">
          <cell r="B24">
            <v>26.283333333333331</v>
          </cell>
          <cell r="C24">
            <v>32.299999999999997</v>
          </cell>
          <cell r="D24">
            <v>22.2</v>
          </cell>
          <cell r="E24">
            <v>63.333333333333336</v>
          </cell>
          <cell r="F24">
            <v>84</v>
          </cell>
          <cell r="G24">
            <v>36</v>
          </cell>
          <cell r="H24">
            <v>18</v>
          </cell>
          <cell r="I24" t="str">
            <v>O</v>
          </cell>
          <cell r="J24">
            <v>29.880000000000003</v>
          </cell>
          <cell r="K24">
            <v>0</v>
          </cell>
        </row>
        <row r="25">
          <cell r="B25">
            <v>28.608333333333331</v>
          </cell>
          <cell r="C25">
            <v>35.200000000000003</v>
          </cell>
          <cell r="D25">
            <v>22</v>
          </cell>
          <cell r="E25">
            <v>54.333333333333336</v>
          </cell>
          <cell r="F25">
            <v>81</v>
          </cell>
          <cell r="G25">
            <v>30</v>
          </cell>
          <cell r="H25">
            <v>12.24</v>
          </cell>
          <cell r="I25" t="str">
            <v>S</v>
          </cell>
          <cell r="J25">
            <v>25.56</v>
          </cell>
          <cell r="K25">
            <v>0</v>
          </cell>
        </row>
        <row r="26">
          <cell r="B26">
            <v>30.116666666666671</v>
          </cell>
          <cell r="C26">
            <v>36.5</v>
          </cell>
          <cell r="D26">
            <v>25</v>
          </cell>
          <cell r="E26">
            <v>48.041666666666664</v>
          </cell>
          <cell r="F26">
            <v>64</v>
          </cell>
          <cell r="G26">
            <v>30</v>
          </cell>
          <cell r="H26">
            <v>18.36</v>
          </cell>
          <cell r="I26" t="str">
            <v>L</v>
          </cell>
          <cell r="J26">
            <v>37.080000000000005</v>
          </cell>
          <cell r="K26">
            <v>0</v>
          </cell>
        </row>
        <row r="27">
          <cell r="B27">
            <v>26.854166666666668</v>
          </cell>
          <cell r="C27">
            <v>34.1</v>
          </cell>
          <cell r="D27">
            <v>21.4</v>
          </cell>
          <cell r="E27">
            <v>70.083333333333329</v>
          </cell>
          <cell r="F27">
            <v>95</v>
          </cell>
          <cell r="G27">
            <v>42</v>
          </cell>
          <cell r="H27">
            <v>24.48</v>
          </cell>
          <cell r="I27" t="str">
            <v>L</v>
          </cell>
          <cell r="J27">
            <v>61.92</v>
          </cell>
          <cell r="K27">
            <v>18.400000000000002</v>
          </cell>
        </row>
        <row r="28">
          <cell r="B28">
            <v>24.599999999999998</v>
          </cell>
          <cell r="C28">
            <v>30.1</v>
          </cell>
          <cell r="D28">
            <v>20.9</v>
          </cell>
          <cell r="E28">
            <v>80.916666666666671</v>
          </cell>
          <cell r="F28">
            <v>96</v>
          </cell>
          <cell r="G28">
            <v>55</v>
          </cell>
          <cell r="H28">
            <v>18.36</v>
          </cell>
          <cell r="I28" t="str">
            <v>S</v>
          </cell>
          <cell r="J28">
            <v>33.480000000000004</v>
          </cell>
          <cell r="K28">
            <v>26.4</v>
          </cell>
        </row>
        <row r="29">
          <cell r="B29">
            <v>26.495833333333334</v>
          </cell>
          <cell r="C29">
            <v>31.6</v>
          </cell>
          <cell r="D29">
            <v>22.4</v>
          </cell>
          <cell r="E29">
            <v>72.5</v>
          </cell>
          <cell r="F29">
            <v>90</v>
          </cell>
          <cell r="G29">
            <v>53</v>
          </cell>
          <cell r="H29">
            <v>17.28</v>
          </cell>
          <cell r="I29" t="str">
            <v>S</v>
          </cell>
          <cell r="J29">
            <v>30.6</v>
          </cell>
          <cell r="K29">
            <v>0</v>
          </cell>
        </row>
        <row r="30">
          <cell r="B30">
            <v>24.975000000000005</v>
          </cell>
          <cell r="C30">
            <v>31.1</v>
          </cell>
          <cell r="D30">
            <v>19.100000000000001</v>
          </cell>
          <cell r="E30">
            <v>66.375</v>
          </cell>
          <cell r="F30">
            <v>81</v>
          </cell>
          <cell r="G30">
            <v>47</v>
          </cell>
          <cell r="H30">
            <v>19.079999999999998</v>
          </cell>
          <cell r="I30" t="str">
            <v>L</v>
          </cell>
          <cell r="J30">
            <v>34.56</v>
          </cell>
          <cell r="K30">
            <v>0</v>
          </cell>
        </row>
        <row r="31">
          <cell r="B31">
            <v>27.470833333333335</v>
          </cell>
          <cell r="C31">
            <v>33.299999999999997</v>
          </cell>
          <cell r="D31">
            <v>22.8</v>
          </cell>
          <cell r="E31">
            <v>62.708333333333336</v>
          </cell>
          <cell r="F31">
            <v>82</v>
          </cell>
          <cell r="G31">
            <v>40</v>
          </cell>
          <cell r="H31">
            <v>15.840000000000002</v>
          </cell>
          <cell r="I31" t="str">
            <v>SE</v>
          </cell>
          <cell r="J31">
            <v>30.6</v>
          </cell>
          <cell r="K31">
            <v>0</v>
          </cell>
        </row>
        <row r="32">
          <cell r="B32">
            <v>28.512500000000003</v>
          </cell>
          <cell r="C32">
            <v>35.299999999999997</v>
          </cell>
          <cell r="D32">
            <v>22.3</v>
          </cell>
          <cell r="E32">
            <v>58.333333333333336</v>
          </cell>
          <cell r="F32">
            <v>84</v>
          </cell>
          <cell r="G32">
            <v>30</v>
          </cell>
          <cell r="H32">
            <v>11.879999999999999</v>
          </cell>
          <cell r="I32" t="str">
            <v>S</v>
          </cell>
          <cell r="J32">
            <v>24.12</v>
          </cell>
          <cell r="K32">
            <v>0</v>
          </cell>
        </row>
        <row r="33">
          <cell r="B33">
            <v>27.5625</v>
          </cell>
          <cell r="C33">
            <v>34.299999999999997</v>
          </cell>
          <cell r="D33">
            <v>20.2</v>
          </cell>
          <cell r="E33">
            <v>67.458333333333329</v>
          </cell>
          <cell r="F33">
            <v>97</v>
          </cell>
          <cell r="G33">
            <v>43</v>
          </cell>
          <cell r="H33">
            <v>45.36</v>
          </cell>
          <cell r="I33" t="str">
            <v>NE</v>
          </cell>
          <cell r="J33">
            <v>73.8</v>
          </cell>
          <cell r="K33">
            <v>48.199999999999996</v>
          </cell>
        </row>
        <row r="34">
          <cell r="B34">
            <v>24.570833333333336</v>
          </cell>
          <cell r="C34">
            <v>30.2</v>
          </cell>
          <cell r="D34">
            <v>20.5</v>
          </cell>
          <cell r="E34">
            <v>78.666666666666671</v>
          </cell>
          <cell r="F34">
            <v>97</v>
          </cell>
          <cell r="G34">
            <v>54</v>
          </cell>
          <cell r="H34">
            <v>18.36</v>
          </cell>
          <cell r="I34" t="str">
            <v>NE</v>
          </cell>
          <cell r="J34">
            <v>41.04</v>
          </cell>
          <cell r="K34">
            <v>25.999999999999996</v>
          </cell>
        </row>
        <row r="35">
          <cell r="I35" t="str">
            <v>L</v>
          </cell>
        </row>
      </sheetData>
      <sheetData sheetId="11">
        <row r="5">
          <cell r="B5">
            <v>26.241666666666664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25.92916666666666</v>
          </cell>
        </row>
      </sheetData>
      <sheetData sheetId="3">
        <row r="5">
          <cell r="B5">
            <v>24.558333333333334</v>
          </cell>
        </row>
      </sheetData>
      <sheetData sheetId="4">
        <row r="5">
          <cell r="B5">
            <v>14.529166666666663</v>
          </cell>
        </row>
      </sheetData>
      <sheetData sheetId="5">
        <row r="5">
          <cell r="B5">
            <v>22.466666666666669</v>
          </cell>
        </row>
      </sheetData>
      <sheetData sheetId="6">
        <row r="5">
          <cell r="B5">
            <v>21.870833333333326</v>
          </cell>
        </row>
      </sheetData>
      <sheetData sheetId="7">
        <row r="5">
          <cell r="B5" t="str">
            <v>**</v>
          </cell>
        </row>
      </sheetData>
      <sheetData sheetId="8">
        <row r="5">
          <cell r="B5">
            <v>24.970833333333331</v>
          </cell>
        </row>
      </sheetData>
      <sheetData sheetId="9">
        <row r="5">
          <cell r="B5">
            <v>29.887499999999992</v>
          </cell>
        </row>
      </sheetData>
      <sheetData sheetId="10">
        <row r="5">
          <cell r="B5">
            <v>24.204166666666669</v>
          </cell>
          <cell r="C5">
            <v>32.700000000000003</v>
          </cell>
          <cell r="D5">
            <v>20</v>
          </cell>
          <cell r="E5">
            <v>82.25</v>
          </cell>
          <cell r="F5">
            <v>95</v>
          </cell>
          <cell r="H5">
            <v>31.319999999999997</v>
          </cell>
          <cell r="I5" t="str">
            <v>SE</v>
          </cell>
          <cell r="J5">
            <v>85.68</v>
          </cell>
          <cell r="K5">
            <v>65.400000000000006</v>
          </cell>
        </row>
        <row r="6">
          <cell r="B6">
            <v>24.024999999999995</v>
          </cell>
          <cell r="C6">
            <v>27.5</v>
          </cell>
          <cell r="D6">
            <v>21.1</v>
          </cell>
          <cell r="E6">
            <v>82.375</v>
          </cell>
          <cell r="F6">
            <v>93</v>
          </cell>
          <cell r="H6">
            <v>7.5600000000000005</v>
          </cell>
          <cell r="I6" t="str">
            <v>SE</v>
          </cell>
          <cell r="J6">
            <v>14.4</v>
          </cell>
          <cell r="K6">
            <v>0</v>
          </cell>
        </row>
        <row r="7">
          <cell r="B7">
            <v>26.245833333333334</v>
          </cell>
          <cell r="C7">
            <v>32.799999999999997</v>
          </cell>
          <cell r="D7">
            <v>21.8</v>
          </cell>
          <cell r="E7">
            <v>77.708333333333329</v>
          </cell>
          <cell r="F7">
            <v>96</v>
          </cell>
          <cell r="H7">
            <v>9</v>
          </cell>
          <cell r="I7" t="str">
            <v>SO</v>
          </cell>
          <cell r="J7">
            <v>27</v>
          </cell>
          <cell r="K7">
            <v>0</v>
          </cell>
        </row>
        <row r="8">
          <cell r="B8">
            <v>27.512499999999999</v>
          </cell>
          <cell r="C8">
            <v>34.799999999999997</v>
          </cell>
          <cell r="D8">
            <v>22.8</v>
          </cell>
          <cell r="E8">
            <v>72.541666666666671</v>
          </cell>
          <cell r="F8">
            <v>91</v>
          </cell>
          <cell r="H8">
            <v>12.24</v>
          </cell>
          <cell r="I8" t="str">
            <v>SE</v>
          </cell>
          <cell r="J8">
            <v>32.76</v>
          </cell>
          <cell r="K8">
            <v>0</v>
          </cell>
        </row>
        <row r="9">
          <cell r="B9">
            <v>26.687500000000004</v>
          </cell>
          <cell r="C9">
            <v>32.5</v>
          </cell>
          <cell r="D9">
            <v>23.5</v>
          </cell>
          <cell r="E9">
            <v>74.791666666666671</v>
          </cell>
          <cell r="F9">
            <v>90</v>
          </cell>
          <cell r="H9">
            <v>10.44</v>
          </cell>
          <cell r="I9" t="str">
            <v>NE</v>
          </cell>
          <cell r="J9">
            <v>45.72</v>
          </cell>
          <cell r="K9">
            <v>0.2</v>
          </cell>
        </row>
        <row r="10">
          <cell r="B10">
            <v>26.462500000000006</v>
          </cell>
          <cell r="C10">
            <v>33.700000000000003</v>
          </cell>
          <cell r="D10">
            <v>21</v>
          </cell>
          <cell r="E10">
            <v>68.041666666666671</v>
          </cell>
          <cell r="F10">
            <v>94</v>
          </cell>
          <cell r="H10">
            <v>10.08</v>
          </cell>
          <cell r="I10" t="str">
            <v>N</v>
          </cell>
          <cell r="J10">
            <v>27.36</v>
          </cell>
          <cell r="K10">
            <v>0.2</v>
          </cell>
        </row>
        <row r="11">
          <cell r="B11">
            <v>24.820833333333336</v>
          </cell>
          <cell r="C11">
            <v>29.7</v>
          </cell>
          <cell r="D11">
            <v>20.6</v>
          </cell>
          <cell r="E11">
            <v>77.625</v>
          </cell>
          <cell r="F11">
            <v>96</v>
          </cell>
          <cell r="H11">
            <v>20.88</v>
          </cell>
          <cell r="I11" t="str">
            <v>N</v>
          </cell>
          <cell r="J11">
            <v>49.32</v>
          </cell>
          <cell r="K11">
            <v>16.600000000000001</v>
          </cell>
        </row>
        <row r="12">
          <cell r="B12">
            <v>24.658333333333331</v>
          </cell>
          <cell r="C12">
            <v>30.1</v>
          </cell>
          <cell r="D12">
            <v>21</v>
          </cell>
          <cell r="E12">
            <v>79.833333333333329</v>
          </cell>
          <cell r="F12">
            <v>95</v>
          </cell>
          <cell r="H12">
            <v>16.2</v>
          </cell>
          <cell r="I12" t="str">
            <v>N</v>
          </cell>
          <cell r="J12">
            <v>37.080000000000005</v>
          </cell>
          <cell r="K12">
            <v>1.5999999999999999</v>
          </cell>
        </row>
        <row r="13">
          <cell r="B13">
            <v>26.333333333333332</v>
          </cell>
          <cell r="C13">
            <v>32.5</v>
          </cell>
          <cell r="D13">
            <v>21.9</v>
          </cell>
          <cell r="E13">
            <v>75.875</v>
          </cell>
          <cell r="F13">
            <v>91</v>
          </cell>
          <cell r="H13">
            <v>10.08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28.279166666666669</v>
          </cell>
          <cell r="C14">
            <v>34.9</v>
          </cell>
          <cell r="D14">
            <v>23.2</v>
          </cell>
          <cell r="E14">
            <v>71.916666666666671</v>
          </cell>
          <cell r="F14">
            <v>87</v>
          </cell>
          <cell r="H14">
            <v>14.04</v>
          </cell>
          <cell r="I14" t="str">
            <v>SE</v>
          </cell>
          <cell r="J14">
            <v>34.56</v>
          </cell>
          <cell r="K14">
            <v>0</v>
          </cell>
        </row>
        <row r="15">
          <cell r="B15">
            <v>29.420833333333324</v>
          </cell>
          <cell r="C15">
            <v>35.299999999999997</v>
          </cell>
          <cell r="D15">
            <v>24</v>
          </cell>
          <cell r="E15">
            <v>67.166666666666671</v>
          </cell>
          <cell r="F15">
            <v>91</v>
          </cell>
          <cell r="H15">
            <v>14.04</v>
          </cell>
          <cell r="I15" t="str">
            <v>S</v>
          </cell>
          <cell r="J15">
            <v>31.680000000000003</v>
          </cell>
          <cell r="K15">
            <v>0</v>
          </cell>
        </row>
        <row r="16">
          <cell r="B16">
            <v>28.537499999999998</v>
          </cell>
          <cell r="C16">
            <v>35</v>
          </cell>
          <cell r="D16">
            <v>24.7</v>
          </cell>
          <cell r="E16">
            <v>69</v>
          </cell>
          <cell r="F16">
            <v>87</v>
          </cell>
          <cell r="H16">
            <v>14.76</v>
          </cell>
          <cell r="I16" t="str">
            <v>SO</v>
          </cell>
          <cell r="J16">
            <v>39.96</v>
          </cell>
          <cell r="K16">
            <v>0</v>
          </cell>
        </row>
        <row r="17">
          <cell r="B17">
            <v>26.904166666666669</v>
          </cell>
          <cell r="C17">
            <v>32.4</v>
          </cell>
          <cell r="D17">
            <v>22.1</v>
          </cell>
          <cell r="E17">
            <v>66.291666666666671</v>
          </cell>
          <cell r="F17">
            <v>86</v>
          </cell>
          <cell r="H17">
            <v>14.76</v>
          </cell>
          <cell r="I17" t="str">
            <v>SO</v>
          </cell>
          <cell r="J17">
            <v>34.200000000000003</v>
          </cell>
          <cell r="K17">
            <v>0</v>
          </cell>
        </row>
        <row r="18">
          <cell r="B18">
            <v>25.679166666666671</v>
          </cell>
          <cell r="C18">
            <v>33.1</v>
          </cell>
          <cell r="D18">
            <v>19.100000000000001</v>
          </cell>
          <cell r="E18">
            <v>53.916666666666664</v>
          </cell>
          <cell r="F18">
            <v>80</v>
          </cell>
          <cell r="H18">
            <v>10.8</v>
          </cell>
          <cell r="I18" t="str">
            <v>SO</v>
          </cell>
          <cell r="J18">
            <v>28.08</v>
          </cell>
          <cell r="K18">
            <v>0</v>
          </cell>
        </row>
        <row r="19">
          <cell r="B19">
            <v>26.087499999999995</v>
          </cell>
          <cell r="C19">
            <v>33.5</v>
          </cell>
          <cell r="D19">
            <v>18.8</v>
          </cell>
          <cell r="E19">
            <v>56.416666666666664</v>
          </cell>
          <cell r="F19">
            <v>87</v>
          </cell>
          <cell r="H19">
            <v>9.3600000000000012</v>
          </cell>
          <cell r="I19" t="str">
            <v>S</v>
          </cell>
          <cell r="J19">
            <v>24.48</v>
          </cell>
          <cell r="K19">
            <v>0</v>
          </cell>
        </row>
        <row r="20">
          <cell r="B20">
            <v>26.783333333333335</v>
          </cell>
          <cell r="C20">
            <v>35.799999999999997</v>
          </cell>
          <cell r="D20">
            <v>18.2</v>
          </cell>
          <cell r="E20">
            <v>51.583333333333336</v>
          </cell>
          <cell r="F20">
            <v>86</v>
          </cell>
          <cell r="H20">
            <v>9.7200000000000006</v>
          </cell>
          <cell r="I20" t="str">
            <v>S</v>
          </cell>
          <cell r="J20">
            <v>20.16</v>
          </cell>
          <cell r="K20">
            <v>0</v>
          </cell>
        </row>
        <row r="21">
          <cell r="B21">
            <v>28.320833333333336</v>
          </cell>
          <cell r="C21">
            <v>36.700000000000003</v>
          </cell>
          <cell r="D21">
            <v>19.100000000000001</v>
          </cell>
          <cell r="E21">
            <v>49</v>
          </cell>
          <cell r="F21">
            <v>84</v>
          </cell>
          <cell r="H21">
            <v>13.32</v>
          </cell>
          <cell r="I21" t="str">
            <v>SE</v>
          </cell>
          <cell r="J21">
            <v>27.36</v>
          </cell>
          <cell r="K21">
            <v>0</v>
          </cell>
        </row>
        <row r="22">
          <cell r="B22">
            <v>28.258333333333329</v>
          </cell>
          <cell r="C22">
            <v>34.9</v>
          </cell>
          <cell r="D22">
            <v>21.8</v>
          </cell>
          <cell r="E22">
            <v>54.875</v>
          </cell>
          <cell r="F22">
            <v>82</v>
          </cell>
          <cell r="H22">
            <v>12.96</v>
          </cell>
          <cell r="I22" t="str">
            <v>SE</v>
          </cell>
          <cell r="J22">
            <v>50.04</v>
          </cell>
          <cell r="K22">
            <v>0</v>
          </cell>
        </row>
        <row r="23">
          <cell r="B23">
            <v>26.920833333333334</v>
          </cell>
          <cell r="C23">
            <v>35.1</v>
          </cell>
          <cell r="D23">
            <v>22.3</v>
          </cell>
          <cell r="E23">
            <v>64.041666666666671</v>
          </cell>
          <cell r="F23">
            <v>89</v>
          </cell>
          <cell r="H23">
            <v>15.840000000000002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26.654166666666669</v>
          </cell>
          <cell r="C24">
            <v>33.200000000000003</v>
          </cell>
          <cell r="D24">
            <v>22.3</v>
          </cell>
          <cell r="E24">
            <v>69</v>
          </cell>
          <cell r="F24">
            <v>91</v>
          </cell>
          <cell r="H24">
            <v>7.9200000000000008</v>
          </cell>
          <cell r="I24" t="str">
            <v>L</v>
          </cell>
          <cell r="J24">
            <v>15.120000000000001</v>
          </cell>
          <cell r="K24">
            <v>0.60000000000000009</v>
          </cell>
        </row>
        <row r="25">
          <cell r="B25">
            <v>28.220833333333328</v>
          </cell>
          <cell r="C25">
            <v>36.4</v>
          </cell>
          <cell r="D25">
            <v>20.8</v>
          </cell>
          <cell r="E25">
            <v>64.666666666666671</v>
          </cell>
          <cell r="F25">
            <v>93</v>
          </cell>
          <cell r="H25">
            <v>12.96</v>
          </cell>
          <cell r="I25" t="str">
            <v>N</v>
          </cell>
          <cell r="J25">
            <v>25.56</v>
          </cell>
          <cell r="K25">
            <v>0</v>
          </cell>
        </row>
        <row r="26">
          <cell r="B26">
            <v>29.650000000000006</v>
          </cell>
          <cell r="C26">
            <v>36</v>
          </cell>
          <cell r="D26">
            <v>23.5</v>
          </cell>
          <cell r="E26">
            <v>58.375</v>
          </cell>
          <cell r="F26">
            <v>83</v>
          </cell>
          <cell r="H26">
            <v>16.920000000000002</v>
          </cell>
          <cell r="I26" t="str">
            <v>N</v>
          </cell>
          <cell r="J26">
            <v>37.800000000000004</v>
          </cell>
          <cell r="K26">
            <v>0</v>
          </cell>
        </row>
        <row r="27">
          <cell r="B27">
            <v>28.266666666666669</v>
          </cell>
          <cell r="C27">
            <v>33.6</v>
          </cell>
          <cell r="D27">
            <v>25</v>
          </cell>
          <cell r="E27">
            <v>67.75</v>
          </cell>
          <cell r="F27">
            <v>85</v>
          </cell>
          <cell r="H27">
            <v>12.6</v>
          </cell>
          <cell r="I27" t="str">
            <v>N</v>
          </cell>
          <cell r="J27">
            <v>30.6</v>
          </cell>
          <cell r="K27">
            <v>0.8</v>
          </cell>
        </row>
        <row r="28">
          <cell r="B28">
            <v>25.795833333333334</v>
          </cell>
          <cell r="C28">
            <v>31.9</v>
          </cell>
          <cell r="D28">
            <v>20.8</v>
          </cell>
          <cell r="E28">
            <v>76.875</v>
          </cell>
          <cell r="F28">
            <v>96</v>
          </cell>
          <cell r="H28">
            <v>16.2</v>
          </cell>
          <cell r="I28" t="str">
            <v>N</v>
          </cell>
          <cell r="J28">
            <v>60.480000000000004</v>
          </cell>
          <cell r="K28">
            <v>49.8</v>
          </cell>
        </row>
        <row r="29">
          <cell r="B29">
            <v>27.587500000000002</v>
          </cell>
          <cell r="C29">
            <v>34.6</v>
          </cell>
          <cell r="D29">
            <v>22.7</v>
          </cell>
          <cell r="E29">
            <v>71.958333333333329</v>
          </cell>
          <cell r="F29">
            <v>93</v>
          </cell>
          <cell r="H29">
            <v>10.44</v>
          </cell>
          <cell r="I29" t="str">
            <v>SO</v>
          </cell>
          <cell r="J29">
            <v>27</v>
          </cell>
          <cell r="K29">
            <v>0</v>
          </cell>
        </row>
        <row r="30">
          <cell r="B30">
            <v>28.270833333333329</v>
          </cell>
          <cell r="C30">
            <v>33.799999999999997</v>
          </cell>
          <cell r="D30">
            <v>24.1</v>
          </cell>
          <cell r="E30">
            <v>67.208333333333329</v>
          </cell>
          <cell r="F30">
            <v>86</v>
          </cell>
          <cell r="H30">
            <v>11.16</v>
          </cell>
          <cell r="I30" t="str">
            <v>SE</v>
          </cell>
          <cell r="J30">
            <v>25.92</v>
          </cell>
          <cell r="K30">
            <v>0</v>
          </cell>
        </row>
        <row r="31">
          <cell r="B31">
            <v>26.900000000000002</v>
          </cell>
          <cell r="C31">
            <v>30.5</v>
          </cell>
          <cell r="D31">
            <v>23.5</v>
          </cell>
          <cell r="E31">
            <v>72.916666666666671</v>
          </cell>
          <cell r="F31">
            <v>83</v>
          </cell>
          <cell r="H31">
            <v>10.8</v>
          </cell>
          <cell r="I31" t="str">
            <v>SE</v>
          </cell>
          <cell r="J31">
            <v>21.6</v>
          </cell>
          <cell r="K31">
            <v>1</v>
          </cell>
        </row>
        <row r="32">
          <cell r="B32">
            <v>27.920833333333331</v>
          </cell>
          <cell r="C32">
            <v>35.4</v>
          </cell>
          <cell r="D32">
            <v>21.2</v>
          </cell>
          <cell r="E32">
            <v>67.666666666666671</v>
          </cell>
          <cell r="F32">
            <v>93</v>
          </cell>
          <cell r="H32">
            <v>10.44</v>
          </cell>
          <cell r="I32" t="str">
            <v>NE</v>
          </cell>
          <cell r="J32">
            <v>21.240000000000002</v>
          </cell>
          <cell r="K32">
            <v>0</v>
          </cell>
        </row>
        <row r="33">
          <cell r="B33">
            <v>26.709090909090914</v>
          </cell>
          <cell r="C33">
            <v>30.8</v>
          </cell>
          <cell r="D33">
            <v>22.5</v>
          </cell>
          <cell r="E33">
            <v>80.181818181818187</v>
          </cell>
          <cell r="F33">
            <v>93</v>
          </cell>
          <cell r="H33">
            <v>15.840000000000002</v>
          </cell>
          <cell r="I33" t="str">
            <v>N</v>
          </cell>
          <cell r="J33">
            <v>41.76</v>
          </cell>
          <cell r="K33">
            <v>3</v>
          </cell>
        </row>
        <row r="34">
          <cell r="B34">
            <v>26.079166666666666</v>
          </cell>
          <cell r="C34">
            <v>32</v>
          </cell>
          <cell r="D34">
            <v>21.6</v>
          </cell>
          <cell r="E34">
            <v>73.75</v>
          </cell>
          <cell r="F34">
            <v>95</v>
          </cell>
          <cell r="H34">
            <v>18</v>
          </cell>
          <cell r="I34" t="str">
            <v>SE</v>
          </cell>
          <cell r="J34">
            <v>63</v>
          </cell>
          <cell r="K34">
            <v>12.4</v>
          </cell>
        </row>
        <row r="35">
          <cell r="I35" t="str">
            <v>SE</v>
          </cell>
        </row>
      </sheetData>
      <sheetData sheetId="11">
        <row r="5">
          <cell r="B5">
            <v>27.900000000000002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24.816666666666666</v>
          </cell>
        </row>
      </sheetData>
      <sheetData sheetId="3">
        <row r="5">
          <cell r="B5">
            <v>23.995833333333334</v>
          </cell>
        </row>
      </sheetData>
      <sheetData sheetId="4">
        <row r="5">
          <cell r="B5">
            <v>12.258333333333333</v>
          </cell>
        </row>
      </sheetData>
      <sheetData sheetId="5">
        <row r="5">
          <cell r="B5">
            <v>22.087500000000002</v>
          </cell>
        </row>
      </sheetData>
      <sheetData sheetId="6">
        <row r="5">
          <cell r="B5">
            <v>21.720833333333331</v>
          </cell>
        </row>
      </sheetData>
      <sheetData sheetId="7">
        <row r="5">
          <cell r="B5">
            <v>22.174999999999997</v>
          </cell>
        </row>
      </sheetData>
      <sheetData sheetId="8">
        <row r="5">
          <cell r="B5">
            <v>23.545833333333334</v>
          </cell>
        </row>
      </sheetData>
      <sheetData sheetId="9">
        <row r="5">
          <cell r="B5">
            <v>28.970833333333331</v>
          </cell>
        </row>
      </sheetData>
      <sheetData sheetId="10">
        <row r="5">
          <cell r="B5">
            <v>21.974999999999998</v>
          </cell>
          <cell r="C5">
            <v>27.8</v>
          </cell>
          <cell r="D5">
            <v>20.3</v>
          </cell>
          <cell r="E5">
            <v>85.291666666666671</v>
          </cell>
          <cell r="F5">
            <v>94</v>
          </cell>
          <cell r="G5">
            <v>64</v>
          </cell>
          <cell r="H5">
            <v>16.920000000000002</v>
          </cell>
          <cell r="I5" t="str">
            <v>S</v>
          </cell>
          <cell r="J5">
            <v>41.4</v>
          </cell>
          <cell r="K5">
            <v>12</v>
          </cell>
        </row>
        <row r="6">
          <cell r="B6">
            <v>24.087500000000002</v>
          </cell>
          <cell r="C6">
            <v>30.7</v>
          </cell>
          <cell r="D6">
            <v>19.5</v>
          </cell>
          <cell r="E6">
            <v>79.291666666666671</v>
          </cell>
          <cell r="F6">
            <v>95</v>
          </cell>
          <cell r="G6">
            <v>51</v>
          </cell>
          <cell r="H6">
            <v>6.48</v>
          </cell>
          <cell r="I6" t="str">
            <v>SE</v>
          </cell>
          <cell r="J6">
            <v>17.28</v>
          </cell>
          <cell r="K6">
            <v>0</v>
          </cell>
        </row>
        <row r="7">
          <cell r="B7">
            <v>25.179166666666664</v>
          </cell>
          <cell r="C7">
            <v>30.5</v>
          </cell>
          <cell r="D7">
            <v>21.4</v>
          </cell>
          <cell r="E7">
            <v>78.041666666666671</v>
          </cell>
          <cell r="F7">
            <v>93</v>
          </cell>
          <cell r="G7">
            <v>53</v>
          </cell>
          <cell r="H7">
            <v>10.08</v>
          </cell>
          <cell r="I7" t="str">
            <v>N</v>
          </cell>
          <cell r="J7">
            <v>23.759999999999998</v>
          </cell>
          <cell r="K7">
            <v>0</v>
          </cell>
        </row>
        <row r="8">
          <cell r="B8">
            <v>25.900000000000002</v>
          </cell>
          <cell r="C8">
            <v>32.6</v>
          </cell>
          <cell r="D8">
            <v>21.2</v>
          </cell>
          <cell r="E8">
            <v>73.041666666666671</v>
          </cell>
          <cell r="F8">
            <v>95</v>
          </cell>
          <cell r="G8">
            <v>42</v>
          </cell>
          <cell r="H8">
            <v>9</v>
          </cell>
          <cell r="I8" t="str">
            <v>SE</v>
          </cell>
          <cell r="J8">
            <v>20.16</v>
          </cell>
          <cell r="K8">
            <v>0</v>
          </cell>
        </row>
        <row r="9">
          <cell r="B9">
            <v>26.923999999999999</v>
          </cell>
          <cell r="C9">
            <v>33.799999999999997</v>
          </cell>
          <cell r="D9">
            <v>20.7</v>
          </cell>
          <cell r="E9">
            <v>64.2</v>
          </cell>
          <cell r="F9">
            <v>92</v>
          </cell>
          <cell r="G9">
            <v>38</v>
          </cell>
          <cell r="H9">
            <v>8.2799999999999994</v>
          </cell>
          <cell r="I9" t="str">
            <v>SE</v>
          </cell>
          <cell r="J9">
            <v>19.440000000000001</v>
          </cell>
          <cell r="K9">
            <v>0</v>
          </cell>
        </row>
        <row r="10">
          <cell r="B10">
            <v>25.847826086956527</v>
          </cell>
          <cell r="C10">
            <v>34.200000000000003</v>
          </cell>
          <cell r="D10">
            <v>20.6</v>
          </cell>
          <cell r="E10">
            <v>67.391304347826093</v>
          </cell>
          <cell r="F10">
            <v>91</v>
          </cell>
          <cell r="G10">
            <v>32</v>
          </cell>
          <cell r="H10">
            <v>18.720000000000002</v>
          </cell>
          <cell r="I10" t="str">
            <v>SE</v>
          </cell>
          <cell r="J10">
            <v>38.159999999999997</v>
          </cell>
          <cell r="K10">
            <v>3.2</v>
          </cell>
        </row>
        <row r="11">
          <cell r="B11">
            <v>26.349999999999998</v>
          </cell>
          <cell r="C11">
            <v>33.9</v>
          </cell>
          <cell r="D11">
            <v>20.8</v>
          </cell>
          <cell r="E11">
            <v>62.875</v>
          </cell>
          <cell r="F11">
            <v>87</v>
          </cell>
          <cell r="G11">
            <v>33</v>
          </cell>
          <cell r="H11">
            <v>18</v>
          </cell>
          <cell r="I11" t="str">
            <v>NE</v>
          </cell>
          <cell r="J11">
            <v>31.680000000000003</v>
          </cell>
          <cell r="K11">
            <v>0</v>
          </cell>
        </row>
        <row r="12">
          <cell r="B12">
            <v>22.875</v>
          </cell>
          <cell r="C12">
            <v>28.7</v>
          </cell>
          <cell r="D12">
            <v>20.6</v>
          </cell>
          <cell r="E12">
            <v>86.708333333333329</v>
          </cell>
          <cell r="F12">
            <v>94</v>
          </cell>
          <cell r="G12">
            <v>49</v>
          </cell>
          <cell r="H12">
            <v>11.16</v>
          </cell>
          <cell r="I12" t="str">
            <v>L</v>
          </cell>
          <cell r="J12">
            <v>37.080000000000005</v>
          </cell>
          <cell r="K12">
            <v>6</v>
          </cell>
        </row>
        <row r="13">
          <cell r="B13">
            <v>25.05</v>
          </cell>
          <cell r="C13">
            <v>31.6</v>
          </cell>
          <cell r="D13">
            <v>21.3</v>
          </cell>
          <cell r="E13">
            <v>75.708333333333329</v>
          </cell>
          <cell r="F13">
            <v>93</v>
          </cell>
          <cell r="G13">
            <v>46</v>
          </cell>
          <cell r="H13">
            <v>6.84</v>
          </cell>
          <cell r="I13" t="str">
            <v>L</v>
          </cell>
          <cell r="J13">
            <v>24.12</v>
          </cell>
          <cell r="K13">
            <v>0</v>
          </cell>
        </row>
        <row r="14">
          <cell r="B14">
            <v>27.037500000000005</v>
          </cell>
          <cell r="C14">
            <v>34.700000000000003</v>
          </cell>
          <cell r="D14">
            <v>20.8</v>
          </cell>
          <cell r="E14">
            <v>68.291666666666671</v>
          </cell>
          <cell r="F14">
            <v>93</v>
          </cell>
          <cell r="G14">
            <v>36</v>
          </cell>
          <cell r="H14">
            <v>7.5600000000000005</v>
          </cell>
          <cell r="I14" t="str">
            <v>SE</v>
          </cell>
          <cell r="J14">
            <v>21.240000000000002</v>
          </cell>
          <cell r="K14">
            <v>0</v>
          </cell>
        </row>
        <row r="15">
          <cell r="B15">
            <v>28.454166666666666</v>
          </cell>
          <cell r="C15">
            <v>34.799999999999997</v>
          </cell>
          <cell r="D15">
            <v>21.7</v>
          </cell>
          <cell r="E15">
            <v>63.708333333333336</v>
          </cell>
          <cell r="F15">
            <v>91</v>
          </cell>
          <cell r="G15">
            <v>37</v>
          </cell>
          <cell r="H15">
            <v>7.2</v>
          </cell>
          <cell r="I15" t="str">
            <v>SO</v>
          </cell>
          <cell r="J15">
            <v>23.759999999999998</v>
          </cell>
          <cell r="K15">
            <v>0</v>
          </cell>
        </row>
        <row r="16">
          <cell r="B16">
            <v>28.445833333333336</v>
          </cell>
          <cell r="C16">
            <v>35.299999999999997</v>
          </cell>
          <cell r="D16">
            <v>22.9</v>
          </cell>
          <cell r="E16">
            <v>66.875</v>
          </cell>
          <cell r="F16">
            <v>91</v>
          </cell>
          <cell r="G16">
            <v>39</v>
          </cell>
          <cell r="H16">
            <v>15.840000000000002</v>
          </cell>
          <cell r="I16" t="str">
            <v>SO</v>
          </cell>
          <cell r="J16">
            <v>34.92</v>
          </cell>
          <cell r="K16">
            <v>0</v>
          </cell>
        </row>
        <row r="17">
          <cell r="B17">
            <v>26.504166666666674</v>
          </cell>
          <cell r="C17">
            <v>33.299999999999997</v>
          </cell>
          <cell r="D17">
            <v>20.6</v>
          </cell>
          <cell r="E17">
            <v>61</v>
          </cell>
          <cell r="F17">
            <v>87</v>
          </cell>
          <cell r="G17">
            <v>34</v>
          </cell>
          <cell r="H17">
            <v>11.520000000000001</v>
          </cell>
          <cell r="I17" t="str">
            <v>SO</v>
          </cell>
          <cell r="J17">
            <v>33.119999999999997</v>
          </cell>
          <cell r="K17">
            <v>0</v>
          </cell>
        </row>
        <row r="18">
          <cell r="B18">
            <v>23.941666666666666</v>
          </cell>
          <cell r="C18">
            <v>30.8</v>
          </cell>
          <cell r="D18">
            <v>17.600000000000001</v>
          </cell>
          <cell r="E18">
            <v>57.375</v>
          </cell>
          <cell r="F18">
            <v>78</v>
          </cell>
          <cell r="G18">
            <v>36</v>
          </cell>
          <cell r="H18">
            <v>9.7200000000000006</v>
          </cell>
          <cell r="I18" t="str">
            <v>S</v>
          </cell>
          <cell r="J18">
            <v>25.56</v>
          </cell>
          <cell r="K18">
            <v>0</v>
          </cell>
        </row>
        <row r="19">
          <cell r="B19">
            <v>25.183333333333326</v>
          </cell>
          <cell r="C19">
            <v>32.6</v>
          </cell>
          <cell r="D19">
            <v>18.7</v>
          </cell>
          <cell r="E19">
            <v>61.291666666666664</v>
          </cell>
          <cell r="F19">
            <v>89</v>
          </cell>
          <cell r="G19">
            <v>28</v>
          </cell>
          <cell r="H19">
            <v>10.8</v>
          </cell>
          <cell r="I19" t="str">
            <v>SO</v>
          </cell>
          <cell r="J19">
            <v>20.16</v>
          </cell>
          <cell r="K19">
            <v>0</v>
          </cell>
        </row>
        <row r="20">
          <cell r="B20">
            <v>26.150000000000002</v>
          </cell>
          <cell r="C20">
            <v>34.4</v>
          </cell>
          <cell r="D20">
            <v>18.5</v>
          </cell>
          <cell r="E20">
            <v>52.583333333333336</v>
          </cell>
          <cell r="F20">
            <v>78</v>
          </cell>
          <cell r="G20">
            <v>26</v>
          </cell>
          <cell r="H20">
            <v>8.2799999999999994</v>
          </cell>
          <cell r="I20" t="str">
            <v>S</v>
          </cell>
          <cell r="J20">
            <v>21.6</v>
          </cell>
          <cell r="K20">
            <v>0</v>
          </cell>
        </row>
        <row r="21">
          <cell r="B21">
            <v>26.662500000000005</v>
          </cell>
          <cell r="C21">
            <v>34.1</v>
          </cell>
          <cell r="D21">
            <v>19.8</v>
          </cell>
          <cell r="E21">
            <v>52.041666666666664</v>
          </cell>
          <cell r="F21">
            <v>79</v>
          </cell>
          <cell r="G21">
            <v>29</v>
          </cell>
          <cell r="H21">
            <v>13.68</v>
          </cell>
          <cell r="I21" t="str">
            <v>L</v>
          </cell>
          <cell r="J21">
            <v>34.92</v>
          </cell>
          <cell r="K21">
            <v>0</v>
          </cell>
        </row>
        <row r="22">
          <cell r="B22">
            <v>26.395833333333329</v>
          </cell>
          <cell r="C22">
            <v>32</v>
          </cell>
          <cell r="D22">
            <v>20.6</v>
          </cell>
          <cell r="E22">
            <v>47</v>
          </cell>
          <cell r="F22">
            <v>66</v>
          </cell>
          <cell r="G22">
            <v>31</v>
          </cell>
          <cell r="H22">
            <v>20.16</v>
          </cell>
          <cell r="I22" t="str">
            <v>L</v>
          </cell>
          <cell r="J22">
            <v>39.6</v>
          </cell>
          <cell r="K22">
            <v>0</v>
          </cell>
        </row>
        <row r="23">
          <cell r="B23">
            <v>26.599999999999998</v>
          </cell>
          <cell r="C23">
            <v>33.799999999999997</v>
          </cell>
          <cell r="D23">
            <v>21.3</v>
          </cell>
          <cell r="E23">
            <v>52.541666666666664</v>
          </cell>
          <cell r="F23">
            <v>77</v>
          </cell>
          <cell r="G23">
            <v>27</v>
          </cell>
          <cell r="H23">
            <v>19.079999999999998</v>
          </cell>
          <cell r="I23" t="str">
            <v>NE</v>
          </cell>
          <cell r="J23">
            <v>51.12</v>
          </cell>
          <cell r="K23">
            <v>0</v>
          </cell>
        </row>
        <row r="24">
          <cell r="B24">
            <v>25.870833333333326</v>
          </cell>
          <cell r="C24">
            <v>33.700000000000003</v>
          </cell>
          <cell r="D24">
            <v>21</v>
          </cell>
          <cell r="E24">
            <v>67.541666666666671</v>
          </cell>
          <cell r="F24">
            <v>91</v>
          </cell>
          <cell r="G24">
            <v>34</v>
          </cell>
          <cell r="H24">
            <v>11.520000000000001</v>
          </cell>
          <cell r="I24" t="str">
            <v>O</v>
          </cell>
          <cell r="J24">
            <v>30.240000000000002</v>
          </cell>
          <cell r="K24">
            <v>0.2</v>
          </cell>
        </row>
        <row r="25">
          <cell r="B25">
            <v>27.425000000000001</v>
          </cell>
          <cell r="C25">
            <v>36.1</v>
          </cell>
          <cell r="D25">
            <v>21</v>
          </cell>
          <cell r="E25">
            <v>62.291666666666664</v>
          </cell>
          <cell r="F25">
            <v>91</v>
          </cell>
          <cell r="G25">
            <v>31</v>
          </cell>
          <cell r="H25">
            <v>10.44</v>
          </cell>
          <cell r="I25" t="str">
            <v>O</v>
          </cell>
          <cell r="J25">
            <v>25.2</v>
          </cell>
          <cell r="K25">
            <v>1.4</v>
          </cell>
        </row>
        <row r="26">
          <cell r="B26">
            <v>29.466666666666665</v>
          </cell>
          <cell r="C26">
            <v>37.4</v>
          </cell>
          <cell r="D26">
            <v>23.9</v>
          </cell>
          <cell r="E26">
            <v>53.291666666666664</v>
          </cell>
          <cell r="F26">
            <v>79</v>
          </cell>
          <cell r="G26">
            <v>28</v>
          </cell>
          <cell r="H26">
            <v>14.4</v>
          </cell>
          <cell r="I26" t="str">
            <v>NE</v>
          </cell>
          <cell r="J26">
            <v>33.119999999999997</v>
          </cell>
          <cell r="K26">
            <v>0</v>
          </cell>
        </row>
        <row r="27">
          <cell r="B27">
            <v>26.179166666666674</v>
          </cell>
          <cell r="C27">
            <v>32.200000000000003</v>
          </cell>
          <cell r="D27">
            <v>22.5</v>
          </cell>
          <cell r="E27">
            <v>71.708333333333329</v>
          </cell>
          <cell r="F27">
            <v>94</v>
          </cell>
          <cell r="G27">
            <v>50</v>
          </cell>
          <cell r="H27">
            <v>16.2</v>
          </cell>
          <cell r="I27" t="str">
            <v>NE</v>
          </cell>
          <cell r="J27">
            <v>37.440000000000005</v>
          </cell>
          <cell r="K27">
            <v>15.799999999999999</v>
          </cell>
        </row>
        <row r="28">
          <cell r="B28">
            <v>24.837500000000006</v>
          </cell>
          <cell r="C28">
            <v>31</v>
          </cell>
          <cell r="D28">
            <v>21.1</v>
          </cell>
          <cell r="E28">
            <v>80.291666666666671</v>
          </cell>
          <cell r="F28">
            <v>95</v>
          </cell>
          <cell r="G28">
            <v>46</v>
          </cell>
          <cell r="H28">
            <v>14.4</v>
          </cell>
          <cell r="I28" t="str">
            <v>S</v>
          </cell>
          <cell r="J28">
            <v>31.680000000000003</v>
          </cell>
          <cell r="K28">
            <v>10.399999999999999</v>
          </cell>
        </row>
        <row r="29">
          <cell r="B29">
            <v>26.466666666666669</v>
          </cell>
          <cell r="C29">
            <v>33.5</v>
          </cell>
          <cell r="D29">
            <v>21.8</v>
          </cell>
          <cell r="E29">
            <v>72.25</v>
          </cell>
          <cell r="F29">
            <v>92</v>
          </cell>
          <cell r="G29">
            <v>41</v>
          </cell>
          <cell r="H29">
            <v>7.5600000000000005</v>
          </cell>
          <cell r="I29" t="str">
            <v>SO</v>
          </cell>
          <cell r="J29">
            <v>21.96</v>
          </cell>
          <cell r="K29">
            <v>0</v>
          </cell>
        </row>
        <row r="30">
          <cell r="B30">
            <v>25.454166666666666</v>
          </cell>
          <cell r="C30">
            <v>31.8</v>
          </cell>
          <cell r="D30">
            <v>19.5</v>
          </cell>
          <cell r="E30">
            <v>65.708333333333329</v>
          </cell>
          <cell r="F30">
            <v>87</v>
          </cell>
          <cell r="G30">
            <v>41</v>
          </cell>
          <cell r="H30">
            <v>14.04</v>
          </cell>
          <cell r="I30" t="str">
            <v>L</v>
          </cell>
          <cell r="J30">
            <v>30.240000000000002</v>
          </cell>
          <cell r="K30">
            <v>0</v>
          </cell>
        </row>
        <row r="31">
          <cell r="B31">
            <v>26.808333333333326</v>
          </cell>
          <cell r="C31">
            <v>33.200000000000003</v>
          </cell>
          <cell r="D31">
            <v>22.6</v>
          </cell>
          <cell r="E31">
            <v>67.125</v>
          </cell>
          <cell r="F31">
            <v>87</v>
          </cell>
          <cell r="G31">
            <v>44</v>
          </cell>
          <cell r="H31">
            <v>16.2</v>
          </cell>
          <cell r="I31" t="str">
            <v>SE</v>
          </cell>
          <cell r="J31">
            <v>34.200000000000003</v>
          </cell>
          <cell r="K31">
            <v>0</v>
          </cell>
        </row>
        <row r="32">
          <cell r="B32">
            <v>27.158333333333331</v>
          </cell>
          <cell r="C32">
            <v>35.200000000000003</v>
          </cell>
          <cell r="D32">
            <v>20</v>
          </cell>
          <cell r="E32">
            <v>63.958333333333336</v>
          </cell>
          <cell r="F32">
            <v>92</v>
          </cell>
          <cell r="G32">
            <v>31</v>
          </cell>
          <cell r="H32">
            <v>7.2</v>
          </cell>
          <cell r="I32" t="str">
            <v>O</v>
          </cell>
          <cell r="J32">
            <v>20.16</v>
          </cell>
          <cell r="K32">
            <v>0</v>
          </cell>
        </row>
        <row r="33">
          <cell r="B33">
            <v>26.333333333333329</v>
          </cell>
          <cell r="C33">
            <v>33.799999999999997</v>
          </cell>
          <cell r="D33">
            <v>20.3</v>
          </cell>
          <cell r="E33">
            <v>70.125</v>
          </cell>
          <cell r="F33">
            <v>95</v>
          </cell>
          <cell r="G33">
            <v>44</v>
          </cell>
          <cell r="H33">
            <v>15.120000000000001</v>
          </cell>
          <cell r="I33" t="str">
            <v>NE</v>
          </cell>
          <cell r="J33">
            <v>64.8</v>
          </cell>
          <cell r="K33">
            <v>25.4</v>
          </cell>
        </row>
        <row r="34">
          <cell r="B34">
            <v>25.266666666666662</v>
          </cell>
          <cell r="C34">
            <v>32.299999999999997</v>
          </cell>
          <cell r="D34">
            <v>20.2</v>
          </cell>
          <cell r="E34">
            <v>72.791666666666671</v>
          </cell>
          <cell r="F34">
            <v>95</v>
          </cell>
          <cell r="G34">
            <v>47</v>
          </cell>
          <cell r="H34">
            <v>26.64</v>
          </cell>
          <cell r="I34" t="str">
            <v>NE</v>
          </cell>
          <cell r="J34">
            <v>56.519999999999996</v>
          </cell>
          <cell r="K34">
            <v>8.1999999999999993</v>
          </cell>
        </row>
        <row r="35">
          <cell r="I35" t="str">
            <v>SE</v>
          </cell>
        </row>
      </sheetData>
      <sheetData sheetId="11">
        <row r="5">
          <cell r="B5">
            <v>26.375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25.518181818181816</v>
          </cell>
        </row>
      </sheetData>
      <sheetData sheetId="3">
        <row r="5">
          <cell r="B5">
            <v>23.358333333333299</v>
          </cell>
        </row>
      </sheetData>
      <sheetData sheetId="4">
        <row r="5">
          <cell r="B5">
            <v>12.341666666666667</v>
          </cell>
        </row>
      </sheetData>
      <sheetData sheetId="5">
        <row r="5">
          <cell r="B5">
            <v>22.341666666666672</v>
          </cell>
        </row>
      </sheetData>
      <sheetData sheetId="6">
        <row r="5">
          <cell r="B5">
            <v>19.083333333333332</v>
          </cell>
        </row>
      </sheetData>
      <sheetData sheetId="7">
        <row r="5">
          <cell r="B5">
            <v>21.145833333333336</v>
          </cell>
        </row>
      </sheetData>
      <sheetData sheetId="8">
        <row r="5">
          <cell r="B5">
            <v>21.670833333333334</v>
          </cell>
        </row>
      </sheetData>
      <sheetData sheetId="9">
        <row r="5">
          <cell r="B5">
            <v>27.166666666666668</v>
          </cell>
        </row>
      </sheetData>
      <sheetData sheetId="10">
        <row r="5">
          <cell r="B5">
            <v>22.8</v>
          </cell>
          <cell r="C5">
            <v>30.7</v>
          </cell>
          <cell r="D5">
            <v>19.600000000000001</v>
          </cell>
          <cell r="E5">
            <v>85.208333333333329</v>
          </cell>
          <cell r="F5">
            <v>100</v>
          </cell>
          <cell r="G5">
            <v>47</v>
          </cell>
          <cell r="H5">
            <v>25.2</v>
          </cell>
          <cell r="I5" t="str">
            <v>SE</v>
          </cell>
          <cell r="J5">
            <v>51.84</v>
          </cell>
          <cell r="K5">
            <v>44.4</v>
          </cell>
        </row>
        <row r="6">
          <cell r="B6">
            <v>22.762499999999999</v>
          </cell>
          <cell r="C6">
            <v>27.6</v>
          </cell>
          <cell r="D6">
            <v>19.2</v>
          </cell>
          <cell r="E6">
            <v>87.375</v>
          </cell>
          <cell r="F6">
            <v>100</v>
          </cell>
          <cell r="G6">
            <v>61</v>
          </cell>
          <cell r="H6">
            <v>3.24</v>
          </cell>
          <cell r="I6" t="str">
            <v>O</v>
          </cell>
          <cell r="J6">
            <v>14.76</v>
          </cell>
          <cell r="K6">
            <v>0</v>
          </cell>
        </row>
        <row r="7">
          <cell r="B7">
            <v>25.037499999999998</v>
          </cell>
          <cell r="C7">
            <v>32.799999999999997</v>
          </cell>
          <cell r="D7">
            <v>19.899999999999999</v>
          </cell>
          <cell r="E7">
            <v>80.75</v>
          </cell>
          <cell r="F7">
            <v>100</v>
          </cell>
          <cell r="G7">
            <v>43</v>
          </cell>
          <cell r="H7">
            <v>9.3600000000000012</v>
          </cell>
          <cell r="I7" t="str">
            <v>O</v>
          </cell>
          <cell r="J7">
            <v>33.480000000000004</v>
          </cell>
          <cell r="K7">
            <v>0.2</v>
          </cell>
        </row>
        <row r="8">
          <cell r="B8">
            <v>26.070833333333329</v>
          </cell>
          <cell r="C8">
            <v>33.700000000000003</v>
          </cell>
          <cell r="D8">
            <v>20.399999999999999</v>
          </cell>
          <cell r="E8">
            <v>75.916666666666671</v>
          </cell>
          <cell r="F8">
            <v>100</v>
          </cell>
          <cell r="G8">
            <v>32</v>
          </cell>
          <cell r="H8">
            <v>12.96</v>
          </cell>
          <cell r="I8" t="str">
            <v>SE</v>
          </cell>
          <cell r="J8">
            <v>23.759999999999998</v>
          </cell>
          <cell r="K8">
            <v>0</v>
          </cell>
        </row>
        <row r="9">
          <cell r="B9">
            <v>25.7</v>
          </cell>
          <cell r="C9">
            <v>34</v>
          </cell>
          <cell r="D9">
            <v>17.2</v>
          </cell>
          <cell r="E9">
            <v>74.416666666666671</v>
          </cell>
          <cell r="F9">
            <v>100</v>
          </cell>
          <cell r="G9">
            <v>36</v>
          </cell>
          <cell r="H9">
            <v>10.08</v>
          </cell>
          <cell r="I9" t="str">
            <v>SE</v>
          </cell>
          <cell r="J9">
            <v>73.44</v>
          </cell>
          <cell r="K9">
            <v>38.599999999999994</v>
          </cell>
        </row>
        <row r="10">
          <cell r="B10">
            <v>24.487499999999997</v>
          </cell>
          <cell r="C10">
            <v>32.700000000000003</v>
          </cell>
          <cell r="D10">
            <v>19.600000000000001</v>
          </cell>
          <cell r="E10">
            <v>77.833333333333329</v>
          </cell>
          <cell r="F10">
            <v>100</v>
          </cell>
          <cell r="G10">
            <v>41</v>
          </cell>
          <cell r="H10">
            <v>14.04</v>
          </cell>
          <cell r="I10" t="str">
            <v>SO</v>
          </cell>
          <cell r="J10">
            <v>34.200000000000003</v>
          </cell>
          <cell r="K10">
            <v>6.2</v>
          </cell>
        </row>
        <row r="11">
          <cell r="B11">
            <v>24.008333333333336</v>
          </cell>
          <cell r="C11">
            <v>31</v>
          </cell>
          <cell r="D11">
            <v>19.3</v>
          </cell>
          <cell r="E11">
            <v>80.416666666666671</v>
          </cell>
          <cell r="F11">
            <v>100</v>
          </cell>
          <cell r="G11">
            <v>47</v>
          </cell>
          <cell r="H11">
            <v>7.9200000000000008</v>
          </cell>
          <cell r="I11" t="str">
            <v>O</v>
          </cell>
          <cell r="J11">
            <v>52.2</v>
          </cell>
          <cell r="K11">
            <v>13.2</v>
          </cell>
        </row>
        <row r="12">
          <cell r="B12">
            <v>23.358333333333334</v>
          </cell>
          <cell r="C12">
            <v>28.6</v>
          </cell>
          <cell r="D12">
            <v>20.3</v>
          </cell>
          <cell r="E12">
            <v>86.291666666666671</v>
          </cell>
          <cell r="F12">
            <v>100</v>
          </cell>
          <cell r="G12">
            <v>54</v>
          </cell>
          <cell r="H12">
            <v>15.120000000000001</v>
          </cell>
          <cell r="I12" t="str">
            <v>NE</v>
          </cell>
          <cell r="J12">
            <v>42.84</v>
          </cell>
          <cell r="K12">
            <v>0.8</v>
          </cell>
        </row>
        <row r="13">
          <cell r="B13">
            <v>24.758333333333336</v>
          </cell>
          <cell r="C13">
            <v>33.200000000000003</v>
          </cell>
          <cell r="D13">
            <v>20.399999999999999</v>
          </cell>
          <cell r="E13">
            <v>82.875</v>
          </cell>
          <cell r="F13">
            <v>100</v>
          </cell>
          <cell r="G13">
            <v>46</v>
          </cell>
          <cell r="H13">
            <v>20.16</v>
          </cell>
          <cell r="I13" t="str">
            <v>L</v>
          </cell>
          <cell r="J13">
            <v>39.6</v>
          </cell>
          <cell r="K13">
            <v>0</v>
          </cell>
        </row>
        <row r="14">
          <cell r="B14">
            <v>26.108333333333334</v>
          </cell>
          <cell r="C14">
            <v>33.200000000000003</v>
          </cell>
          <cell r="D14">
            <v>21.8</v>
          </cell>
          <cell r="E14">
            <v>81.041666666666671</v>
          </cell>
          <cell r="F14">
            <v>100</v>
          </cell>
          <cell r="G14">
            <v>48</v>
          </cell>
          <cell r="H14">
            <v>22.32</v>
          </cell>
          <cell r="I14" t="str">
            <v>O</v>
          </cell>
          <cell r="J14">
            <v>45.36</v>
          </cell>
          <cell r="K14">
            <v>2.8000000000000003</v>
          </cell>
        </row>
        <row r="15">
          <cell r="B15">
            <v>28.691666666666666</v>
          </cell>
          <cell r="C15">
            <v>35.5</v>
          </cell>
          <cell r="D15">
            <v>23</v>
          </cell>
          <cell r="E15">
            <v>66.166666666666671</v>
          </cell>
          <cell r="F15">
            <v>98</v>
          </cell>
          <cell r="G15">
            <v>34</v>
          </cell>
          <cell r="H15">
            <v>8.2799999999999994</v>
          </cell>
          <cell r="I15" t="str">
            <v>SO</v>
          </cell>
          <cell r="J15">
            <v>29.52</v>
          </cell>
          <cell r="K15">
            <v>0</v>
          </cell>
        </row>
        <row r="16">
          <cell r="B16">
            <v>29.120833333333337</v>
          </cell>
          <cell r="C16">
            <v>35.799999999999997</v>
          </cell>
          <cell r="D16">
            <v>24</v>
          </cell>
          <cell r="E16">
            <v>65.875</v>
          </cell>
          <cell r="F16">
            <v>96</v>
          </cell>
          <cell r="G16">
            <v>34</v>
          </cell>
          <cell r="H16">
            <v>9</v>
          </cell>
          <cell r="I16" t="str">
            <v>S</v>
          </cell>
          <cell r="J16">
            <v>29.52</v>
          </cell>
          <cell r="K16">
            <v>0</v>
          </cell>
        </row>
        <row r="17">
          <cell r="B17">
            <v>27.299999999999997</v>
          </cell>
          <cell r="C17">
            <v>34.299999999999997</v>
          </cell>
          <cell r="D17">
            <v>21.6</v>
          </cell>
          <cell r="E17">
            <v>63.708333333333336</v>
          </cell>
          <cell r="F17">
            <v>90</v>
          </cell>
          <cell r="G17">
            <v>33</v>
          </cell>
          <cell r="H17">
            <v>11.520000000000001</v>
          </cell>
          <cell r="I17" t="str">
            <v>S</v>
          </cell>
          <cell r="J17">
            <v>30.6</v>
          </cell>
          <cell r="K17">
            <v>0</v>
          </cell>
        </row>
        <row r="18">
          <cell r="B18">
            <v>25.545833333333338</v>
          </cell>
          <cell r="C18">
            <v>32.9</v>
          </cell>
          <cell r="D18">
            <v>19.3</v>
          </cell>
          <cell r="E18">
            <v>53.875</v>
          </cell>
          <cell r="F18">
            <v>72</v>
          </cell>
          <cell r="G18">
            <v>33</v>
          </cell>
          <cell r="H18">
            <v>9.7200000000000006</v>
          </cell>
          <cell r="I18" t="str">
            <v>S</v>
          </cell>
          <cell r="J18">
            <v>23.759999999999998</v>
          </cell>
          <cell r="K18">
            <v>0</v>
          </cell>
        </row>
        <row r="19">
          <cell r="B19">
            <v>25.824999999999999</v>
          </cell>
          <cell r="C19">
            <v>33.1</v>
          </cell>
          <cell r="D19">
            <v>18.899999999999999</v>
          </cell>
          <cell r="E19">
            <v>59.5</v>
          </cell>
          <cell r="F19">
            <v>90</v>
          </cell>
          <cell r="G19">
            <v>35</v>
          </cell>
          <cell r="H19">
            <v>10.44</v>
          </cell>
          <cell r="I19" t="str">
            <v>S</v>
          </cell>
          <cell r="J19">
            <v>25.92</v>
          </cell>
          <cell r="K19">
            <v>0</v>
          </cell>
        </row>
        <row r="20">
          <cell r="B20">
            <v>26.9375</v>
          </cell>
          <cell r="C20">
            <v>35.200000000000003</v>
          </cell>
          <cell r="D20">
            <v>17.8</v>
          </cell>
          <cell r="E20">
            <v>51.125</v>
          </cell>
          <cell r="F20">
            <v>86</v>
          </cell>
          <cell r="G20">
            <v>27</v>
          </cell>
          <cell r="H20">
            <v>9.3600000000000012</v>
          </cell>
          <cell r="I20" t="str">
            <v>SO</v>
          </cell>
          <cell r="J20">
            <v>26.64</v>
          </cell>
          <cell r="K20">
            <v>0</v>
          </cell>
        </row>
        <row r="21">
          <cell r="B21">
            <v>26.875</v>
          </cell>
          <cell r="C21">
            <v>35.1</v>
          </cell>
          <cell r="D21">
            <v>18.8</v>
          </cell>
          <cell r="E21">
            <v>53.125</v>
          </cell>
          <cell r="F21">
            <v>87</v>
          </cell>
          <cell r="G21">
            <v>24</v>
          </cell>
          <cell r="H21">
            <v>15.120000000000001</v>
          </cell>
          <cell r="I21" t="str">
            <v>L</v>
          </cell>
          <cell r="J21">
            <v>28.8</v>
          </cell>
          <cell r="K21">
            <v>0</v>
          </cell>
        </row>
        <row r="22">
          <cell r="B22">
            <v>26.383333333333336</v>
          </cell>
          <cell r="C22">
            <v>33.700000000000003</v>
          </cell>
          <cell r="D22">
            <v>18.2</v>
          </cell>
          <cell r="E22">
            <v>54.083333333333336</v>
          </cell>
          <cell r="F22">
            <v>92</v>
          </cell>
          <cell r="G22">
            <v>30</v>
          </cell>
          <cell r="H22">
            <v>13.32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26.716666666666665</v>
          </cell>
          <cell r="C23">
            <v>34.4</v>
          </cell>
          <cell r="D23">
            <v>20.7</v>
          </cell>
          <cell r="E23">
            <v>57.333333333333336</v>
          </cell>
          <cell r="F23">
            <v>89</v>
          </cell>
          <cell r="G23">
            <v>28</v>
          </cell>
          <cell r="H23">
            <v>9</v>
          </cell>
          <cell r="I23" t="str">
            <v>SE</v>
          </cell>
          <cell r="J23">
            <v>29.880000000000003</v>
          </cell>
          <cell r="K23">
            <v>0</v>
          </cell>
        </row>
        <row r="24">
          <cell r="B24">
            <v>25.508333333333329</v>
          </cell>
          <cell r="C24">
            <v>32.200000000000003</v>
          </cell>
          <cell r="D24">
            <v>21.1</v>
          </cell>
          <cell r="E24">
            <v>73.291666666666671</v>
          </cell>
          <cell r="F24">
            <v>94</v>
          </cell>
          <cell r="G24">
            <v>40</v>
          </cell>
          <cell r="H24">
            <v>7.5600000000000005</v>
          </cell>
          <cell r="I24" t="str">
            <v>O</v>
          </cell>
          <cell r="J24">
            <v>15.48</v>
          </cell>
          <cell r="K24">
            <v>0.6</v>
          </cell>
        </row>
        <row r="25">
          <cell r="B25">
            <v>27.345833333333342</v>
          </cell>
          <cell r="C25">
            <v>35.700000000000003</v>
          </cell>
          <cell r="D25">
            <v>19.899999999999999</v>
          </cell>
          <cell r="E25">
            <v>64.166666666666671</v>
          </cell>
          <cell r="F25">
            <v>97</v>
          </cell>
          <cell r="G25">
            <v>29</v>
          </cell>
          <cell r="H25">
            <v>7.5600000000000005</v>
          </cell>
          <cell r="I25" t="str">
            <v>O</v>
          </cell>
          <cell r="J25">
            <v>24.12</v>
          </cell>
          <cell r="K25">
            <v>0</v>
          </cell>
        </row>
        <row r="26">
          <cell r="B26">
            <v>28.69583333333334</v>
          </cell>
          <cell r="C26">
            <v>36.4</v>
          </cell>
          <cell r="D26">
            <v>22.5</v>
          </cell>
          <cell r="E26">
            <v>62.708333333333336</v>
          </cell>
          <cell r="F26">
            <v>92</v>
          </cell>
          <cell r="G26">
            <v>32</v>
          </cell>
          <cell r="H26">
            <v>14.4</v>
          </cell>
          <cell r="I26" t="str">
            <v>N</v>
          </cell>
          <cell r="J26">
            <v>32.04</v>
          </cell>
          <cell r="K26">
            <v>0</v>
          </cell>
        </row>
        <row r="27">
          <cell r="B27">
            <v>27.508333333333329</v>
          </cell>
          <cell r="C27">
            <v>33.200000000000003</v>
          </cell>
          <cell r="D27">
            <v>23.6</v>
          </cell>
          <cell r="E27">
            <v>68.416666666666671</v>
          </cell>
          <cell r="F27">
            <v>88</v>
          </cell>
          <cell r="G27">
            <v>43</v>
          </cell>
          <cell r="H27">
            <v>20.88</v>
          </cell>
          <cell r="I27" t="str">
            <v>NO</v>
          </cell>
          <cell r="J27">
            <v>37.080000000000005</v>
          </cell>
          <cell r="K27">
            <v>0</v>
          </cell>
        </row>
        <row r="28">
          <cell r="B28">
            <v>24.756521739130438</v>
          </cell>
          <cell r="C28">
            <v>31</v>
          </cell>
          <cell r="D28">
            <v>20</v>
          </cell>
          <cell r="E28">
            <v>77.388888888888886</v>
          </cell>
          <cell r="F28">
            <v>100</v>
          </cell>
          <cell r="G28">
            <v>51</v>
          </cell>
          <cell r="H28">
            <v>12.24</v>
          </cell>
          <cell r="I28" t="str">
            <v>SO</v>
          </cell>
          <cell r="J28">
            <v>41.4</v>
          </cell>
          <cell r="K28">
            <v>77.400000000000006</v>
          </cell>
        </row>
        <row r="29">
          <cell r="B29">
            <v>26.575000000000003</v>
          </cell>
          <cell r="C29">
            <v>32.799999999999997</v>
          </cell>
          <cell r="D29">
            <v>21.3</v>
          </cell>
          <cell r="E29">
            <v>73.583333333333329</v>
          </cell>
          <cell r="F29">
            <v>99</v>
          </cell>
          <cell r="G29">
            <v>42</v>
          </cell>
          <cell r="H29">
            <v>8.64</v>
          </cell>
          <cell r="I29" t="str">
            <v>O</v>
          </cell>
          <cell r="J29">
            <v>26.64</v>
          </cell>
          <cell r="K29">
            <v>0</v>
          </cell>
        </row>
        <row r="30">
          <cell r="B30">
            <v>25.741666666666664</v>
          </cell>
          <cell r="C30">
            <v>31.1</v>
          </cell>
          <cell r="D30">
            <v>21</v>
          </cell>
          <cell r="E30">
            <v>74</v>
          </cell>
          <cell r="F30">
            <v>98</v>
          </cell>
          <cell r="G30">
            <v>44</v>
          </cell>
          <cell r="H30">
            <v>14.4</v>
          </cell>
          <cell r="I30" t="str">
            <v>L</v>
          </cell>
          <cell r="J30">
            <v>30.6</v>
          </cell>
          <cell r="K30">
            <v>0</v>
          </cell>
        </row>
        <row r="31">
          <cell r="B31">
            <v>25.662499999999994</v>
          </cell>
          <cell r="C31">
            <v>32.200000000000003</v>
          </cell>
          <cell r="D31">
            <v>20.9</v>
          </cell>
          <cell r="E31">
            <v>76.791666666666671</v>
          </cell>
          <cell r="F31">
            <v>100</v>
          </cell>
          <cell r="G31">
            <v>48</v>
          </cell>
          <cell r="H31">
            <v>25.92</v>
          </cell>
          <cell r="I31" t="str">
            <v>O</v>
          </cell>
          <cell r="J31">
            <v>46.080000000000005</v>
          </cell>
          <cell r="K31">
            <v>2.2000000000000002</v>
          </cell>
        </row>
        <row r="32">
          <cell r="B32">
            <v>26.179166666666671</v>
          </cell>
          <cell r="C32">
            <v>35.200000000000003</v>
          </cell>
          <cell r="D32">
            <v>18.600000000000001</v>
          </cell>
          <cell r="E32">
            <v>72.125</v>
          </cell>
          <cell r="F32">
            <v>100</v>
          </cell>
          <cell r="G32">
            <v>32</v>
          </cell>
          <cell r="H32">
            <v>8.2799999999999994</v>
          </cell>
          <cell r="I32" t="str">
            <v>O</v>
          </cell>
          <cell r="J32">
            <v>21.6</v>
          </cell>
          <cell r="K32">
            <v>0</v>
          </cell>
        </row>
        <row r="33">
          <cell r="B33">
            <v>25.620833333333334</v>
          </cell>
          <cell r="C33">
            <v>32.700000000000003</v>
          </cell>
          <cell r="D33">
            <v>21.2</v>
          </cell>
          <cell r="E33">
            <v>84.25</v>
          </cell>
          <cell r="F33">
            <v>100</v>
          </cell>
          <cell r="G33">
            <v>54</v>
          </cell>
          <cell r="H33">
            <v>8.64</v>
          </cell>
          <cell r="I33" t="str">
            <v>O</v>
          </cell>
          <cell r="J33">
            <v>27.36</v>
          </cell>
          <cell r="K33">
            <v>13</v>
          </cell>
        </row>
        <row r="34">
          <cell r="B34">
            <v>24.458333333333329</v>
          </cell>
          <cell r="C34">
            <v>31.3</v>
          </cell>
          <cell r="D34">
            <v>20.3</v>
          </cell>
          <cell r="E34">
            <v>81.625</v>
          </cell>
          <cell r="F34">
            <v>100</v>
          </cell>
          <cell r="G34">
            <v>47</v>
          </cell>
          <cell r="H34">
            <v>12.6</v>
          </cell>
          <cell r="I34" t="str">
            <v>L</v>
          </cell>
          <cell r="J34">
            <v>38.880000000000003</v>
          </cell>
          <cell r="K34">
            <v>23.6</v>
          </cell>
        </row>
        <row r="35">
          <cell r="I35" t="str">
            <v>O</v>
          </cell>
        </row>
      </sheetData>
      <sheetData sheetId="11">
        <row r="5">
          <cell r="B5">
            <v>26.237499999999994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25.191666666666666</v>
          </cell>
        </row>
      </sheetData>
      <sheetData sheetId="3">
        <row r="5">
          <cell r="B5">
            <v>25.287499999999998</v>
          </cell>
        </row>
      </sheetData>
      <sheetData sheetId="4">
        <row r="5">
          <cell r="B5">
            <v>15.120833333333337</v>
          </cell>
        </row>
      </sheetData>
      <sheetData sheetId="5">
        <row r="5">
          <cell r="B5">
            <v>24.375000000000004</v>
          </cell>
        </row>
      </sheetData>
      <sheetData sheetId="6">
        <row r="5">
          <cell r="B5">
            <v>21.924999999999997</v>
          </cell>
        </row>
      </sheetData>
      <sheetData sheetId="7">
        <row r="5">
          <cell r="B5">
            <v>22.966666666666669</v>
          </cell>
        </row>
      </sheetData>
      <sheetData sheetId="8">
        <row r="5">
          <cell r="B5">
            <v>26.425000000000001</v>
          </cell>
        </row>
      </sheetData>
      <sheetData sheetId="9">
        <row r="5">
          <cell r="B5">
            <v>28.525000000000002</v>
          </cell>
        </row>
      </sheetData>
      <sheetData sheetId="10">
        <row r="5">
          <cell r="B5">
            <v>27.499999999999996</v>
          </cell>
          <cell r="C5">
            <v>33.5</v>
          </cell>
          <cell r="D5">
            <v>23.5</v>
          </cell>
          <cell r="E5">
            <v>69.666666666666671</v>
          </cell>
          <cell r="F5">
            <v>84</v>
          </cell>
          <cell r="G5">
            <v>52</v>
          </cell>
          <cell r="H5">
            <v>21.6</v>
          </cell>
          <cell r="I5" t="str">
            <v>SE</v>
          </cell>
          <cell r="J5">
            <v>47.88</v>
          </cell>
          <cell r="K5">
            <v>0.8</v>
          </cell>
        </row>
        <row r="6">
          <cell r="B6">
            <v>25.058333333333337</v>
          </cell>
          <cell r="C6">
            <v>30</v>
          </cell>
          <cell r="D6">
            <v>21.8</v>
          </cell>
          <cell r="E6">
            <v>78.625</v>
          </cell>
          <cell r="F6">
            <v>94</v>
          </cell>
          <cell r="G6">
            <v>55</v>
          </cell>
          <cell r="H6">
            <v>11.879999999999999</v>
          </cell>
          <cell r="I6" t="str">
            <v>S</v>
          </cell>
          <cell r="J6">
            <v>30.96</v>
          </cell>
          <cell r="K6">
            <v>4</v>
          </cell>
        </row>
        <row r="7">
          <cell r="B7">
            <v>27.183333333333334</v>
          </cell>
          <cell r="C7">
            <v>33.200000000000003</v>
          </cell>
          <cell r="D7">
            <v>22.6</v>
          </cell>
          <cell r="E7">
            <v>74.541666666666671</v>
          </cell>
          <cell r="F7">
            <v>96</v>
          </cell>
          <cell r="G7">
            <v>44</v>
          </cell>
          <cell r="H7">
            <v>7.9200000000000008</v>
          </cell>
          <cell r="I7" t="str">
            <v>O</v>
          </cell>
          <cell r="J7">
            <v>19.079999999999998</v>
          </cell>
          <cell r="K7">
            <v>0</v>
          </cell>
        </row>
        <row r="8">
          <cell r="B8">
            <v>28.920833333333331</v>
          </cell>
          <cell r="C8">
            <v>36.299999999999997</v>
          </cell>
          <cell r="D8">
            <v>23.1</v>
          </cell>
          <cell r="E8">
            <v>68.75</v>
          </cell>
          <cell r="F8">
            <v>94</v>
          </cell>
          <cell r="G8">
            <v>36</v>
          </cell>
          <cell r="H8">
            <v>7.5600000000000005</v>
          </cell>
          <cell r="I8" t="str">
            <v>S</v>
          </cell>
          <cell r="J8">
            <v>20.16</v>
          </cell>
          <cell r="K8">
            <v>0</v>
          </cell>
        </row>
        <row r="9">
          <cell r="B9">
            <v>25.529166666666672</v>
          </cell>
          <cell r="C9">
            <v>32.200000000000003</v>
          </cell>
          <cell r="D9">
            <v>22</v>
          </cell>
          <cell r="E9">
            <v>81.291666666666671</v>
          </cell>
          <cell r="F9">
            <v>94</v>
          </cell>
          <cell r="G9">
            <v>58</v>
          </cell>
          <cell r="H9">
            <v>10.08</v>
          </cell>
          <cell r="I9" t="str">
            <v>S</v>
          </cell>
          <cell r="J9">
            <v>31.319999999999997</v>
          </cell>
          <cell r="K9">
            <v>7.8000000000000007</v>
          </cell>
        </row>
        <row r="10">
          <cell r="B10">
            <v>25.708333333333339</v>
          </cell>
          <cell r="C10">
            <v>33.200000000000003</v>
          </cell>
          <cell r="D10">
            <v>20.100000000000001</v>
          </cell>
          <cell r="E10">
            <v>75.541666666666671</v>
          </cell>
          <cell r="F10">
            <v>96</v>
          </cell>
          <cell r="G10">
            <v>44</v>
          </cell>
          <cell r="H10">
            <v>10.08</v>
          </cell>
          <cell r="I10" t="str">
            <v>S</v>
          </cell>
          <cell r="J10">
            <v>18</v>
          </cell>
          <cell r="K10">
            <v>0</v>
          </cell>
        </row>
        <row r="11">
          <cell r="B11">
            <v>25.824999999999999</v>
          </cell>
          <cell r="C11">
            <v>32.1</v>
          </cell>
          <cell r="D11">
            <v>23</v>
          </cell>
          <cell r="E11">
            <v>79.625</v>
          </cell>
          <cell r="F11">
            <v>96</v>
          </cell>
          <cell r="G11">
            <v>55</v>
          </cell>
          <cell r="H11">
            <v>15.840000000000002</v>
          </cell>
          <cell r="I11" t="str">
            <v>N</v>
          </cell>
          <cell r="J11">
            <v>29.52</v>
          </cell>
          <cell r="K11">
            <v>2.4</v>
          </cell>
        </row>
        <row r="12">
          <cell r="B12">
            <v>24.774999999999995</v>
          </cell>
          <cell r="C12">
            <v>29.5</v>
          </cell>
          <cell r="D12">
            <v>22.5</v>
          </cell>
          <cell r="E12">
            <v>82.333333333333329</v>
          </cell>
          <cell r="F12">
            <v>95</v>
          </cell>
          <cell r="G12">
            <v>61</v>
          </cell>
          <cell r="H12">
            <v>10.44</v>
          </cell>
          <cell r="I12" t="str">
            <v>NE</v>
          </cell>
          <cell r="J12">
            <v>20.88</v>
          </cell>
          <cell r="K12">
            <v>0.4</v>
          </cell>
        </row>
        <row r="13">
          <cell r="B13">
            <v>26.887499999999999</v>
          </cell>
          <cell r="C13">
            <v>35.1</v>
          </cell>
          <cell r="D13">
            <v>21.2</v>
          </cell>
          <cell r="E13">
            <v>77.125</v>
          </cell>
          <cell r="F13">
            <v>96</v>
          </cell>
          <cell r="G13">
            <v>46</v>
          </cell>
          <cell r="H13">
            <v>9</v>
          </cell>
          <cell r="I13" t="str">
            <v>N</v>
          </cell>
          <cell r="J13">
            <v>23.040000000000003</v>
          </cell>
          <cell r="K13">
            <v>0</v>
          </cell>
        </row>
        <row r="14">
          <cell r="B14">
            <v>29.945833333333329</v>
          </cell>
          <cell r="C14">
            <v>36.200000000000003</v>
          </cell>
          <cell r="D14">
            <v>24.7</v>
          </cell>
          <cell r="E14">
            <v>69.125</v>
          </cell>
          <cell r="F14">
            <v>91</v>
          </cell>
          <cell r="G14">
            <v>40</v>
          </cell>
          <cell r="H14">
            <v>10.08</v>
          </cell>
          <cell r="I14" t="str">
            <v>SE</v>
          </cell>
          <cell r="J14">
            <v>25.56</v>
          </cell>
          <cell r="K14">
            <v>0</v>
          </cell>
        </row>
        <row r="15">
          <cell r="B15">
            <v>30.216666666666669</v>
          </cell>
          <cell r="C15">
            <v>36.5</v>
          </cell>
          <cell r="D15">
            <v>25.9</v>
          </cell>
          <cell r="E15">
            <v>66.25</v>
          </cell>
          <cell r="F15">
            <v>86</v>
          </cell>
          <cell r="G15">
            <v>36</v>
          </cell>
          <cell r="H15">
            <v>7.9200000000000008</v>
          </cell>
          <cell r="I15" t="str">
            <v>S</v>
          </cell>
          <cell r="J15">
            <v>24.48</v>
          </cell>
          <cell r="K15">
            <v>0</v>
          </cell>
        </row>
        <row r="16">
          <cell r="B16">
            <v>30.116666666666671</v>
          </cell>
          <cell r="C16">
            <v>36.200000000000003</v>
          </cell>
          <cell r="D16">
            <v>26.3</v>
          </cell>
          <cell r="E16">
            <v>63.666666666666664</v>
          </cell>
          <cell r="F16">
            <v>80</v>
          </cell>
          <cell r="G16">
            <v>40</v>
          </cell>
          <cell r="H16">
            <v>14.04</v>
          </cell>
          <cell r="I16" t="str">
            <v>SO</v>
          </cell>
          <cell r="J16">
            <v>38.159999999999997</v>
          </cell>
          <cell r="K16">
            <v>0</v>
          </cell>
        </row>
        <row r="17">
          <cell r="B17">
            <v>28</v>
          </cell>
          <cell r="C17">
            <v>35.1</v>
          </cell>
          <cell r="D17">
            <v>23.9</v>
          </cell>
          <cell r="E17">
            <v>65.875</v>
          </cell>
          <cell r="F17">
            <v>92</v>
          </cell>
          <cell r="G17">
            <v>39</v>
          </cell>
          <cell r="H17">
            <v>11.520000000000001</v>
          </cell>
          <cell r="I17" t="str">
            <v>S</v>
          </cell>
          <cell r="J17">
            <v>38.159999999999997</v>
          </cell>
          <cell r="K17">
            <v>28</v>
          </cell>
        </row>
        <row r="18">
          <cell r="B18">
            <v>27.75</v>
          </cell>
          <cell r="C18">
            <v>34.700000000000003</v>
          </cell>
          <cell r="D18">
            <v>21.7</v>
          </cell>
          <cell r="E18">
            <v>50.833333333333336</v>
          </cell>
          <cell r="F18">
            <v>76</v>
          </cell>
          <cell r="G18">
            <v>28</v>
          </cell>
          <cell r="H18">
            <v>10.44</v>
          </cell>
          <cell r="I18" t="str">
            <v>SO</v>
          </cell>
          <cell r="J18">
            <v>28.08</v>
          </cell>
          <cell r="K18">
            <v>0</v>
          </cell>
        </row>
        <row r="19">
          <cell r="B19">
            <v>27.766666666666666</v>
          </cell>
          <cell r="C19">
            <v>34.700000000000003</v>
          </cell>
          <cell r="D19">
            <v>21.1</v>
          </cell>
          <cell r="E19">
            <v>51.666666666666664</v>
          </cell>
          <cell r="F19">
            <v>76</v>
          </cell>
          <cell r="G19">
            <v>36</v>
          </cell>
          <cell r="H19">
            <v>8.64</v>
          </cell>
          <cell r="I19" t="str">
            <v>S</v>
          </cell>
          <cell r="J19">
            <v>20.52</v>
          </cell>
          <cell r="K19">
            <v>0</v>
          </cell>
        </row>
        <row r="20">
          <cell r="B20">
            <v>28.545833333333331</v>
          </cell>
          <cell r="C20">
            <v>36.4</v>
          </cell>
          <cell r="D20">
            <v>21.2</v>
          </cell>
          <cell r="E20">
            <v>49.791666666666664</v>
          </cell>
          <cell r="F20">
            <v>76</v>
          </cell>
          <cell r="G20">
            <v>27</v>
          </cell>
          <cell r="H20">
            <v>9</v>
          </cell>
          <cell r="I20" t="str">
            <v>S</v>
          </cell>
          <cell r="J20">
            <v>19.440000000000001</v>
          </cell>
          <cell r="K20">
            <v>0</v>
          </cell>
        </row>
        <row r="21">
          <cell r="B21">
            <v>29.441666666666674</v>
          </cell>
          <cell r="C21">
            <v>38.299999999999997</v>
          </cell>
          <cell r="D21">
            <v>23.2</v>
          </cell>
          <cell r="E21">
            <v>49.416666666666664</v>
          </cell>
          <cell r="F21">
            <v>70</v>
          </cell>
          <cell r="G21">
            <v>24</v>
          </cell>
          <cell r="H21">
            <v>10.8</v>
          </cell>
          <cell r="I21" t="str">
            <v>S</v>
          </cell>
          <cell r="J21">
            <v>56.88</v>
          </cell>
          <cell r="K21">
            <v>0</v>
          </cell>
        </row>
        <row r="22">
          <cell r="B22">
            <v>29.145833333333332</v>
          </cell>
          <cell r="C22">
            <v>35.5</v>
          </cell>
          <cell r="D22">
            <v>22.5</v>
          </cell>
          <cell r="E22">
            <v>60.458333333333336</v>
          </cell>
          <cell r="F22">
            <v>92</v>
          </cell>
          <cell r="G22">
            <v>32</v>
          </cell>
          <cell r="H22">
            <v>9</v>
          </cell>
          <cell r="I22" t="str">
            <v>SE</v>
          </cell>
          <cell r="J22">
            <v>25.56</v>
          </cell>
          <cell r="K22">
            <v>0</v>
          </cell>
        </row>
        <row r="23">
          <cell r="B23">
            <v>27.795833333333331</v>
          </cell>
          <cell r="C23">
            <v>36.4</v>
          </cell>
          <cell r="D23">
            <v>22.3</v>
          </cell>
          <cell r="E23">
            <v>63.541666666666664</v>
          </cell>
          <cell r="F23">
            <v>90</v>
          </cell>
          <cell r="G23">
            <v>30</v>
          </cell>
          <cell r="H23">
            <v>13.32</v>
          </cell>
          <cell r="I23" t="str">
            <v>S</v>
          </cell>
          <cell r="J23">
            <v>33.840000000000003</v>
          </cell>
          <cell r="K23">
            <v>0</v>
          </cell>
        </row>
        <row r="24">
          <cell r="B24">
            <v>26.374999999999996</v>
          </cell>
          <cell r="C24">
            <v>33.299999999999997</v>
          </cell>
          <cell r="D24">
            <v>22.9</v>
          </cell>
          <cell r="E24">
            <v>73.625</v>
          </cell>
          <cell r="F24">
            <v>90</v>
          </cell>
          <cell r="G24">
            <v>44</v>
          </cell>
          <cell r="H24">
            <v>10.8</v>
          </cell>
          <cell r="I24" t="str">
            <v>SE</v>
          </cell>
          <cell r="J24">
            <v>32.4</v>
          </cell>
          <cell r="K24">
            <v>0</v>
          </cell>
        </row>
        <row r="25">
          <cell r="B25">
            <v>28.329166666666655</v>
          </cell>
          <cell r="C25">
            <v>36.200000000000003</v>
          </cell>
          <cell r="D25">
            <v>21.5</v>
          </cell>
          <cell r="E25">
            <v>68.708333333333329</v>
          </cell>
          <cell r="F25">
            <v>96</v>
          </cell>
          <cell r="G25">
            <v>33</v>
          </cell>
          <cell r="H25">
            <v>10.8</v>
          </cell>
          <cell r="I25" t="str">
            <v>SO</v>
          </cell>
          <cell r="J25">
            <v>25.56</v>
          </cell>
          <cell r="K25">
            <v>0</v>
          </cell>
        </row>
        <row r="26">
          <cell r="B26">
            <v>29.241666666666671</v>
          </cell>
          <cell r="C26">
            <v>35.9</v>
          </cell>
          <cell r="D26">
            <v>23.3</v>
          </cell>
          <cell r="E26">
            <v>65.041666666666671</v>
          </cell>
          <cell r="F26">
            <v>92</v>
          </cell>
          <cell r="G26">
            <v>38</v>
          </cell>
          <cell r="H26">
            <v>11.520000000000001</v>
          </cell>
          <cell r="I26" t="str">
            <v>N</v>
          </cell>
          <cell r="J26">
            <v>27.36</v>
          </cell>
          <cell r="K26">
            <v>0</v>
          </cell>
        </row>
        <row r="27">
          <cell r="B27">
            <v>27.612500000000001</v>
          </cell>
          <cell r="C27">
            <v>33</v>
          </cell>
          <cell r="D27">
            <v>24.7</v>
          </cell>
          <cell r="E27">
            <v>73.958333333333329</v>
          </cell>
          <cell r="F27">
            <v>91</v>
          </cell>
          <cell r="G27">
            <v>51</v>
          </cell>
          <cell r="H27">
            <v>9.7200000000000006</v>
          </cell>
          <cell r="I27" t="str">
            <v>N</v>
          </cell>
          <cell r="J27">
            <v>27.36</v>
          </cell>
          <cell r="K27">
            <v>9.4</v>
          </cell>
        </row>
        <row r="28">
          <cell r="B28">
            <v>25.012499999999999</v>
          </cell>
          <cell r="C28">
            <v>29.9</v>
          </cell>
          <cell r="D28">
            <v>21.2</v>
          </cell>
          <cell r="E28">
            <v>82.666666666666671</v>
          </cell>
          <cell r="F28">
            <v>95</v>
          </cell>
          <cell r="G28">
            <v>61</v>
          </cell>
          <cell r="H28">
            <v>13.32</v>
          </cell>
          <cell r="I28" t="str">
            <v>N</v>
          </cell>
          <cell r="J28">
            <v>28.08</v>
          </cell>
          <cell r="K28">
            <v>9.1999999999999993</v>
          </cell>
        </row>
        <row r="29">
          <cell r="B29">
            <v>27.774999999999995</v>
          </cell>
          <cell r="C29">
            <v>34.299999999999997</v>
          </cell>
          <cell r="D29">
            <v>23.5</v>
          </cell>
          <cell r="E29">
            <v>73.666666666666671</v>
          </cell>
          <cell r="F29">
            <v>95</v>
          </cell>
          <cell r="G29">
            <v>38</v>
          </cell>
          <cell r="H29">
            <v>9.3600000000000012</v>
          </cell>
          <cell r="I29" t="str">
            <v>SE</v>
          </cell>
          <cell r="J29">
            <v>18.720000000000002</v>
          </cell>
          <cell r="K29">
            <v>0.2</v>
          </cell>
        </row>
        <row r="30">
          <cell r="B30">
            <v>29.070833333333329</v>
          </cell>
          <cell r="C30">
            <v>34.9</v>
          </cell>
          <cell r="D30">
            <v>24.7</v>
          </cell>
          <cell r="E30">
            <v>69</v>
          </cell>
          <cell r="F30">
            <v>90</v>
          </cell>
          <cell r="G30">
            <v>46</v>
          </cell>
          <cell r="H30">
            <v>9</v>
          </cell>
          <cell r="I30" t="str">
            <v>S</v>
          </cell>
          <cell r="J30">
            <v>24.840000000000003</v>
          </cell>
          <cell r="K30">
            <v>0</v>
          </cell>
        </row>
        <row r="31">
          <cell r="B31">
            <v>27.8125</v>
          </cell>
          <cell r="C31">
            <v>32.700000000000003</v>
          </cell>
          <cell r="D31">
            <v>23.9</v>
          </cell>
          <cell r="E31">
            <v>71.625</v>
          </cell>
          <cell r="F31">
            <v>89</v>
          </cell>
          <cell r="G31">
            <v>48</v>
          </cell>
          <cell r="H31">
            <v>9</v>
          </cell>
          <cell r="I31" t="str">
            <v>NO</v>
          </cell>
          <cell r="J31">
            <v>21.6</v>
          </cell>
          <cell r="K31">
            <v>0</v>
          </cell>
        </row>
        <row r="32">
          <cell r="B32">
            <v>28.583333333333339</v>
          </cell>
          <cell r="C32">
            <v>35.4</v>
          </cell>
          <cell r="D32">
            <v>22.3</v>
          </cell>
          <cell r="E32">
            <v>71.208333333333329</v>
          </cell>
          <cell r="F32">
            <v>95</v>
          </cell>
          <cell r="G32">
            <v>41</v>
          </cell>
          <cell r="H32">
            <v>11.520000000000001</v>
          </cell>
          <cell r="I32" t="str">
            <v>NE</v>
          </cell>
          <cell r="J32">
            <v>43.2</v>
          </cell>
          <cell r="K32">
            <v>0</v>
          </cell>
        </row>
        <row r="33">
          <cell r="B33">
            <v>29.049999999999997</v>
          </cell>
          <cell r="C33">
            <v>34.6</v>
          </cell>
          <cell r="D33">
            <v>24.6</v>
          </cell>
          <cell r="E33">
            <v>73.416666666666671</v>
          </cell>
          <cell r="F33">
            <v>93</v>
          </cell>
          <cell r="G33">
            <v>45</v>
          </cell>
          <cell r="H33">
            <v>14.04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25.720833333333331</v>
          </cell>
          <cell r="C34">
            <v>31.3</v>
          </cell>
          <cell r="D34">
            <v>22</v>
          </cell>
          <cell r="E34">
            <v>77.166666666666671</v>
          </cell>
          <cell r="F34">
            <v>96</v>
          </cell>
          <cell r="G34">
            <v>54</v>
          </cell>
          <cell r="H34">
            <v>17.28</v>
          </cell>
          <cell r="I34" t="str">
            <v>S</v>
          </cell>
          <cell r="J34">
            <v>48.24</v>
          </cell>
          <cell r="K34">
            <v>40.799999999999997</v>
          </cell>
        </row>
        <row r="35">
          <cell r="I35" t="str">
            <v>S</v>
          </cell>
        </row>
      </sheetData>
      <sheetData sheetId="11">
        <row r="5">
          <cell r="B5">
            <v>27.520833333333329</v>
          </cell>
        </row>
      </sheetData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27.066666666666659</v>
          </cell>
        </row>
      </sheetData>
      <sheetData sheetId="3">
        <row r="5">
          <cell r="B5">
            <v>26.400000000000002</v>
          </cell>
        </row>
      </sheetData>
      <sheetData sheetId="4">
        <row r="5">
          <cell r="B5">
            <v>15.787500000000001</v>
          </cell>
        </row>
      </sheetData>
      <sheetData sheetId="5">
        <row r="5">
          <cell r="B5">
            <v>24.637500000000003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21.733333333333334</v>
          </cell>
        </row>
      </sheetData>
      <sheetData sheetId="8">
        <row r="5">
          <cell r="B5">
            <v>26.299999999999997</v>
          </cell>
        </row>
      </sheetData>
      <sheetData sheetId="9">
        <row r="5">
          <cell r="B5">
            <v>29.650000000000006</v>
          </cell>
        </row>
      </sheetData>
      <sheetData sheetId="10">
        <row r="5">
          <cell r="B5">
            <v>29.754166666666666</v>
          </cell>
          <cell r="C5">
            <v>38.700000000000003</v>
          </cell>
          <cell r="D5">
            <v>23.8</v>
          </cell>
          <cell r="E5">
            <v>66.375</v>
          </cell>
          <cell r="F5">
            <v>94</v>
          </cell>
          <cell r="G5">
            <v>33</v>
          </cell>
          <cell r="H5">
            <v>31.680000000000003</v>
          </cell>
          <cell r="I5" t="str">
            <v>N</v>
          </cell>
          <cell r="J5">
            <v>50.76</v>
          </cell>
          <cell r="K5">
            <v>2.4</v>
          </cell>
        </row>
        <row r="6">
          <cell r="B6">
            <v>24.549999999999997</v>
          </cell>
          <cell r="C6">
            <v>28.2</v>
          </cell>
          <cell r="D6">
            <v>21.6</v>
          </cell>
          <cell r="E6">
            <v>84.666666666666671</v>
          </cell>
          <cell r="F6">
            <v>96</v>
          </cell>
          <cell r="G6">
            <v>63</v>
          </cell>
          <cell r="H6">
            <v>23.759999999999998</v>
          </cell>
          <cell r="I6" t="str">
            <v>NE</v>
          </cell>
          <cell r="J6">
            <v>44.28</v>
          </cell>
          <cell r="K6">
            <v>20.6</v>
          </cell>
        </row>
        <row r="7">
          <cell r="B7">
            <v>26.912499999999994</v>
          </cell>
          <cell r="C7">
            <v>32.9</v>
          </cell>
          <cell r="D7">
            <v>22.9</v>
          </cell>
          <cell r="E7">
            <v>80.375</v>
          </cell>
          <cell r="F7">
            <v>96</v>
          </cell>
          <cell r="G7">
            <v>54</v>
          </cell>
          <cell r="H7">
            <v>12.96</v>
          </cell>
          <cell r="I7" t="str">
            <v>NO</v>
          </cell>
          <cell r="J7">
            <v>29.52</v>
          </cell>
          <cell r="K7">
            <v>0.8</v>
          </cell>
        </row>
        <row r="8">
          <cell r="B8">
            <v>28.45</v>
          </cell>
          <cell r="C8">
            <v>34.799999999999997</v>
          </cell>
          <cell r="D8">
            <v>23.6</v>
          </cell>
          <cell r="E8">
            <v>76.875</v>
          </cell>
          <cell r="F8">
            <v>96</v>
          </cell>
          <cell r="G8">
            <v>45</v>
          </cell>
          <cell r="H8">
            <v>18</v>
          </cell>
          <cell r="I8" t="str">
            <v>NO</v>
          </cell>
          <cell r="J8">
            <v>40.32</v>
          </cell>
          <cell r="K8">
            <v>5</v>
          </cell>
        </row>
        <row r="9">
          <cell r="B9">
            <v>26.941666666666663</v>
          </cell>
          <cell r="C9">
            <v>30.8</v>
          </cell>
          <cell r="D9">
            <v>24.3</v>
          </cell>
          <cell r="E9">
            <v>78.375</v>
          </cell>
          <cell r="F9">
            <v>93</v>
          </cell>
          <cell r="G9">
            <v>52</v>
          </cell>
          <cell r="H9">
            <v>13.68</v>
          </cell>
          <cell r="I9" t="str">
            <v>N</v>
          </cell>
          <cell r="J9">
            <v>32.4</v>
          </cell>
          <cell r="K9">
            <v>0</v>
          </cell>
        </row>
        <row r="10">
          <cell r="B10">
            <v>26.533333333333331</v>
          </cell>
          <cell r="C10">
            <v>32.9</v>
          </cell>
          <cell r="D10">
            <v>22.4</v>
          </cell>
          <cell r="E10">
            <v>73.375</v>
          </cell>
          <cell r="F10">
            <v>93</v>
          </cell>
          <cell r="G10">
            <v>44</v>
          </cell>
          <cell r="H10">
            <v>12.24</v>
          </cell>
          <cell r="I10" t="str">
            <v>N</v>
          </cell>
          <cell r="J10">
            <v>31.680000000000003</v>
          </cell>
          <cell r="K10">
            <v>0</v>
          </cell>
        </row>
        <row r="11">
          <cell r="B11">
            <v>27.320833333333329</v>
          </cell>
          <cell r="C11">
            <v>33.4</v>
          </cell>
          <cell r="D11">
            <v>23.3</v>
          </cell>
          <cell r="E11">
            <v>76.625</v>
          </cell>
          <cell r="F11">
            <v>96</v>
          </cell>
          <cell r="G11">
            <v>45</v>
          </cell>
          <cell r="H11">
            <v>18</v>
          </cell>
          <cell r="I11" t="str">
            <v>N</v>
          </cell>
          <cell r="J11">
            <v>29.52</v>
          </cell>
          <cell r="K11">
            <v>0</v>
          </cell>
        </row>
        <row r="12">
          <cell r="B12">
            <v>24.795833333333334</v>
          </cell>
          <cell r="C12">
            <v>27.3</v>
          </cell>
          <cell r="D12">
            <v>22.8</v>
          </cell>
          <cell r="E12">
            <v>86.541666666666671</v>
          </cell>
          <cell r="F12">
            <v>96</v>
          </cell>
          <cell r="G12">
            <v>72</v>
          </cell>
          <cell r="H12">
            <v>0</v>
          </cell>
          <cell r="I12" t="str">
            <v>NE</v>
          </cell>
          <cell r="J12">
            <v>14.4</v>
          </cell>
          <cell r="K12">
            <v>15.6</v>
          </cell>
        </row>
        <row r="13">
          <cell r="B13">
            <v>27.833333333333339</v>
          </cell>
          <cell r="C13">
            <v>34.6</v>
          </cell>
          <cell r="D13">
            <v>23</v>
          </cell>
          <cell r="E13">
            <v>76.75</v>
          </cell>
          <cell r="F13">
            <v>96</v>
          </cell>
          <cell r="G13">
            <v>47</v>
          </cell>
          <cell r="H13">
            <v>24.12</v>
          </cell>
          <cell r="I13" t="str">
            <v>NE</v>
          </cell>
          <cell r="J13">
            <v>41.04</v>
          </cell>
          <cell r="K13">
            <v>4.8</v>
          </cell>
        </row>
        <row r="14">
          <cell r="B14">
            <v>30.412500000000009</v>
          </cell>
          <cell r="C14">
            <v>36.6</v>
          </cell>
          <cell r="D14">
            <v>25.6</v>
          </cell>
          <cell r="E14">
            <v>67.708333333333329</v>
          </cell>
          <cell r="F14">
            <v>88</v>
          </cell>
          <cell r="G14">
            <v>40</v>
          </cell>
          <cell r="H14">
            <v>20.52</v>
          </cell>
          <cell r="I14" t="str">
            <v>NE</v>
          </cell>
          <cell r="J14">
            <v>38.880000000000003</v>
          </cell>
          <cell r="K14">
            <v>0</v>
          </cell>
        </row>
        <row r="15">
          <cell r="B15">
            <v>28.512500000000003</v>
          </cell>
          <cell r="C15">
            <v>33.1</v>
          </cell>
          <cell r="D15">
            <v>23.8</v>
          </cell>
          <cell r="E15">
            <v>80</v>
          </cell>
          <cell r="F15">
            <v>97</v>
          </cell>
          <cell r="G15">
            <v>62</v>
          </cell>
          <cell r="H15">
            <v>10.44</v>
          </cell>
          <cell r="I15" t="str">
            <v>SO</v>
          </cell>
          <cell r="J15">
            <v>38.159999999999997</v>
          </cell>
          <cell r="K15">
            <v>47.199999999999996</v>
          </cell>
        </row>
        <row r="16">
          <cell r="B16">
            <v>27.74166666666666</v>
          </cell>
          <cell r="C16">
            <v>35.200000000000003</v>
          </cell>
          <cell r="D16">
            <v>22</v>
          </cell>
          <cell r="E16">
            <v>80.166666666666671</v>
          </cell>
          <cell r="F16">
            <v>95</v>
          </cell>
          <cell r="G16">
            <v>51</v>
          </cell>
          <cell r="H16">
            <v>32.76</v>
          </cell>
          <cell r="I16" t="str">
            <v>SO</v>
          </cell>
          <cell r="J16">
            <v>63.72</v>
          </cell>
          <cell r="K16">
            <v>21</v>
          </cell>
        </row>
        <row r="17">
          <cell r="B17">
            <v>27.029166666666669</v>
          </cell>
          <cell r="C17">
            <v>33</v>
          </cell>
          <cell r="D17">
            <v>23.3</v>
          </cell>
          <cell r="E17">
            <v>77.125</v>
          </cell>
          <cell r="F17">
            <v>95</v>
          </cell>
          <cell r="G17">
            <v>53</v>
          </cell>
          <cell r="H17">
            <v>18</v>
          </cell>
          <cell r="I17" t="str">
            <v>SO</v>
          </cell>
          <cell r="J17">
            <v>30.6</v>
          </cell>
          <cell r="K17">
            <v>0.4</v>
          </cell>
        </row>
        <row r="18">
          <cell r="B18">
            <v>28.299999999999997</v>
          </cell>
          <cell r="C18">
            <v>34.200000000000003</v>
          </cell>
          <cell r="D18">
            <v>24.7</v>
          </cell>
          <cell r="E18">
            <v>56.083333333333336</v>
          </cell>
          <cell r="F18">
            <v>81</v>
          </cell>
          <cell r="G18">
            <v>31</v>
          </cell>
          <cell r="H18">
            <v>18</v>
          </cell>
          <cell r="I18" t="str">
            <v>S</v>
          </cell>
          <cell r="J18">
            <v>33.119999999999997</v>
          </cell>
          <cell r="K18">
            <v>0</v>
          </cell>
        </row>
        <row r="19">
          <cell r="B19">
            <v>27.562500000000004</v>
          </cell>
          <cell r="C19">
            <v>35.200000000000003</v>
          </cell>
          <cell r="D19">
            <v>20.9</v>
          </cell>
          <cell r="E19">
            <v>56.125</v>
          </cell>
          <cell r="F19">
            <v>87</v>
          </cell>
          <cell r="G19">
            <v>29</v>
          </cell>
          <cell r="H19">
            <v>13.68</v>
          </cell>
          <cell r="I19" t="str">
            <v>SO</v>
          </cell>
          <cell r="J19">
            <v>32.76</v>
          </cell>
          <cell r="K19">
            <v>0</v>
          </cell>
        </row>
        <row r="20">
          <cell r="B20">
            <v>27.429166666666671</v>
          </cell>
          <cell r="C20">
            <v>36.700000000000003</v>
          </cell>
          <cell r="D20">
            <v>19.5</v>
          </cell>
          <cell r="E20">
            <v>64.791666666666671</v>
          </cell>
          <cell r="F20">
            <v>94</v>
          </cell>
          <cell r="G20">
            <v>29</v>
          </cell>
          <cell r="H20">
            <v>9.7200000000000006</v>
          </cell>
          <cell r="I20" t="str">
            <v>SO</v>
          </cell>
          <cell r="J20">
            <v>21.240000000000002</v>
          </cell>
          <cell r="K20">
            <v>0</v>
          </cell>
        </row>
        <row r="21">
          <cell r="B21">
            <v>28.808333333333326</v>
          </cell>
          <cell r="C21">
            <v>37.799999999999997</v>
          </cell>
          <cell r="D21">
            <v>21.1</v>
          </cell>
          <cell r="E21">
            <v>64.041666666666671</v>
          </cell>
          <cell r="F21">
            <v>95</v>
          </cell>
          <cell r="G21">
            <v>28</v>
          </cell>
          <cell r="H21">
            <v>22.68</v>
          </cell>
          <cell r="I21" t="str">
            <v>NE</v>
          </cell>
          <cell r="J21">
            <v>42.12</v>
          </cell>
          <cell r="K21">
            <v>0</v>
          </cell>
        </row>
        <row r="22">
          <cell r="B22">
            <v>28.687500000000004</v>
          </cell>
          <cell r="C22">
            <v>36.5</v>
          </cell>
          <cell r="D22">
            <v>22.7</v>
          </cell>
          <cell r="E22">
            <v>64.958333333333329</v>
          </cell>
          <cell r="F22">
            <v>94</v>
          </cell>
          <cell r="G22">
            <v>37</v>
          </cell>
          <cell r="H22">
            <v>17.28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27.254166666666666</v>
          </cell>
          <cell r="C23">
            <v>33.799999999999997</v>
          </cell>
          <cell r="D23">
            <v>23.1</v>
          </cell>
          <cell r="E23">
            <v>73.166666666666671</v>
          </cell>
          <cell r="F23">
            <v>95</v>
          </cell>
          <cell r="G23">
            <v>42</v>
          </cell>
          <cell r="H23">
            <v>10.44</v>
          </cell>
          <cell r="I23" t="str">
            <v>NE</v>
          </cell>
          <cell r="J23">
            <v>37.080000000000005</v>
          </cell>
          <cell r="K23">
            <v>0</v>
          </cell>
        </row>
        <row r="24">
          <cell r="B24">
            <v>27.687499999999996</v>
          </cell>
          <cell r="C24">
            <v>33.799999999999997</v>
          </cell>
          <cell r="D24">
            <v>23.1</v>
          </cell>
          <cell r="E24">
            <v>72.25</v>
          </cell>
          <cell r="F24">
            <v>93</v>
          </cell>
          <cell r="G24">
            <v>39</v>
          </cell>
          <cell r="H24">
            <v>13.32</v>
          </cell>
          <cell r="I24" t="str">
            <v>NO</v>
          </cell>
          <cell r="J24">
            <v>29.880000000000003</v>
          </cell>
          <cell r="K24">
            <v>0</v>
          </cell>
        </row>
        <row r="25">
          <cell r="B25">
            <v>28.370833333333326</v>
          </cell>
          <cell r="C25">
            <v>35.700000000000003</v>
          </cell>
          <cell r="D25">
            <v>22.1</v>
          </cell>
          <cell r="E25">
            <v>71.666666666666671</v>
          </cell>
          <cell r="F25">
            <v>96</v>
          </cell>
          <cell r="G25">
            <v>38</v>
          </cell>
          <cell r="H25">
            <v>16.920000000000002</v>
          </cell>
          <cell r="I25" t="str">
            <v>NE</v>
          </cell>
          <cell r="J25">
            <v>36.36</v>
          </cell>
          <cell r="K25">
            <v>0</v>
          </cell>
        </row>
        <row r="26">
          <cell r="B26">
            <v>28.758333333333326</v>
          </cell>
          <cell r="C26">
            <v>35.700000000000003</v>
          </cell>
          <cell r="D26">
            <v>22.9</v>
          </cell>
          <cell r="E26">
            <v>70.125</v>
          </cell>
          <cell r="F26">
            <v>96</v>
          </cell>
          <cell r="G26">
            <v>41</v>
          </cell>
          <cell r="H26">
            <v>15.840000000000002</v>
          </cell>
          <cell r="I26" t="str">
            <v>N</v>
          </cell>
          <cell r="J26">
            <v>33.840000000000003</v>
          </cell>
          <cell r="K26">
            <v>0</v>
          </cell>
        </row>
        <row r="27">
          <cell r="B27">
            <v>26.6875</v>
          </cell>
          <cell r="C27">
            <v>33.6</v>
          </cell>
          <cell r="D27">
            <v>23</v>
          </cell>
          <cell r="E27">
            <v>80.875</v>
          </cell>
          <cell r="F27">
            <v>95</v>
          </cell>
          <cell r="G27">
            <v>45</v>
          </cell>
          <cell r="H27">
            <v>30.6</v>
          </cell>
          <cell r="I27" t="str">
            <v>NE</v>
          </cell>
          <cell r="J27">
            <v>45.36</v>
          </cell>
          <cell r="K27">
            <v>0.60000000000000009</v>
          </cell>
        </row>
        <row r="28">
          <cell r="B28">
            <v>24.495833333333334</v>
          </cell>
          <cell r="C28">
            <v>26.1</v>
          </cell>
          <cell r="D28">
            <v>22.3</v>
          </cell>
          <cell r="E28">
            <v>91.416666666666671</v>
          </cell>
          <cell r="F28">
            <v>95</v>
          </cell>
          <cell r="G28">
            <v>81</v>
          </cell>
          <cell r="H28">
            <v>14.04</v>
          </cell>
          <cell r="I28" t="str">
            <v>N</v>
          </cell>
          <cell r="J28">
            <v>21.240000000000002</v>
          </cell>
          <cell r="K28">
            <v>4.6000000000000005</v>
          </cell>
        </row>
        <row r="29">
          <cell r="B29">
            <v>26.808333333333326</v>
          </cell>
          <cell r="C29">
            <v>33.200000000000003</v>
          </cell>
          <cell r="D29">
            <v>22.6</v>
          </cell>
          <cell r="E29">
            <v>80.333333333333329</v>
          </cell>
          <cell r="F29">
            <v>97</v>
          </cell>
          <cell r="G29">
            <v>47</v>
          </cell>
          <cell r="H29">
            <v>2.16</v>
          </cell>
          <cell r="I29" t="str">
            <v>N</v>
          </cell>
          <cell r="J29">
            <v>19.8</v>
          </cell>
          <cell r="K29">
            <v>0</v>
          </cell>
        </row>
        <row r="30">
          <cell r="B30">
            <v>28.133333333333336</v>
          </cell>
          <cell r="C30">
            <v>36.799999999999997</v>
          </cell>
          <cell r="D30">
            <v>23.1</v>
          </cell>
          <cell r="E30">
            <v>76.5</v>
          </cell>
          <cell r="F30">
            <v>96</v>
          </cell>
          <cell r="G30">
            <v>41</v>
          </cell>
          <cell r="H30">
            <v>14.76</v>
          </cell>
          <cell r="I30" t="str">
            <v>NO</v>
          </cell>
          <cell r="J30">
            <v>34.200000000000003</v>
          </cell>
          <cell r="K30">
            <v>0</v>
          </cell>
        </row>
        <row r="31">
          <cell r="B31">
            <v>26.904166666666669</v>
          </cell>
          <cell r="C31">
            <v>30.7</v>
          </cell>
          <cell r="D31">
            <v>23.2</v>
          </cell>
          <cell r="E31">
            <v>81.625</v>
          </cell>
          <cell r="F31">
            <v>95</v>
          </cell>
          <cell r="G31">
            <v>65</v>
          </cell>
          <cell r="H31">
            <v>9.3600000000000012</v>
          </cell>
          <cell r="I31" t="str">
            <v>SO</v>
          </cell>
          <cell r="J31">
            <v>24.12</v>
          </cell>
          <cell r="K31">
            <v>0</v>
          </cell>
        </row>
        <row r="32">
          <cell r="B32">
            <v>28.583333333333339</v>
          </cell>
          <cell r="C32">
            <v>35.4</v>
          </cell>
          <cell r="D32">
            <v>22.3</v>
          </cell>
          <cell r="E32">
            <v>71.208333333333329</v>
          </cell>
          <cell r="F32">
            <v>95</v>
          </cell>
          <cell r="G32">
            <v>41</v>
          </cell>
          <cell r="H32">
            <v>11.520000000000001</v>
          </cell>
          <cell r="I32" t="str">
            <v>NE</v>
          </cell>
          <cell r="J32">
            <v>43.2</v>
          </cell>
          <cell r="K32">
            <v>0</v>
          </cell>
        </row>
        <row r="33">
          <cell r="B33">
            <v>29.049999999999997</v>
          </cell>
          <cell r="C33">
            <v>34.6</v>
          </cell>
          <cell r="D33">
            <v>24.6</v>
          </cell>
          <cell r="E33">
            <v>73.416666666666671</v>
          </cell>
          <cell r="F33">
            <v>93</v>
          </cell>
          <cell r="G33">
            <v>45</v>
          </cell>
          <cell r="H33">
            <v>14.04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25.720833333333331</v>
          </cell>
          <cell r="C34">
            <v>31.3</v>
          </cell>
          <cell r="D34">
            <v>22</v>
          </cell>
          <cell r="E34">
            <v>77.166666666666671</v>
          </cell>
          <cell r="F34">
            <v>96</v>
          </cell>
          <cell r="G34">
            <v>54</v>
          </cell>
          <cell r="H34">
            <v>17.28</v>
          </cell>
          <cell r="I34" t="str">
            <v>S</v>
          </cell>
          <cell r="J34">
            <v>48.24</v>
          </cell>
          <cell r="K34">
            <v>40.799999999999997</v>
          </cell>
        </row>
        <row r="35">
          <cell r="I35" t="str">
            <v>NE</v>
          </cell>
        </row>
      </sheetData>
      <sheetData sheetId="11">
        <row r="5">
          <cell r="B5">
            <v>27.520833333333329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24.586666666666666</v>
          </cell>
        </row>
      </sheetData>
      <sheetData sheetId="3">
        <row r="5">
          <cell r="B5">
            <v>22.26923076923077</v>
          </cell>
        </row>
      </sheetData>
      <sheetData sheetId="4">
        <row r="5">
          <cell r="B5">
            <v>11.842857142857142</v>
          </cell>
        </row>
      </sheetData>
      <sheetData sheetId="5">
        <row r="5">
          <cell r="B5">
            <v>20.771428571428569</v>
          </cell>
        </row>
      </sheetData>
      <sheetData sheetId="6">
        <row r="5">
          <cell r="B5">
            <v>17.933333333333334</v>
          </cell>
        </row>
      </sheetData>
      <sheetData sheetId="7">
        <row r="5">
          <cell r="B5">
            <v>20.288235294117648</v>
          </cell>
        </row>
      </sheetData>
      <sheetData sheetId="8">
        <row r="5">
          <cell r="B5">
            <v>22.395000000000003</v>
          </cell>
        </row>
      </sheetData>
      <sheetData sheetId="9">
        <row r="5">
          <cell r="B5">
            <v>24.928571428571423</v>
          </cell>
        </row>
      </sheetData>
      <sheetData sheetId="10">
        <row r="5">
          <cell r="B5">
            <v>28.742857142857144</v>
          </cell>
          <cell r="C5">
            <v>33.6</v>
          </cell>
          <cell r="D5">
            <v>23.4</v>
          </cell>
          <cell r="E5">
            <v>55.047619047619051</v>
          </cell>
          <cell r="F5">
            <v>88</v>
          </cell>
          <cell r="G5">
            <v>38</v>
          </cell>
          <cell r="H5">
            <v>33.480000000000004</v>
          </cell>
          <cell r="I5" t="str">
            <v>SO</v>
          </cell>
          <cell r="J5">
            <v>51.480000000000004</v>
          </cell>
          <cell r="K5">
            <v>0</v>
          </cell>
        </row>
        <row r="6">
          <cell r="B6">
            <v>24.175000000000001</v>
          </cell>
          <cell r="C6">
            <v>31.6</v>
          </cell>
          <cell r="D6">
            <v>22.2</v>
          </cell>
          <cell r="E6">
            <v>83.125</v>
          </cell>
          <cell r="F6">
            <v>94</v>
          </cell>
          <cell r="G6">
            <v>44</v>
          </cell>
          <cell r="H6">
            <v>9</v>
          </cell>
          <cell r="I6" t="str">
            <v>O</v>
          </cell>
          <cell r="J6">
            <v>26.64</v>
          </cell>
          <cell r="K6">
            <v>0.60000000000000009</v>
          </cell>
        </row>
        <row r="7">
          <cell r="B7">
            <v>27.080000000000002</v>
          </cell>
          <cell r="C7">
            <v>32.1</v>
          </cell>
          <cell r="D7">
            <v>22.1</v>
          </cell>
          <cell r="E7">
            <v>66.7</v>
          </cell>
          <cell r="F7">
            <v>94</v>
          </cell>
          <cell r="G7">
            <v>45</v>
          </cell>
          <cell r="H7">
            <v>20.16</v>
          </cell>
          <cell r="I7" t="str">
            <v>SE</v>
          </cell>
          <cell r="J7">
            <v>52.56</v>
          </cell>
          <cell r="K7">
            <v>7.6</v>
          </cell>
        </row>
        <row r="8">
          <cell r="B8">
            <v>24.320000000000004</v>
          </cell>
          <cell r="C8">
            <v>31</v>
          </cell>
          <cell r="D8">
            <v>22.3</v>
          </cell>
          <cell r="E8">
            <v>83.666666666666671</v>
          </cell>
          <cell r="F8">
            <v>93</v>
          </cell>
          <cell r="G8">
            <v>47</v>
          </cell>
          <cell r="H8">
            <v>11.879999999999999</v>
          </cell>
          <cell r="I8" t="str">
            <v>L</v>
          </cell>
          <cell r="J8">
            <v>25.92</v>
          </cell>
          <cell r="K8">
            <v>2.6</v>
          </cell>
        </row>
        <row r="9">
          <cell r="B9">
            <v>25.642857142857146</v>
          </cell>
          <cell r="C9">
            <v>30.1</v>
          </cell>
          <cell r="D9">
            <v>23.3</v>
          </cell>
          <cell r="E9">
            <v>71.285714285714292</v>
          </cell>
          <cell r="F9">
            <v>84</v>
          </cell>
          <cell r="G9">
            <v>49</v>
          </cell>
          <cell r="H9">
            <v>12.96</v>
          </cell>
          <cell r="I9" t="str">
            <v>SE</v>
          </cell>
          <cell r="J9">
            <v>38.519999999999996</v>
          </cell>
          <cell r="K9">
            <v>0</v>
          </cell>
        </row>
        <row r="10">
          <cell r="B10">
            <v>25.15</v>
          </cell>
          <cell r="C10">
            <v>32.6</v>
          </cell>
          <cell r="D10">
            <v>23.3</v>
          </cell>
          <cell r="E10">
            <v>69.214285714285708</v>
          </cell>
          <cell r="F10">
            <v>80</v>
          </cell>
          <cell r="G10">
            <v>29</v>
          </cell>
          <cell r="H10">
            <v>15.840000000000002</v>
          </cell>
          <cell r="I10" t="str">
            <v>O</v>
          </cell>
          <cell r="J10">
            <v>26.64</v>
          </cell>
          <cell r="K10">
            <v>0</v>
          </cell>
        </row>
        <row r="11">
          <cell r="B11">
            <v>24.45</v>
          </cell>
          <cell r="C11">
            <v>30.2</v>
          </cell>
          <cell r="D11">
            <v>21.8</v>
          </cell>
          <cell r="E11">
            <v>73.285714285714292</v>
          </cell>
          <cell r="F11">
            <v>88</v>
          </cell>
          <cell r="G11">
            <v>42</v>
          </cell>
          <cell r="H11">
            <v>17.28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24.417391304347824</v>
          </cell>
          <cell r="C12">
            <v>29.1</v>
          </cell>
          <cell r="D12">
            <v>21.6</v>
          </cell>
          <cell r="E12">
            <v>80.913043478260875</v>
          </cell>
          <cell r="F12">
            <v>95</v>
          </cell>
          <cell r="G12">
            <v>46</v>
          </cell>
          <cell r="H12">
            <v>21.6</v>
          </cell>
          <cell r="I12" t="str">
            <v>NE</v>
          </cell>
          <cell r="J12">
            <v>36.72</v>
          </cell>
          <cell r="K12">
            <v>35</v>
          </cell>
        </row>
        <row r="13">
          <cell r="B13">
            <v>23.05263157894737</v>
          </cell>
          <cell r="C13">
            <v>29.4</v>
          </cell>
          <cell r="D13">
            <v>21.6</v>
          </cell>
          <cell r="E13">
            <v>87.78947368421052</v>
          </cell>
          <cell r="F13">
            <v>94</v>
          </cell>
          <cell r="G13">
            <v>60</v>
          </cell>
          <cell r="H13">
            <v>14.4</v>
          </cell>
          <cell r="I13" t="str">
            <v>N</v>
          </cell>
          <cell r="J13">
            <v>58.680000000000007</v>
          </cell>
          <cell r="K13">
            <v>16.2</v>
          </cell>
        </row>
        <row r="14">
          <cell r="B14">
            <v>22.55</v>
          </cell>
          <cell r="C14">
            <v>26.5</v>
          </cell>
          <cell r="D14">
            <v>20.6</v>
          </cell>
          <cell r="E14">
            <v>88.0625</v>
          </cell>
          <cell r="F14">
            <v>93</v>
          </cell>
          <cell r="G14">
            <v>79</v>
          </cell>
          <cell r="H14">
            <v>7.9200000000000008</v>
          </cell>
          <cell r="I14" t="str">
            <v>N</v>
          </cell>
          <cell r="J14">
            <v>20.88</v>
          </cell>
          <cell r="K14">
            <v>0</v>
          </cell>
        </row>
        <row r="15">
          <cell r="B15">
            <v>23.424999999999997</v>
          </cell>
          <cell r="C15">
            <v>25.8</v>
          </cell>
          <cell r="D15">
            <v>22.3</v>
          </cell>
          <cell r="E15">
            <v>86.166666666666671</v>
          </cell>
          <cell r="F15">
            <v>92</v>
          </cell>
          <cell r="G15">
            <v>77</v>
          </cell>
          <cell r="H15">
            <v>6.84</v>
          </cell>
          <cell r="I15" t="str">
            <v>NE</v>
          </cell>
          <cell r="J15">
            <v>19.8</v>
          </cell>
          <cell r="K15">
            <v>0</v>
          </cell>
        </row>
        <row r="16">
          <cell r="B16">
            <v>24.922222222222224</v>
          </cell>
          <cell r="C16">
            <v>27.9</v>
          </cell>
          <cell r="D16">
            <v>23.5</v>
          </cell>
          <cell r="E16">
            <v>84.666666666666671</v>
          </cell>
          <cell r="F16">
            <v>92</v>
          </cell>
          <cell r="G16">
            <v>69</v>
          </cell>
          <cell r="H16">
            <v>12.96</v>
          </cell>
          <cell r="I16" t="str">
            <v>NE</v>
          </cell>
          <cell r="J16">
            <v>21.240000000000002</v>
          </cell>
          <cell r="K16">
            <v>0</v>
          </cell>
        </row>
        <row r="17">
          <cell r="B17">
            <v>25.988235294117644</v>
          </cell>
          <cell r="C17">
            <v>29.4</v>
          </cell>
          <cell r="D17">
            <v>21.2</v>
          </cell>
          <cell r="E17">
            <v>77.058823529411768</v>
          </cell>
          <cell r="F17">
            <v>95</v>
          </cell>
          <cell r="G17">
            <v>63</v>
          </cell>
          <cell r="H17">
            <v>14.4</v>
          </cell>
          <cell r="I17" t="str">
            <v>N</v>
          </cell>
          <cell r="J17">
            <v>45.36</v>
          </cell>
          <cell r="K17">
            <v>28.599999999999998</v>
          </cell>
        </row>
        <row r="18">
          <cell r="B18">
            <v>22.673333333333332</v>
          </cell>
          <cell r="C18">
            <v>25.9</v>
          </cell>
          <cell r="D18">
            <v>20.8</v>
          </cell>
          <cell r="E18">
            <v>87.066666666666663</v>
          </cell>
          <cell r="F18">
            <v>95</v>
          </cell>
          <cell r="G18">
            <v>73</v>
          </cell>
          <cell r="H18">
            <v>15.48</v>
          </cell>
          <cell r="I18" t="str">
            <v>SE</v>
          </cell>
          <cell r="J18">
            <v>30.6</v>
          </cell>
          <cell r="K18">
            <v>1</v>
          </cell>
        </row>
        <row r="19">
          <cell r="B19">
            <v>23.423076923076923</v>
          </cell>
          <cell r="C19">
            <v>25.4</v>
          </cell>
          <cell r="D19">
            <v>21.6</v>
          </cell>
          <cell r="E19">
            <v>81</v>
          </cell>
          <cell r="F19">
            <v>89</v>
          </cell>
          <cell r="G19">
            <v>71</v>
          </cell>
          <cell r="H19">
            <v>13.32</v>
          </cell>
          <cell r="I19" t="str">
            <v>SE</v>
          </cell>
          <cell r="J19">
            <v>50.76</v>
          </cell>
          <cell r="K19">
            <v>2.2000000000000002</v>
          </cell>
        </row>
        <row r="20">
          <cell r="B20">
            <v>23.066666666666663</v>
          </cell>
          <cell r="C20">
            <v>28.1</v>
          </cell>
          <cell r="D20">
            <v>22</v>
          </cell>
          <cell r="E20">
            <v>87.916666666666671</v>
          </cell>
          <cell r="F20">
            <v>94</v>
          </cell>
          <cell r="G20">
            <v>62</v>
          </cell>
          <cell r="H20">
            <v>9.7200000000000006</v>
          </cell>
          <cell r="I20" t="str">
            <v>NE</v>
          </cell>
          <cell r="J20">
            <v>18</v>
          </cell>
          <cell r="K20">
            <v>0</v>
          </cell>
        </row>
        <row r="21">
          <cell r="B21">
            <v>23.915384615384617</v>
          </cell>
          <cell r="C21">
            <v>27.4</v>
          </cell>
          <cell r="D21">
            <v>21.3</v>
          </cell>
          <cell r="E21">
            <v>68.692307692307693</v>
          </cell>
          <cell r="F21">
            <v>79</v>
          </cell>
          <cell r="G21">
            <v>51</v>
          </cell>
          <cell r="H21">
            <v>14.04</v>
          </cell>
          <cell r="I21" t="str">
            <v>SE</v>
          </cell>
          <cell r="J21">
            <v>24.840000000000003</v>
          </cell>
          <cell r="K21">
            <v>0</v>
          </cell>
        </row>
        <row r="22">
          <cell r="B22">
            <v>22.942857142857147</v>
          </cell>
          <cell r="C22">
            <v>29</v>
          </cell>
          <cell r="D22">
            <v>19.100000000000001</v>
          </cell>
          <cell r="E22">
            <v>58.571428571428569</v>
          </cell>
          <cell r="F22">
            <v>70</v>
          </cell>
          <cell r="G22">
            <v>36</v>
          </cell>
          <cell r="H22">
            <v>15.840000000000002</v>
          </cell>
          <cell r="I22" t="str">
            <v>SE</v>
          </cell>
          <cell r="J22">
            <v>27.720000000000002</v>
          </cell>
          <cell r="K22">
            <v>0</v>
          </cell>
        </row>
        <row r="23">
          <cell r="B23">
            <v>22.957142857142856</v>
          </cell>
          <cell r="C23">
            <v>30</v>
          </cell>
          <cell r="D23">
            <v>19</v>
          </cell>
          <cell r="E23">
            <v>66.428571428571431</v>
          </cell>
          <cell r="F23">
            <v>84</v>
          </cell>
          <cell r="G23">
            <v>41</v>
          </cell>
          <cell r="H23">
            <v>11.520000000000001</v>
          </cell>
          <cell r="I23" t="str">
            <v>SO</v>
          </cell>
          <cell r="J23">
            <v>16.2</v>
          </cell>
          <cell r="K23">
            <v>0</v>
          </cell>
        </row>
        <row r="24">
          <cell r="B24">
            <v>23.87142857142857</v>
          </cell>
          <cell r="C24">
            <v>30.5</v>
          </cell>
          <cell r="D24">
            <v>21</v>
          </cell>
          <cell r="E24">
            <v>68.857142857142861</v>
          </cell>
          <cell r="F24">
            <v>85</v>
          </cell>
          <cell r="G24">
            <v>41</v>
          </cell>
          <cell r="H24">
            <v>10.8</v>
          </cell>
          <cell r="I24" t="str">
            <v>SO</v>
          </cell>
          <cell r="J24">
            <v>15.48</v>
          </cell>
          <cell r="K24">
            <v>0</v>
          </cell>
        </row>
        <row r="25">
          <cell r="B25">
            <v>26.014285714285712</v>
          </cell>
          <cell r="C25">
            <v>33</v>
          </cell>
          <cell r="D25">
            <v>22.6</v>
          </cell>
          <cell r="E25">
            <v>65.214285714285708</v>
          </cell>
          <cell r="F25">
            <v>81</v>
          </cell>
          <cell r="G25">
            <v>32</v>
          </cell>
          <cell r="H25">
            <v>11.879999999999999</v>
          </cell>
          <cell r="I25" t="str">
            <v>SO</v>
          </cell>
          <cell r="J25">
            <v>20.88</v>
          </cell>
          <cell r="K25">
            <v>0</v>
          </cell>
        </row>
        <row r="26">
          <cell r="B26">
            <v>29.154545454545453</v>
          </cell>
          <cell r="C26">
            <v>35.5</v>
          </cell>
          <cell r="D26">
            <v>22.7</v>
          </cell>
          <cell r="E26">
            <v>56.5</v>
          </cell>
          <cell r="F26">
            <v>85</v>
          </cell>
          <cell r="G26">
            <v>29</v>
          </cell>
          <cell r="H26">
            <v>23.400000000000002</v>
          </cell>
          <cell r="I26" t="str">
            <v>NE</v>
          </cell>
          <cell r="J26">
            <v>54.36</v>
          </cell>
          <cell r="K26">
            <v>1</v>
          </cell>
        </row>
        <row r="27">
          <cell r="B27">
            <v>27.881818181818186</v>
          </cell>
          <cell r="C27">
            <v>34.700000000000003</v>
          </cell>
          <cell r="D27">
            <v>23.1</v>
          </cell>
          <cell r="E27">
            <v>60.68181818181818</v>
          </cell>
          <cell r="F27">
            <v>80</v>
          </cell>
          <cell r="G27">
            <v>34</v>
          </cell>
          <cell r="H27">
            <v>11.879999999999999</v>
          </cell>
          <cell r="I27" t="str">
            <v>N</v>
          </cell>
          <cell r="J27">
            <v>33.119999999999997</v>
          </cell>
          <cell r="K27">
            <v>0</v>
          </cell>
        </row>
        <row r="28">
          <cell r="B28">
            <v>26.166666666666671</v>
          </cell>
          <cell r="C28">
            <v>30</v>
          </cell>
          <cell r="D28">
            <v>23.2</v>
          </cell>
          <cell r="E28">
            <v>73.791666666666671</v>
          </cell>
          <cell r="F28">
            <v>93</v>
          </cell>
          <cell r="G28">
            <v>51</v>
          </cell>
          <cell r="H28">
            <v>15.840000000000002</v>
          </cell>
          <cell r="I28" t="str">
            <v>O</v>
          </cell>
          <cell r="J28">
            <v>34.92</v>
          </cell>
          <cell r="K28">
            <v>9.6</v>
          </cell>
        </row>
        <row r="29">
          <cell r="B29">
            <v>23.247619047619047</v>
          </cell>
          <cell r="C29">
            <v>30</v>
          </cell>
          <cell r="D29">
            <v>22</v>
          </cell>
          <cell r="E29">
            <v>85.913690476190482</v>
          </cell>
          <cell r="F29">
            <v>93</v>
          </cell>
          <cell r="G29">
            <v>51</v>
          </cell>
          <cell r="H29">
            <v>57.024000000000008</v>
          </cell>
          <cell r="I29" t="str">
            <v>O</v>
          </cell>
          <cell r="J29">
            <v>125.712</v>
          </cell>
          <cell r="K29">
            <v>13</v>
          </cell>
        </row>
        <row r="30">
          <cell r="B30">
            <v>28.033333333333335</v>
          </cell>
          <cell r="C30">
            <v>30.2</v>
          </cell>
          <cell r="D30">
            <v>25.8</v>
          </cell>
          <cell r="E30">
            <v>66.555555555555557</v>
          </cell>
          <cell r="F30">
            <v>79</v>
          </cell>
          <cell r="G30">
            <v>58</v>
          </cell>
          <cell r="H30">
            <v>13.68</v>
          </cell>
          <cell r="I30" t="str">
            <v>SO</v>
          </cell>
          <cell r="J30">
            <v>23.040000000000003</v>
          </cell>
          <cell r="K30">
            <v>0</v>
          </cell>
        </row>
        <row r="31">
          <cell r="B31">
            <v>27.745833333333337</v>
          </cell>
          <cell r="C31">
            <v>34.799999999999997</v>
          </cell>
          <cell r="D31">
            <v>22.5</v>
          </cell>
          <cell r="E31">
            <v>69.416666666666671</v>
          </cell>
          <cell r="F31">
            <v>89</v>
          </cell>
          <cell r="G31">
            <v>40</v>
          </cell>
          <cell r="H31">
            <v>12.96</v>
          </cell>
          <cell r="I31" t="str">
            <v>SO</v>
          </cell>
          <cell r="J31">
            <v>23.040000000000003</v>
          </cell>
          <cell r="K31">
            <v>0</v>
          </cell>
        </row>
        <row r="32">
          <cell r="B32">
            <v>28.579166666666666</v>
          </cell>
          <cell r="C32">
            <v>34.799999999999997</v>
          </cell>
          <cell r="D32">
            <v>23.8</v>
          </cell>
          <cell r="E32">
            <v>67.541666666666671</v>
          </cell>
          <cell r="F32">
            <v>89</v>
          </cell>
          <cell r="G32">
            <v>38</v>
          </cell>
          <cell r="H32">
            <v>18.720000000000002</v>
          </cell>
          <cell r="I32" t="str">
            <v>S</v>
          </cell>
          <cell r="J32">
            <v>48.24</v>
          </cell>
          <cell r="K32">
            <v>0.2</v>
          </cell>
        </row>
        <row r="33">
          <cell r="B33">
            <v>27.887500000000003</v>
          </cell>
          <cell r="C33">
            <v>35.700000000000003</v>
          </cell>
          <cell r="D33">
            <v>24</v>
          </cell>
          <cell r="E33">
            <v>69.083333333333329</v>
          </cell>
          <cell r="F33">
            <v>86</v>
          </cell>
          <cell r="G33">
            <v>38</v>
          </cell>
          <cell r="H33">
            <v>16.559999999999999</v>
          </cell>
          <cell r="I33" t="str">
            <v>NE</v>
          </cell>
          <cell r="J33">
            <v>49.680000000000007</v>
          </cell>
          <cell r="K33">
            <v>0.2</v>
          </cell>
        </row>
        <row r="34">
          <cell r="B34">
            <v>25.616666666666664</v>
          </cell>
          <cell r="C34">
            <v>32.299999999999997</v>
          </cell>
          <cell r="D34">
            <v>21.9</v>
          </cell>
          <cell r="E34">
            <v>76.791666666666671</v>
          </cell>
          <cell r="F34">
            <v>94</v>
          </cell>
          <cell r="G34">
            <v>49</v>
          </cell>
          <cell r="H34">
            <v>21.96</v>
          </cell>
          <cell r="I34" t="str">
            <v>O</v>
          </cell>
          <cell r="J34">
            <v>45.36</v>
          </cell>
          <cell r="K34">
            <v>2.4</v>
          </cell>
        </row>
        <row r="35">
          <cell r="I35" t="str">
            <v>SO</v>
          </cell>
        </row>
      </sheetData>
      <sheetData sheetId="11">
        <row r="5">
          <cell r="B5">
            <v>25.8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24.154166666666669</v>
          </cell>
        </row>
      </sheetData>
      <sheetData sheetId="3">
        <row r="5">
          <cell r="B5">
            <v>23.308333333333334</v>
          </cell>
        </row>
      </sheetData>
      <sheetData sheetId="4">
        <row r="5">
          <cell r="B5">
            <v>11.958333333333334</v>
          </cell>
        </row>
      </sheetData>
      <sheetData sheetId="5">
        <row r="5">
          <cell r="B5">
            <v>22.083333333333332</v>
          </cell>
        </row>
      </sheetData>
      <sheetData sheetId="6">
        <row r="5">
          <cell r="B5">
            <v>20.024999999999999</v>
          </cell>
        </row>
      </sheetData>
      <sheetData sheetId="7">
        <row r="5">
          <cell r="B5">
            <v>19.962500000000002</v>
          </cell>
        </row>
      </sheetData>
      <sheetData sheetId="8">
        <row r="5">
          <cell r="B5">
            <v>22.829166666666669</v>
          </cell>
        </row>
      </sheetData>
      <sheetData sheetId="9">
        <row r="5">
          <cell r="B5">
            <v>26.991666666666664</v>
          </cell>
        </row>
      </sheetData>
      <sheetData sheetId="10">
        <row r="5">
          <cell r="B5">
            <v>20.891666666666662</v>
          </cell>
          <cell r="C5">
            <v>30.4</v>
          </cell>
          <cell r="D5">
            <v>18.5</v>
          </cell>
          <cell r="E5">
            <v>85.166666666666671</v>
          </cell>
          <cell r="F5">
            <v>96</v>
          </cell>
          <cell r="G5">
            <v>50</v>
          </cell>
          <cell r="H5">
            <v>18</v>
          </cell>
          <cell r="I5" t="str">
            <v>NE</v>
          </cell>
          <cell r="J5">
            <v>45</v>
          </cell>
          <cell r="K5">
            <v>16.2</v>
          </cell>
        </row>
        <row r="6">
          <cell r="B6">
            <v>22.758333333333336</v>
          </cell>
          <cell r="C6">
            <v>29.8</v>
          </cell>
          <cell r="D6">
            <v>18.2</v>
          </cell>
          <cell r="E6">
            <v>79.416666666666671</v>
          </cell>
          <cell r="F6">
            <v>99</v>
          </cell>
          <cell r="G6">
            <v>43</v>
          </cell>
          <cell r="H6">
            <v>13.32</v>
          </cell>
          <cell r="I6" t="str">
            <v>NE</v>
          </cell>
          <cell r="J6">
            <v>28.08</v>
          </cell>
          <cell r="K6">
            <v>0</v>
          </cell>
        </row>
        <row r="7">
          <cell r="B7">
            <v>24.841666666666669</v>
          </cell>
          <cell r="C7">
            <v>29.6</v>
          </cell>
          <cell r="D7">
            <v>22.2</v>
          </cell>
          <cell r="E7">
            <v>74.708333333333329</v>
          </cell>
          <cell r="F7">
            <v>88</v>
          </cell>
          <cell r="G7">
            <v>54</v>
          </cell>
          <cell r="H7">
            <v>14.76</v>
          </cell>
          <cell r="I7" t="str">
            <v>O</v>
          </cell>
          <cell r="J7">
            <v>31.680000000000003</v>
          </cell>
          <cell r="K7">
            <v>0.4</v>
          </cell>
        </row>
        <row r="8">
          <cell r="B8">
            <v>24.595833333333335</v>
          </cell>
          <cell r="C8">
            <v>31.4</v>
          </cell>
          <cell r="D8">
            <v>19.5</v>
          </cell>
          <cell r="E8">
            <v>75.583333333333329</v>
          </cell>
          <cell r="F8">
            <v>98</v>
          </cell>
          <cell r="G8">
            <v>39</v>
          </cell>
          <cell r="H8">
            <v>12.96</v>
          </cell>
          <cell r="I8" t="str">
            <v>NE</v>
          </cell>
          <cell r="J8">
            <v>23.759999999999998</v>
          </cell>
          <cell r="K8">
            <v>0.2</v>
          </cell>
        </row>
        <row r="9">
          <cell r="B9">
            <v>24.516666666666662</v>
          </cell>
          <cell r="C9">
            <v>32.299999999999997</v>
          </cell>
          <cell r="D9">
            <v>19.8</v>
          </cell>
          <cell r="E9">
            <v>72.583333333333329</v>
          </cell>
          <cell r="F9">
            <v>95</v>
          </cell>
          <cell r="G9">
            <v>41</v>
          </cell>
          <cell r="H9">
            <v>20.52</v>
          </cell>
          <cell r="I9" t="str">
            <v>NE</v>
          </cell>
          <cell r="J9">
            <v>42.480000000000004</v>
          </cell>
          <cell r="K9">
            <v>6.4</v>
          </cell>
        </row>
        <row r="10">
          <cell r="B10">
            <v>23.012499999999992</v>
          </cell>
          <cell r="C10">
            <v>30.1</v>
          </cell>
          <cell r="D10">
            <v>18.2</v>
          </cell>
          <cell r="E10">
            <v>74.458333333333329</v>
          </cell>
          <cell r="F10">
            <v>93</v>
          </cell>
          <cell r="G10">
            <v>49</v>
          </cell>
          <cell r="H10">
            <v>13.32</v>
          </cell>
          <cell r="I10" t="str">
            <v>SE</v>
          </cell>
          <cell r="J10">
            <v>51.480000000000004</v>
          </cell>
          <cell r="K10">
            <v>27.599999999999998</v>
          </cell>
        </row>
        <row r="11">
          <cell r="B11">
            <v>23.266666666666669</v>
          </cell>
          <cell r="C11">
            <v>29.8</v>
          </cell>
          <cell r="D11">
            <v>19.2</v>
          </cell>
          <cell r="E11">
            <v>76.125</v>
          </cell>
          <cell r="F11">
            <v>95</v>
          </cell>
          <cell r="G11">
            <v>53</v>
          </cell>
          <cell r="H11">
            <v>15.840000000000002</v>
          </cell>
          <cell r="I11" t="str">
            <v>NE</v>
          </cell>
          <cell r="J11">
            <v>33.480000000000004</v>
          </cell>
          <cell r="K11">
            <v>6</v>
          </cell>
        </row>
        <row r="12">
          <cell r="B12">
            <v>21.854166666666668</v>
          </cell>
          <cell r="C12">
            <v>27.4</v>
          </cell>
          <cell r="D12">
            <v>19</v>
          </cell>
          <cell r="E12">
            <v>82.75</v>
          </cell>
          <cell r="F12">
            <v>95</v>
          </cell>
          <cell r="G12">
            <v>60</v>
          </cell>
          <cell r="H12">
            <v>16.920000000000002</v>
          </cell>
          <cell r="I12" t="str">
            <v>NE</v>
          </cell>
          <cell r="J12">
            <v>39.6</v>
          </cell>
          <cell r="K12">
            <v>11.2</v>
          </cell>
        </row>
        <row r="13">
          <cell r="B13">
            <v>23.412500000000005</v>
          </cell>
          <cell r="C13">
            <v>30.5</v>
          </cell>
          <cell r="D13">
            <v>19</v>
          </cell>
          <cell r="E13">
            <v>80.833333333333329</v>
          </cell>
          <cell r="F13">
            <v>97</v>
          </cell>
          <cell r="G13">
            <v>50</v>
          </cell>
          <cell r="H13">
            <v>16.559999999999999</v>
          </cell>
          <cell r="I13" t="str">
            <v>NE</v>
          </cell>
          <cell r="J13">
            <v>31.680000000000003</v>
          </cell>
          <cell r="K13">
            <v>0.4</v>
          </cell>
        </row>
        <row r="14">
          <cell r="B14">
            <v>25.254166666666663</v>
          </cell>
          <cell r="C14">
            <v>31.1</v>
          </cell>
          <cell r="D14">
            <v>20.6</v>
          </cell>
          <cell r="E14">
            <v>75.916666666666671</v>
          </cell>
          <cell r="F14">
            <v>94</v>
          </cell>
          <cell r="G14">
            <v>52</v>
          </cell>
          <cell r="H14">
            <v>19.079999999999998</v>
          </cell>
          <cell r="I14" t="str">
            <v>NE</v>
          </cell>
          <cell r="J14">
            <v>32.76</v>
          </cell>
          <cell r="K14">
            <v>0</v>
          </cell>
        </row>
        <row r="15">
          <cell r="B15">
            <v>26.650000000000002</v>
          </cell>
          <cell r="C15">
            <v>31.9</v>
          </cell>
          <cell r="D15">
            <v>21.8</v>
          </cell>
          <cell r="E15">
            <v>70.083333333333329</v>
          </cell>
          <cell r="F15">
            <v>88</v>
          </cell>
          <cell r="G15">
            <v>45</v>
          </cell>
          <cell r="H15">
            <v>14.4</v>
          </cell>
          <cell r="I15" t="str">
            <v>S</v>
          </cell>
          <cell r="J15">
            <v>28.08</v>
          </cell>
          <cell r="K15">
            <v>0</v>
          </cell>
        </row>
        <row r="16">
          <cell r="B16">
            <v>25.029166666666665</v>
          </cell>
          <cell r="C16">
            <v>30.7</v>
          </cell>
          <cell r="D16">
            <v>21.2</v>
          </cell>
          <cell r="E16">
            <v>79.458333333333329</v>
          </cell>
          <cell r="F16">
            <v>96</v>
          </cell>
          <cell r="G16">
            <v>52</v>
          </cell>
          <cell r="H16">
            <v>20.88</v>
          </cell>
          <cell r="I16" t="str">
            <v>S</v>
          </cell>
          <cell r="J16">
            <v>43.92</v>
          </cell>
          <cell r="K16">
            <v>0</v>
          </cell>
        </row>
        <row r="17">
          <cell r="B17">
            <v>23.212499999999995</v>
          </cell>
          <cell r="C17">
            <v>28.9</v>
          </cell>
          <cell r="D17">
            <v>18.7</v>
          </cell>
          <cell r="E17">
            <v>72.708333333333329</v>
          </cell>
          <cell r="F17">
            <v>93</v>
          </cell>
          <cell r="G17">
            <v>46</v>
          </cell>
          <cell r="H17">
            <v>16.920000000000002</v>
          </cell>
          <cell r="I17" t="str">
            <v>S</v>
          </cell>
          <cell r="J17">
            <v>37.440000000000005</v>
          </cell>
          <cell r="K17">
            <v>0</v>
          </cell>
        </row>
        <row r="18">
          <cell r="B18">
            <v>22.812500000000004</v>
          </cell>
          <cell r="C18">
            <v>29.2</v>
          </cell>
          <cell r="D18">
            <v>17.100000000000001</v>
          </cell>
          <cell r="E18">
            <v>55.083333333333336</v>
          </cell>
          <cell r="F18">
            <v>78</v>
          </cell>
          <cell r="G18">
            <v>27</v>
          </cell>
          <cell r="H18">
            <v>12.6</v>
          </cell>
          <cell r="I18" t="str">
            <v>S</v>
          </cell>
          <cell r="J18">
            <v>30.240000000000002</v>
          </cell>
          <cell r="K18">
            <v>0</v>
          </cell>
        </row>
        <row r="19">
          <cell r="B19">
            <v>23.150000000000002</v>
          </cell>
          <cell r="C19">
            <v>29.8</v>
          </cell>
          <cell r="D19">
            <v>17.8</v>
          </cell>
          <cell r="E19">
            <v>58.208333333333336</v>
          </cell>
          <cell r="F19">
            <v>78</v>
          </cell>
          <cell r="G19">
            <v>30</v>
          </cell>
          <cell r="H19">
            <v>11.520000000000001</v>
          </cell>
          <cell r="I19" t="str">
            <v>S</v>
          </cell>
          <cell r="J19">
            <v>28.44</v>
          </cell>
          <cell r="K19">
            <v>0</v>
          </cell>
        </row>
        <row r="20">
          <cell r="B20">
            <v>25.037499999999998</v>
          </cell>
          <cell r="C20">
            <v>31.8</v>
          </cell>
          <cell r="D20">
            <v>19.600000000000001</v>
          </cell>
          <cell r="E20">
            <v>39.458333333333336</v>
          </cell>
          <cell r="F20">
            <v>55</v>
          </cell>
          <cell r="G20">
            <v>16</v>
          </cell>
          <cell r="H20">
            <v>9.3600000000000012</v>
          </cell>
          <cell r="I20" t="str">
            <v>S</v>
          </cell>
          <cell r="J20">
            <v>25.56</v>
          </cell>
          <cell r="K20">
            <v>0</v>
          </cell>
        </row>
        <row r="21">
          <cell r="B21">
            <v>25.637500000000003</v>
          </cell>
          <cell r="C21">
            <v>32.4</v>
          </cell>
          <cell r="D21">
            <v>19.100000000000001</v>
          </cell>
          <cell r="E21">
            <v>49.458333333333336</v>
          </cell>
          <cell r="F21">
            <v>78</v>
          </cell>
          <cell r="G21">
            <v>31</v>
          </cell>
          <cell r="H21">
            <v>21.96</v>
          </cell>
          <cell r="I21" t="str">
            <v>NE</v>
          </cell>
          <cell r="J21">
            <v>39.96</v>
          </cell>
          <cell r="K21">
            <v>0</v>
          </cell>
        </row>
        <row r="22">
          <cell r="B22">
            <v>23.870833333333326</v>
          </cell>
          <cell r="C22">
            <v>29.9</v>
          </cell>
          <cell r="D22">
            <v>19.5</v>
          </cell>
          <cell r="E22">
            <v>59.75</v>
          </cell>
          <cell r="F22">
            <v>91</v>
          </cell>
          <cell r="G22">
            <v>41</v>
          </cell>
          <cell r="H22">
            <v>23.400000000000002</v>
          </cell>
          <cell r="I22" t="str">
            <v>NE</v>
          </cell>
          <cell r="J22">
            <v>45.72</v>
          </cell>
          <cell r="K22">
            <v>0</v>
          </cell>
        </row>
        <row r="23">
          <cell r="B23">
            <v>24.254166666666666</v>
          </cell>
          <cell r="C23">
            <v>31.1</v>
          </cell>
          <cell r="D23">
            <v>20.2</v>
          </cell>
          <cell r="E23">
            <v>62.708333333333336</v>
          </cell>
          <cell r="F23">
            <v>91</v>
          </cell>
          <cell r="G23">
            <v>33</v>
          </cell>
          <cell r="H23">
            <v>15.48</v>
          </cell>
          <cell r="I23" t="str">
            <v>NE</v>
          </cell>
          <cell r="J23">
            <v>29.52</v>
          </cell>
          <cell r="K23">
            <v>3.2</v>
          </cell>
        </row>
        <row r="24">
          <cell r="B24">
            <v>24.079166666666669</v>
          </cell>
          <cell r="C24">
            <v>29.8</v>
          </cell>
          <cell r="D24">
            <v>21.1</v>
          </cell>
          <cell r="E24">
            <v>72</v>
          </cell>
          <cell r="F24">
            <v>87</v>
          </cell>
          <cell r="G24">
            <v>51</v>
          </cell>
          <cell r="H24">
            <v>11.879999999999999</v>
          </cell>
          <cell r="I24" t="str">
            <v>O</v>
          </cell>
          <cell r="J24">
            <v>25.56</v>
          </cell>
          <cell r="K24">
            <v>1</v>
          </cell>
        </row>
        <row r="25">
          <cell r="B25">
            <v>26.529166666666669</v>
          </cell>
          <cell r="C25">
            <v>33.200000000000003</v>
          </cell>
          <cell r="D25">
            <v>21</v>
          </cell>
          <cell r="E25">
            <v>60.958333333333336</v>
          </cell>
          <cell r="F25">
            <v>83</v>
          </cell>
          <cell r="G25">
            <v>34</v>
          </cell>
          <cell r="H25">
            <v>11.520000000000001</v>
          </cell>
          <cell r="I25" t="str">
            <v>NE</v>
          </cell>
          <cell r="J25">
            <v>34.92</v>
          </cell>
          <cell r="K25">
            <v>0</v>
          </cell>
        </row>
        <row r="26">
          <cell r="B26">
            <v>27.866666666666664</v>
          </cell>
          <cell r="C26">
            <v>33.700000000000003</v>
          </cell>
          <cell r="D26">
            <v>22.7</v>
          </cell>
          <cell r="E26">
            <v>58.5</v>
          </cell>
          <cell r="F26">
            <v>78</v>
          </cell>
          <cell r="G26">
            <v>36</v>
          </cell>
          <cell r="H26">
            <v>17.64</v>
          </cell>
          <cell r="I26" t="str">
            <v>N</v>
          </cell>
          <cell r="J26">
            <v>35.64</v>
          </cell>
          <cell r="K26">
            <v>0</v>
          </cell>
        </row>
        <row r="27">
          <cell r="B27">
            <v>25.125</v>
          </cell>
          <cell r="C27">
            <v>29</v>
          </cell>
          <cell r="D27">
            <v>22</v>
          </cell>
          <cell r="E27">
            <v>76.125</v>
          </cell>
          <cell r="F27">
            <v>94</v>
          </cell>
          <cell r="G27">
            <v>55</v>
          </cell>
          <cell r="H27">
            <v>18</v>
          </cell>
          <cell r="I27" t="str">
            <v>N</v>
          </cell>
          <cell r="J27">
            <v>42.84</v>
          </cell>
          <cell r="K27">
            <v>8.6</v>
          </cell>
        </row>
        <row r="28">
          <cell r="B28">
            <v>22.879166666666666</v>
          </cell>
          <cell r="C28">
            <v>27.8</v>
          </cell>
          <cell r="D28">
            <v>19.399999999999999</v>
          </cell>
          <cell r="E28">
            <v>83.25</v>
          </cell>
          <cell r="F28">
            <v>97</v>
          </cell>
          <cell r="G28">
            <v>56</v>
          </cell>
          <cell r="H28">
            <v>15.48</v>
          </cell>
          <cell r="I28" t="str">
            <v>SO</v>
          </cell>
          <cell r="J28">
            <v>32.76</v>
          </cell>
          <cell r="K28">
            <v>45.800000000000004</v>
          </cell>
        </row>
        <row r="29">
          <cell r="B29">
            <v>24.862500000000001</v>
          </cell>
          <cell r="C29">
            <v>30.2</v>
          </cell>
          <cell r="D29">
            <v>20.5</v>
          </cell>
          <cell r="E29">
            <v>76.083333333333329</v>
          </cell>
          <cell r="F29">
            <v>96</v>
          </cell>
          <cell r="G29">
            <v>51</v>
          </cell>
          <cell r="H29">
            <v>10.44</v>
          </cell>
          <cell r="I29" t="str">
            <v>S</v>
          </cell>
          <cell r="J29">
            <v>26.28</v>
          </cell>
          <cell r="K29">
            <v>0</v>
          </cell>
        </row>
        <row r="30">
          <cell r="B30">
            <v>24.349999999999998</v>
          </cell>
          <cell r="C30">
            <v>30.7</v>
          </cell>
          <cell r="D30">
            <v>19.399999999999999</v>
          </cell>
          <cell r="E30">
            <v>73.583333333333329</v>
          </cell>
          <cell r="F30">
            <v>93</v>
          </cell>
          <cell r="G30">
            <v>44</v>
          </cell>
          <cell r="H30">
            <v>21.240000000000002</v>
          </cell>
          <cell r="I30" t="str">
            <v>NE</v>
          </cell>
          <cell r="J30">
            <v>42.12</v>
          </cell>
          <cell r="K30">
            <v>0</v>
          </cell>
        </row>
        <row r="31">
          <cell r="B31">
            <v>24.662499999999998</v>
          </cell>
          <cell r="C31">
            <v>28.5</v>
          </cell>
          <cell r="D31">
            <v>21.6</v>
          </cell>
          <cell r="E31">
            <v>72.666666666666671</v>
          </cell>
          <cell r="F31">
            <v>84</v>
          </cell>
          <cell r="G31">
            <v>57</v>
          </cell>
          <cell r="H31">
            <v>17.28</v>
          </cell>
          <cell r="I31" t="str">
            <v>L</v>
          </cell>
          <cell r="J31">
            <v>35.64</v>
          </cell>
          <cell r="K31">
            <v>1.4</v>
          </cell>
        </row>
        <row r="32">
          <cell r="B32">
            <v>26.083333333333329</v>
          </cell>
          <cell r="C32">
            <v>33.4</v>
          </cell>
          <cell r="D32">
            <v>20.3</v>
          </cell>
          <cell r="E32">
            <v>65.875</v>
          </cell>
          <cell r="F32">
            <v>89</v>
          </cell>
          <cell r="G32">
            <v>39</v>
          </cell>
          <cell r="H32">
            <v>12.6</v>
          </cell>
          <cell r="I32" t="str">
            <v>NE</v>
          </cell>
          <cell r="J32">
            <v>25.56</v>
          </cell>
          <cell r="K32">
            <v>0</v>
          </cell>
        </row>
        <row r="33">
          <cell r="B33">
            <v>23.912499999999994</v>
          </cell>
          <cell r="C33">
            <v>29.3</v>
          </cell>
          <cell r="D33">
            <v>19.5</v>
          </cell>
          <cell r="E33">
            <v>79.25</v>
          </cell>
          <cell r="F33">
            <v>97</v>
          </cell>
          <cell r="G33">
            <v>52</v>
          </cell>
          <cell r="H33">
            <v>15.120000000000001</v>
          </cell>
          <cell r="I33" t="str">
            <v>NE</v>
          </cell>
          <cell r="J33">
            <v>55.080000000000005</v>
          </cell>
          <cell r="K33">
            <v>42.800000000000004</v>
          </cell>
        </row>
        <row r="34">
          <cell r="B34">
            <v>23.016666666666669</v>
          </cell>
          <cell r="C34">
            <v>29.4</v>
          </cell>
          <cell r="D34">
            <v>19.2</v>
          </cell>
          <cell r="E34">
            <v>81.833333333333329</v>
          </cell>
          <cell r="F34">
            <v>97</v>
          </cell>
          <cell r="G34">
            <v>55</v>
          </cell>
          <cell r="H34">
            <v>25.92</v>
          </cell>
          <cell r="I34" t="str">
            <v>NE</v>
          </cell>
          <cell r="J34">
            <v>47.16</v>
          </cell>
          <cell r="K34">
            <v>1.9999999999999998</v>
          </cell>
        </row>
        <row r="35">
          <cell r="I35" t="str">
            <v>NE</v>
          </cell>
        </row>
      </sheetData>
      <sheetData sheetId="11">
        <row r="5">
          <cell r="B5">
            <v>25.170833333333334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25.424999999999997</v>
          </cell>
        </row>
      </sheetData>
      <sheetData sheetId="3">
        <row r="5">
          <cell r="B5">
            <v>23.112500000000001</v>
          </cell>
        </row>
      </sheetData>
      <sheetData sheetId="4">
        <row r="5">
          <cell r="B5">
            <v>11.191666666666665</v>
          </cell>
        </row>
      </sheetData>
      <sheetData sheetId="5">
        <row r="5">
          <cell r="B5">
            <v>22.304166666666664</v>
          </cell>
        </row>
      </sheetData>
      <sheetData sheetId="6">
        <row r="5">
          <cell r="B5">
            <v>19.550000000000004</v>
          </cell>
        </row>
      </sheetData>
      <sheetData sheetId="7">
        <row r="5">
          <cell r="B5">
            <v>20.337500000000002</v>
          </cell>
        </row>
      </sheetData>
      <sheetData sheetId="8">
        <row r="5">
          <cell r="B5">
            <v>20.983333333333338</v>
          </cell>
        </row>
      </sheetData>
      <sheetData sheetId="9">
        <row r="5">
          <cell r="B5">
            <v>27.216666666666672</v>
          </cell>
        </row>
      </sheetData>
      <sheetData sheetId="10">
        <row r="5">
          <cell r="B5">
            <v>21.508333333333336</v>
          </cell>
          <cell r="C5">
            <v>27.4</v>
          </cell>
          <cell r="D5">
            <v>19.100000000000001</v>
          </cell>
          <cell r="E5">
            <v>86.083333333333329</v>
          </cell>
          <cell r="F5">
            <v>96</v>
          </cell>
          <cell r="G5">
            <v>64</v>
          </cell>
          <cell r="H5">
            <v>25.2</v>
          </cell>
          <cell r="I5" t="str">
            <v>NE</v>
          </cell>
          <cell r="J5">
            <v>48.96</v>
          </cell>
          <cell r="K5">
            <v>35.400000000000006</v>
          </cell>
        </row>
        <row r="6">
          <cell r="B6">
            <v>23.291666666666671</v>
          </cell>
          <cell r="C6">
            <v>31</v>
          </cell>
          <cell r="D6">
            <v>18.399999999999999</v>
          </cell>
          <cell r="E6">
            <v>81.5</v>
          </cell>
          <cell r="F6">
            <v>96</v>
          </cell>
          <cell r="G6">
            <v>50</v>
          </cell>
          <cell r="H6">
            <v>8.64</v>
          </cell>
          <cell r="I6" t="str">
            <v>L</v>
          </cell>
          <cell r="J6">
            <v>21.6</v>
          </cell>
          <cell r="K6">
            <v>0.4</v>
          </cell>
        </row>
        <row r="7">
          <cell r="B7">
            <v>24.404166666666658</v>
          </cell>
          <cell r="C7">
            <v>30.6</v>
          </cell>
          <cell r="D7">
            <v>20.3</v>
          </cell>
          <cell r="E7">
            <v>81.708333333333329</v>
          </cell>
          <cell r="F7">
            <v>96</v>
          </cell>
          <cell r="G7">
            <v>54</v>
          </cell>
          <cell r="H7">
            <v>15.840000000000002</v>
          </cell>
          <cell r="I7" t="str">
            <v>L</v>
          </cell>
          <cell r="J7">
            <v>32.76</v>
          </cell>
          <cell r="K7">
            <v>1</v>
          </cell>
        </row>
        <row r="8">
          <cell r="B8">
            <v>25.0625</v>
          </cell>
          <cell r="C8">
            <v>33.299999999999997</v>
          </cell>
          <cell r="D8">
            <v>20.5</v>
          </cell>
          <cell r="E8">
            <v>77.791666666666671</v>
          </cell>
          <cell r="F8">
            <v>97</v>
          </cell>
          <cell r="G8">
            <v>40</v>
          </cell>
          <cell r="H8">
            <v>13.68</v>
          </cell>
          <cell r="I8" t="str">
            <v>NE</v>
          </cell>
          <cell r="J8">
            <v>23.759999999999998</v>
          </cell>
          <cell r="K8">
            <v>0</v>
          </cell>
        </row>
        <row r="9">
          <cell r="B9">
            <v>25.870833333333334</v>
          </cell>
          <cell r="C9">
            <v>33</v>
          </cell>
          <cell r="D9">
            <v>19.899999999999999</v>
          </cell>
          <cell r="E9">
            <v>71.166666666666671</v>
          </cell>
          <cell r="F9">
            <v>95</v>
          </cell>
          <cell r="G9">
            <v>40</v>
          </cell>
          <cell r="H9">
            <v>13.32</v>
          </cell>
          <cell r="I9" t="str">
            <v>L</v>
          </cell>
          <cell r="J9">
            <v>24.48</v>
          </cell>
          <cell r="K9">
            <v>0</v>
          </cell>
        </row>
        <row r="10">
          <cell r="B10">
            <v>24.379166666666666</v>
          </cell>
          <cell r="C10">
            <v>32.200000000000003</v>
          </cell>
          <cell r="D10">
            <v>19.600000000000001</v>
          </cell>
          <cell r="E10">
            <v>75.75</v>
          </cell>
          <cell r="F10">
            <v>95</v>
          </cell>
          <cell r="G10">
            <v>40</v>
          </cell>
          <cell r="H10">
            <v>12.6</v>
          </cell>
          <cell r="I10" t="str">
            <v>O</v>
          </cell>
          <cell r="J10">
            <v>33.119999999999997</v>
          </cell>
          <cell r="K10">
            <v>15.8</v>
          </cell>
        </row>
        <row r="11">
          <cell r="B11">
            <v>23.92916666666666</v>
          </cell>
          <cell r="C11">
            <v>32.1</v>
          </cell>
          <cell r="D11">
            <v>19.2</v>
          </cell>
          <cell r="E11">
            <v>77.75</v>
          </cell>
          <cell r="F11">
            <v>96</v>
          </cell>
          <cell r="G11">
            <v>45</v>
          </cell>
          <cell r="H11">
            <v>19.440000000000001</v>
          </cell>
          <cell r="I11" t="str">
            <v>NE</v>
          </cell>
          <cell r="J11">
            <v>33.480000000000004</v>
          </cell>
          <cell r="K11">
            <v>3.4000000000000004</v>
          </cell>
        </row>
        <row r="12">
          <cell r="B12">
            <v>22.5625</v>
          </cell>
          <cell r="C12">
            <v>27.9</v>
          </cell>
          <cell r="D12">
            <v>19.399999999999999</v>
          </cell>
          <cell r="E12">
            <v>84.416666666666671</v>
          </cell>
          <cell r="F12">
            <v>96</v>
          </cell>
          <cell r="G12">
            <v>65</v>
          </cell>
          <cell r="H12">
            <v>25.2</v>
          </cell>
          <cell r="I12" t="str">
            <v>L</v>
          </cell>
          <cell r="J12">
            <v>55.080000000000005</v>
          </cell>
          <cell r="K12">
            <v>18.2</v>
          </cell>
        </row>
        <row r="13">
          <cell r="B13">
            <v>24.579166666666669</v>
          </cell>
          <cell r="C13">
            <v>32.1</v>
          </cell>
          <cell r="D13">
            <v>19.899999999999999</v>
          </cell>
          <cell r="E13">
            <v>78.5</v>
          </cell>
          <cell r="F13">
            <v>97</v>
          </cell>
          <cell r="G13">
            <v>45</v>
          </cell>
          <cell r="H13">
            <v>10.08</v>
          </cell>
          <cell r="I13" t="str">
            <v>NE</v>
          </cell>
          <cell r="J13">
            <v>22.68</v>
          </cell>
          <cell r="K13">
            <v>0</v>
          </cell>
        </row>
        <row r="14">
          <cell r="B14">
            <v>26.183333333333337</v>
          </cell>
          <cell r="C14">
            <v>34.5</v>
          </cell>
          <cell r="D14">
            <v>20.100000000000001</v>
          </cell>
          <cell r="E14">
            <v>75.958333333333329</v>
          </cell>
          <cell r="F14">
            <v>96</v>
          </cell>
          <cell r="G14">
            <v>39</v>
          </cell>
          <cell r="H14">
            <v>9.7200000000000006</v>
          </cell>
          <cell r="I14" t="str">
            <v>L</v>
          </cell>
          <cell r="J14">
            <v>26.28</v>
          </cell>
          <cell r="K14">
            <v>0</v>
          </cell>
        </row>
        <row r="15">
          <cell r="B15">
            <v>27.612500000000001</v>
          </cell>
          <cell r="C15">
            <v>33.9</v>
          </cell>
          <cell r="D15">
            <v>21.3</v>
          </cell>
          <cell r="E15">
            <v>69.583333333333329</v>
          </cell>
          <cell r="F15">
            <v>93</v>
          </cell>
          <cell r="G15">
            <v>41</v>
          </cell>
          <cell r="H15">
            <v>10.8</v>
          </cell>
          <cell r="I15" t="str">
            <v>S</v>
          </cell>
          <cell r="J15">
            <v>32.04</v>
          </cell>
          <cell r="K15">
            <v>0</v>
          </cell>
        </row>
        <row r="16">
          <cell r="B16">
            <v>27.287499999999994</v>
          </cell>
          <cell r="C16">
            <v>34.200000000000003</v>
          </cell>
          <cell r="D16">
            <v>22.4</v>
          </cell>
          <cell r="E16">
            <v>71.375</v>
          </cell>
          <cell r="F16">
            <v>91</v>
          </cell>
          <cell r="G16">
            <v>41</v>
          </cell>
          <cell r="H16">
            <v>18.720000000000002</v>
          </cell>
          <cell r="I16" t="str">
            <v>SO</v>
          </cell>
          <cell r="J16">
            <v>39.6</v>
          </cell>
          <cell r="K16">
            <v>0</v>
          </cell>
        </row>
        <row r="17">
          <cell r="B17">
            <v>24.850000000000005</v>
          </cell>
          <cell r="C17">
            <v>31.5</v>
          </cell>
          <cell r="D17">
            <v>19.399999999999999</v>
          </cell>
          <cell r="E17">
            <v>67</v>
          </cell>
          <cell r="F17">
            <v>90</v>
          </cell>
          <cell r="G17">
            <v>35</v>
          </cell>
          <cell r="H17">
            <v>18.720000000000002</v>
          </cell>
          <cell r="I17" t="str">
            <v>S</v>
          </cell>
          <cell r="J17">
            <v>36.36</v>
          </cell>
          <cell r="K17">
            <v>0</v>
          </cell>
        </row>
        <row r="18">
          <cell r="B18">
            <v>23.404166666666665</v>
          </cell>
          <cell r="C18">
            <v>31</v>
          </cell>
          <cell r="D18">
            <v>17.5</v>
          </cell>
          <cell r="E18">
            <v>60.25</v>
          </cell>
          <cell r="F18">
            <v>83</v>
          </cell>
          <cell r="G18">
            <v>33</v>
          </cell>
          <cell r="H18">
            <v>16.2</v>
          </cell>
          <cell r="I18" t="str">
            <v>SO</v>
          </cell>
          <cell r="J18">
            <v>26.64</v>
          </cell>
          <cell r="K18">
            <v>0</v>
          </cell>
        </row>
        <row r="19">
          <cell r="B19">
            <v>23.920833333333334</v>
          </cell>
          <cell r="C19">
            <v>32</v>
          </cell>
          <cell r="D19">
            <v>16.899999999999999</v>
          </cell>
          <cell r="E19">
            <v>62.958333333333336</v>
          </cell>
          <cell r="F19">
            <v>90</v>
          </cell>
          <cell r="G19">
            <v>28</v>
          </cell>
          <cell r="H19">
            <v>9.3600000000000012</v>
          </cell>
          <cell r="I19" t="str">
            <v>SO</v>
          </cell>
          <cell r="J19">
            <v>24.12</v>
          </cell>
          <cell r="K19">
            <v>0</v>
          </cell>
        </row>
        <row r="20">
          <cell r="B20">
            <v>23.891666666666669</v>
          </cell>
          <cell r="C20">
            <v>33.9</v>
          </cell>
          <cell r="D20">
            <v>15.1</v>
          </cell>
          <cell r="E20">
            <v>54.041666666666664</v>
          </cell>
          <cell r="F20">
            <v>85</v>
          </cell>
          <cell r="G20">
            <v>15</v>
          </cell>
          <cell r="H20">
            <v>10.8</v>
          </cell>
          <cell r="I20" t="str">
            <v>SO</v>
          </cell>
          <cell r="J20">
            <v>27.720000000000002</v>
          </cell>
          <cell r="K20">
            <v>0</v>
          </cell>
        </row>
        <row r="21">
          <cell r="B21">
            <v>24.849999999999998</v>
          </cell>
          <cell r="C21">
            <v>33</v>
          </cell>
          <cell r="D21">
            <v>17.399999999999999</v>
          </cell>
          <cell r="E21">
            <v>58.458333333333336</v>
          </cell>
          <cell r="F21">
            <v>88</v>
          </cell>
          <cell r="G21">
            <v>34</v>
          </cell>
          <cell r="H21">
            <v>21.96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24.200000000000003</v>
          </cell>
          <cell r="C22">
            <v>30.5</v>
          </cell>
          <cell r="D22">
            <v>18</v>
          </cell>
          <cell r="E22">
            <v>62.666666666666664</v>
          </cell>
          <cell r="F22">
            <v>86</v>
          </cell>
          <cell r="G22">
            <v>40</v>
          </cell>
          <cell r="H22">
            <v>22.32</v>
          </cell>
          <cell r="I22" t="str">
            <v>L</v>
          </cell>
          <cell r="J22">
            <v>42.84</v>
          </cell>
          <cell r="K22">
            <v>0</v>
          </cell>
        </row>
        <row r="23">
          <cell r="B23">
            <v>24.408333333333331</v>
          </cell>
          <cell r="C23">
            <v>33.799999999999997</v>
          </cell>
          <cell r="D23">
            <v>18.7</v>
          </cell>
          <cell r="E23">
            <v>69.875</v>
          </cell>
          <cell r="F23">
            <v>94</v>
          </cell>
          <cell r="G23">
            <v>30</v>
          </cell>
          <cell r="H23">
            <v>19.440000000000001</v>
          </cell>
          <cell r="I23" t="str">
            <v>NE</v>
          </cell>
          <cell r="J23">
            <v>40.32</v>
          </cell>
          <cell r="K23">
            <v>0</v>
          </cell>
        </row>
        <row r="24">
          <cell r="B24">
            <v>25.083333333333332</v>
          </cell>
          <cell r="C24">
            <v>33.1</v>
          </cell>
          <cell r="D24">
            <v>20.2</v>
          </cell>
          <cell r="E24">
            <v>72.375</v>
          </cell>
          <cell r="F24">
            <v>95</v>
          </cell>
          <cell r="G24">
            <v>38</v>
          </cell>
          <cell r="H24">
            <v>8.2799999999999994</v>
          </cell>
          <cell r="I24" t="str">
            <v>S</v>
          </cell>
          <cell r="J24">
            <v>26.28</v>
          </cell>
          <cell r="K24">
            <v>1.6</v>
          </cell>
        </row>
        <row r="25">
          <cell r="B25">
            <v>26.108333333333324</v>
          </cell>
          <cell r="C25">
            <v>34.700000000000003</v>
          </cell>
          <cell r="D25">
            <v>19.7</v>
          </cell>
          <cell r="E25">
            <v>68.916666666666671</v>
          </cell>
          <cell r="F25">
            <v>94</v>
          </cell>
          <cell r="G25">
            <v>30</v>
          </cell>
          <cell r="H25">
            <v>18.720000000000002</v>
          </cell>
          <cell r="I25" t="str">
            <v>SO</v>
          </cell>
          <cell r="J25">
            <v>47.16</v>
          </cell>
          <cell r="K25">
            <v>11</v>
          </cell>
        </row>
        <row r="26">
          <cell r="B26">
            <v>26.170833333333334</v>
          </cell>
          <cell r="C26">
            <v>34.5</v>
          </cell>
          <cell r="D26">
            <v>20.399999999999999</v>
          </cell>
          <cell r="E26">
            <v>74.375</v>
          </cell>
          <cell r="F26">
            <v>95</v>
          </cell>
          <cell r="G26">
            <v>42</v>
          </cell>
          <cell r="H26">
            <v>17.64</v>
          </cell>
          <cell r="I26" t="str">
            <v>NE</v>
          </cell>
          <cell r="J26">
            <v>33.840000000000003</v>
          </cell>
          <cell r="K26">
            <v>0.6</v>
          </cell>
        </row>
        <row r="27">
          <cell r="B27">
            <v>24.254166666666663</v>
          </cell>
          <cell r="C27">
            <v>29.4</v>
          </cell>
          <cell r="D27">
            <v>22.1</v>
          </cell>
          <cell r="E27">
            <v>87.25</v>
          </cell>
          <cell r="F27">
            <v>95</v>
          </cell>
          <cell r="G27">
            <v>67</v>
          </cell>
          <cell r="H27">
            <v>14.76</v>
          </cell>
          <cell r="I27" t="str">
            <v>NE</v>
          </cell>
          <cell r="J27">
            <v>33.119999999999997</v>
          </cell>
          <cell r="K27">
            <v>18.599999999999998</v>
          </cell>
        </row>
        <row r="28">
          <cell r="B28">
            <v>24.524999999999995</v>
          </cell>
          <cell r="C28">
            <v>30.5</v>
          </cell>
          <cell r="D28">
            <v>20.9</v>
          </cell>
          <cell r="E28">
            <v>81.208333333333329</v>
          </cell>
          <cell r="F28">
            <v>96</v>
          </cell>
          <cell r="G28">
            <v>54</v>
          </cell>
          <cell r="H28">
            <v>12.96</v>
          </cell>
          <cell r="I28" t="str">
            <v>S</v>
          </cell>
          <cell r="J28">
            <v>29.16</v>
          </cell>
          <cell r="K28">
            <v>17.2</v>
          </cell>
        </row>
        <row r="29">
          <cell r="B29">
            <v>25.533333333333331</v>
          </cell>
          <cell r="C29">
            <v>31.8</v>
          </cell>
          <cell r="D29">
            <v>20.9</v>
          </cell>
          <cell r="E29">
            <v>76.041666666666671</v>
          </cell>
          <cell r="F29">
            <v>94</v>
          </cell>
          <cell r="G29">
            <v>47</v>
          </cell>
          <cell r="H29">
            <v>10.44</v>
          </cell>
          <cell r="I29" t="str">
            <v>S</v>
          </cell>
          <cell r="J29">
            <v>22.68</v>
          </cell>
          <cell r="K29">
            <v>0</v>
          </cell>
        </row>
        <row r="30">
          <cell r="B30">
            <v>24.504166666666666</v>
          </cell>
          <cell r="C30">
            <v>30.9</v>
          </cell>
          <cell r="D30">
            <v>19.600000000000001</v>
          </cell>
          <cell r="E30">
            <v>76.625</v>
          </cell>
          <cell r="F30">
            <v>95</v>
          </cell>
          <cell r="G30">
            <v>49</v>
          </cell>
          <cell r="H30">
            <v>21.96</v>
          </cell>
          <cell r="I30" t="str">
            <v>NE</v>
          </cell>
          <cell r="J30">
            <v>33.119999999999997</v>
          </cell>
          <cell r="K30">
            <v>0</v>
          </cell>
        </row>
        <row r="31">
          <cell r="B31">
            <v>25.658333333333335</v>
          </cell>
          <cell r="C31">
            <v>32</v>
          </cell>
          <cell r="D31">
            <v>21.8</v>
          </cell>
          <cell r="E31">
            <v>75.208333333333329</v>
          </cell>
          <cell r="F31">
            <v>92</v>
          </cell>
          <cell r="G31">
            <v>48</v>
          </cell>
          <cell r="H31">
            <v>16.2</v>
          </cell>
          <cell r="I31" t="str">
            <v>SE</v>
          </cell>
          <cell r="J31">
            <v>35.28</v>
          </cell>
          <cell r="K31">
            <v>0</v>
          </cell>
        </row>
        <row r="32">
          <cell r="B32">
            <v>25.904166666666669</v>
          </cell>
          <cell r="C32">
            <v>33.799999999999997</v>
          </cell>
          <cell r="D32">
            <v>19.100000000000001</v>
          </cell>
          <cell r="E32">
            <v>72.541666666666671</v>
          </cell>
          <cell r="F32">
            <v>96</v>
          </cell>
          <cell r="G32">
            <v>36</v>
          </cell>
          <cell r="H32">
            <v>7.9200000000000008</v>
          </cell>
          <cell r="I32" t="str">
            <v>L</v>
          </cell>
          <cell r="J32">
            <v>20.16</v>
          </cell>
          <cell r="K32">
            <v>0.2</v>
          </cell>
        </row>
        <row r="33">
          <cell r="B33">
            <v>24.066666666666666</v>
          </cell>
          <cell r="C33">
            <v>30</v>
          </cell>
          <cell r="D33">
            <v>20</v>
          </cell>
          <cell r="E33">
            <v>83.5</v>
          </cell>
          <cell r="F33">
            <v>96</v>
          </cell>
          <cell r="G33">
            <v>59</v>
          </cell>
          <cell r="H33">
            <v>28.08</v>
          </cell>
          <cell r="I33" t="str">
            <v>NE</v>
          </cell>
          <cell r="J33">
            <v>70.56</v>
          </cell>
          <cell r="K33">
            <v>49.800000000000004</v>
          </cell>
        </row>
        <row r="34">
          <cell r="B34">
            <v>24.191666666666666</v>
          </cell>
          <cell r="C34">
            <v>30.7</v>
          </cell>
          <cell r="D34">
            <v>19.8</v>
          </cell>
          <cell r="E34">
            <v>79.875</v>
          </cell>
          <cell r="F34">
            <v>96</v>
          </cell>
          <cell r="G34">
            <v>51</v>
          </cell>
          <cell r="H34">
            <v>26.28</v>
          </cell>
          <cell r="I34" t="str">
            <v>NE</v>
          </cell>
          <cell r="J34">
            <v>52.2</v>
          </cell>
          <cell r="K34">
            <v>1.6</v>
          </cell>
        </row>
        <row r="35">
          <cell r="I35" t="str">
            <v>NE</v>
          </cell>
        </row>
      </sheetData>
      <sheetData sheetId="11">
        <row r="5">
          <cell r="B5">
            <v>25.512499999999999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</v>
          </cell>
        </row>
      </sheetData>
      <sheetData sheetId="1"/>
      <sheetData sheetId="2">
        <row r="5">
          <cell r="B5">
            <v>26.675000000000008</v>
          </cell>
        </row>
      </sheetData>
      <sheetData sheetId="3">
        <row r="5">
          <cell r="B5">
            <v>25.983333333333334</v>
          </cell>
        </row>
      </sheetData>
      <sheetData sheetId="4">
        <row r="5">
          <cell r="B5">
            <v>14.924999999999995</v>
          </cell>
        </row>
      </sheetData>
      <sheetData sheetId="5">
        <row r="5">
          <cell r="B5">
            <v>22.212500000000002</v>
          </cell>
        </row>
      </sheetData>
      <sheetData sheetId="6">
        <row r="5">
          <cell r="B5">
            <v>24.349999999999994</v>
          </cell>
        </row>
      </sheetData>
      <sheetData sheetId="7">
        <row r="5">
          <cell r="B5">
            <v>22.287499999999998</v>
          </cell>
        </row>
      </sheetData>
      <sheetData sheetId="8">
        <row r="5">
          <cell r="B5">
            <v>28.9</v>
          </cell>
        </row>
      </sheetData>
      <sheetData sheetId="9">
        <row r="5">
          <cell r="B5">
            <v>33.483333333333327</v>
          </cell>
        </row>
      </sheetData>
      <sheetData sheetId="10">
        <row r="5">
          <cell r="B5">
            <v>26.550000000000008</v>
          </cell>
          <cell r="C5">
            <v>35.5</v>
          </cell>
          <cell r="D5">
            <v>23.8</v>
          </cell>
          <cell r="E5">
            <v>78.791666666666671</v>
          </cell>
          <cell r="F5">
            <v>92</v>
          </cell>
          <cell r="G5">
            <v>39</v>
          </cell>
          <cell r="H5">
            <v>23.040000000000003</v>
          </cell>
          <cell r="I5" t="str">
            <v>SE</v>
          </cell>
          <cell r="J5">
            <v>46.080000000000005</v>
          </cell>
          <cell r="K5">
            <v>12.6</v>
          </cell>
        </row>
        <row r="6">
          <cell r="B6">
            <v>26.299999999999997</v>
          </cell>
          <cell r="C6">
            <v>33.4</v>
          </cell>
          <cell r="D6">
            <v>22.9</v>
          </cell>
          <cell r="E6">
            <v>77.75</v>
          </cell>
          <cell r="F6">
            <v>93</v>
          </cell>
          <cell r="G6">
            <v>46</v>
          </cell>
          <cell r="H6">
            <v>10.44</v>
          </cell>
          <cell r="I6" t="str">
            <v>SO</v>
          </cell>
          <cell r="J6">
            <v>34.200000000000003</v>
          </cell>
          <cell r="K6">
            <v>2</v>
          </cell>
        </row>
        <row r="7">
          <cell r="B7">
            <v>27.562499999999996</v>
          </cell>
          <cell r="C7">
            <v>33.5</v>
          </cell>
          <cell r="D7">
            <v>23.8</v>
          </cell>
          <cell r="E7">
            <v>77.541666666666671</v>
          </cell>
          <cell r="F7">
            <v>95</v>
          </cell>
          <cell r="G7">
            <v>48</v>
          </cell>
          <cell r="H7">
            <v>10.08</v>
          </cell>
          <cell r="I7" t="str">
            <v>NO</v>
          </cell>
          <cell r="J7">
            <v>18</v>
          </cell>
          <cell r="K7">
            <v>0</v>
          </cell>
        </row>
        <row r="8">
          <cell r="B8">
            <v>29.695833333333329</v>
          </cell>
          <cell r="C8">
            <v>36.299999999999997</v>
          </cell>
          <cell r="D8">
            <v>24.5</v>
          </cell>
          <cell r="E8">
            <v>66.208333333333329</v>
          </cell>
          <cell r="F8">
            <v>91</v>
          </cell>
          <cell r="G8">
            <v>36</v>
          </cell>
          <cell r="H8">
            <v>9</v>
          </cell>
          <cell r="I8" t="str">
            <v>SO</v>
          </cell>
          <cell r="J8">
            <v>27</v>
          </cell>
          <cell r="K8">
            <v>0</v>
          </cell>
        </row>
        <row r="9">
          <cell r="B9">
            <v>26.999999999999996</v>
          </cell>
          <cell r="C9">
            <v>30.7</v>
          </cell>
          <cell r="D9">
            <v>23.8</v>
          </cell>
          <cell r="E9">
            <v>75.041666666666671</v>
          </cell>
          <cell r="F9">
            <v>91</v>
          </cell>
          <cell r="G9">
            <v>57</v>
          </cell>
          <cell r="H9">
            <v>17.28</v>
          </cell>
          <cell r="I9" t="str">
            <v>SE</v>
          </cell>
          <cell r="J9">
            <v>36</v>
          </cell>
          <cell r="K9">
            <v>0</v>
          </cell>
        </row>
        <row r="10">
          <cell r="B10">
            <v>27.0625</v>
          </cell>
          <cell r="C10">
            <v>34.6</v>
          </cell>
          <cell r="D10">
            <v>22.2</v>
          </cell>
          <cell r="E10">
            <v>65.25</v>
          </cell>
          <cell r="F10">
            <v>87</v>
          </cell>
          <cell r="G10">
            <v>34</v>
          </cell>
          <cell r="H10">
            <v>16.920000000000002</v>
          </cell>
          <cell r="I10" t="str">
            <v>SO</v>
          </cell>
          <cell r="J10">
            <v>36.36</v>
          </cell>
          <cell r="K10">
            <v>0</v>
          </cell>
        </row>
        <row r="11">
          <cell r="B11">
            <v>26.504166666666666</v>
          </cell>
          <cell r="C11">
            <v>33.6</v>
          </cell>
          <cell r="D11">
            <v>22.5</v>
          </cell>
          <cell r="E11">
            <v>73.875</v>
          </cell>
          <cell r="F11">
            <v>93</v>
          </cell>
          <cell r="G11">
            <v>48</v>
          </cell>
          <cell r="H11">
            <v>19.8</v>
          </cell>
          <cell r="I11" t="str">
            <v>SO</v>
          </cell>
          <cell r="J11">
            <v>51.480000000000004</v>
          </cell>
          <cell r="K11">
            <v>1.2</v>
          </cell>
        </row>
        <row r="12">
          <cell r="B12">
            <v>26.670833333333331</v>
          </cell>
          <cell r="C12">
            <v>34.1</v>
          </cell>
          <cell r="D12">
            <v>21.9</v>
          </cell>
          <cell r="E12">
            <v>74.291666666666671</v>
          </cell>
          <cell r="F12">
            <v>95</v>
          </cell>
          <cell r="G12">
            <v>44</v>
          </cell>
          <cell r="H12">
            <v>14.04</v>
          </cell>
          <cell r="I12" t="str">
            <v>O</v>
          </cell>
          <cell r="J12">
            <v>28.8</v>
          </cell>
          <cell r="K12">
            <v>0</v>
          </cell>
        </row>
        <row r="13">
          <cell r="B13">
            <v>29.545833333333324</v>
          </cell>
          <cell r="C13">
            <v>36.9</v>
          </cell>
          <cell r="D13">
            <v>23.8</v>
          </cell>
          <cell r="E13">
            <v>65.375</v>
          </cell>
          <cell r="F13">
            <v>89</v>
          </cell>
          <cell r="G13">
            <v>38</v>
          </cell>
          <cell r="H13">
            <v>13.32</v>
          </cell>
          <cell r="I13" t="str">
            <v>O</v>
          </cell>
          <cell r="J13">
            <v>30.240000000000002</v>
          </cell>
          <cell r="K13">
            <v>0</v>
          </cell>
        </row>
        <row r="14">
          <cell r="B14">
            <v>31.862500000000001</v>
          </cell>
          <cell r="C14">
            <v>39.5</v>
          </cell>
          <cell r="D14">
            <v>26.9</v>
          </cell>
          <cell r="E14">
            <v>59.333333333333336</v>
          </cell>
          <cell r="F14">
            <v>81</v>
          </cell>
          <cell r="G14">
            <v>30</v>
          </cell>
          <cell r="H14">
            <v>17.28</v>
          </cell>
          <cell r="I14" t="str">
            <v>O</v>
          </cell>
          <cell r="J14">
            <v>53.28</v>
          </cell>
          <cell r="K14">
            <v>0</v>
          </cell>
        </row>
        <row r="15">
          <cell r="B15">
            <v>29.108333333333331</v>
          </cell>
          <cell r="C15">
            <v>34.700000000000003</v>
          </cell>
          <cell r="D15">
            <v>25.1</v>
          </cell>
          <cell r="E15">
            <v>69.5</v>
          </cell>
          <cell r="F15">
            <v>86</v>
          </cell>
          <cell r="G15">
            <v>41</v>
          </cell>
          <cell r="H15">
            <v>23.040000000000003</v>
          </cell>
          <cell r="I15" t="str">
            <v>S</v>
          </cell>
          <cell r="J15">
            <v>45</v>
          </cell>
          <cell r="K15">
            <v>0</v>
          </cell>
        </row>
        <row r="16">
          <cell r="B16">
            <v>28.120833333333341</v>
          </cell>
          <cell r="C16">
            <v>32.799999999999997</v>
          </cell>
          <cell r="D16">
            <v>24</v>
          </cell>
          <cell r="E16">
            <v>65.208333333333329</v>
          </cell>
          <cell r="F16">
            <v>79</v>
          </cell>
          <cell r="G16">
            <v>45</v>
          </cell>
          <cell r="H16">
            <v>17.28</v>
          </cell>
          <cell r="I16" t="str">
            <v>S</v>
          </cell>
          <cell r="J16">
            <v>34.56</v>
          </cell>
          <cell r="K16">
            <v>0</v>
          </cell>
        </row>
        <row r="17">
          <cell r="B17">
            <v>26.420833333333331</v>
          </cell>
          <cell r="C17">
            <v>32.4</v>
          </cell>
          <cell r="D17">
            <v>21.8</v>
          </cell>
          <cell r="E17">
            <v>61.291666666666664</v>
          </cell>
          <cell r="F17">
            <v>82</v>
          </cell>
          <cell r="G17">
            <v>35</v>
          </cell>
          <cell r="H17">
            <v>19.8</v>
          </cell>
          <cell r="I17" t="str">
            <v>S</v>
          </cell>
          <cell r="J17">
            <v>35.64</v>
          </cell>
          <cell r="K17">
            <v>0</v>
          </cell>
        </row>
        <row r="18">
          <cell r="B18">
            <v>25.883333333333336</v>
          </cell>
          <cell r="C18">
            <v>32.6</v>
          </cell>
          <cell r="D18">
            <v>19.5</v>
          </cell>
          <cell r="E18">
            <v>49.166666666666664</v>
          </cell>
          <cell r="F18">
            <v>75</v>
          </cell>
          <cell r="G18">
            <v>25</v>
          </cell>
          <cell r="H18">
            <v>15.120000000000001</v>
          </cell>
          <cell r="I18" t="str">
            <v>SO</v>
          </cell>
          <cell r="J18">
            <v>35.28</v>
          </cell>
          <cell r="K18">
            <v>0</v>
          </cell>
        </row>
        <row r="19">
          <cell r="B19">
            <v>26.237499999999997</v>
          </cell>
          <cell r="C19">
            <v>34.1</v>
          </cell>
          <cell r="D19">
            <v>18.399999999999999</v>
          </cell>
          <cell r="E19">
            <v>46.583333333333336</v>
          </cell>
          <cell r="F19">
            <v>78</v>
          </cell>
          <cell r="G19">
            <v>20</v>
          </cell>
          <cell r="H19">
            <v>17.64</v>
          </cell>
          <cell r="I19" t="str">
            <v>S</v>
          </cell>
          <cell r="J19">
            <v>37.800000000000004</v>
          </cell>
          <cell r="K19">
            <v>0</v>
          </cell>
        </row>
        <row r="20">
          <cell r="B20">
            <v>27.816666666666666</v>
          </cell>
          <cell r="C20">
            <v>37.5</v>
          </cell>
          <cell r="D20">
            <v>18.600000000000001</v>
          </cell>
          <cell r="E20">
            <v>41.5</v>
          </cell>
          <cell r="F20">
            <v>77</v>
          </cell>
          <cell r="G20">
            <v>14</v>
          </cell>
          <cell r="H20">
            <v>17.64</v>
          </cell>
          <cell r="I20" t="str">
            <v>SE</v>
          </cell>
          <cell r="J20">
            <v>32.76</v>
          </cell>
          <cell r="K20">
            <v>0</v>
          </cell>
        </row>
        <row r="21">
          <cell r="B21">
            <v>30.466666666666665</v>
          </cell>
          <cell r="C21">
            <v>40.4</v>
          </cell>
          <cell r="D21">
            <v>20.6</v>
          </cell>
          <cell r="E21">
            <v>37.416666666666664</v>
          </cell>
          <cell r="F21">
            <v>62</v>
          </cell>
          <cell r="G21">
            <v>17</v>
          </cell>
          <cell r="H21">
            <v>12.24</v>
          </cell>
          <cell r="I21" t="str">
            <v>SE</v>
          </cell>
          <cell r="J21">
            <v>24.840000000000003</v>
          </cell>
          <cell r="K21">
            <v>0</v>
          </cell>
        </row>
        <row r="22">
          <cell r="B22">
            <v>28.349999999999998</v>
          </cell>
          <cell r="C22">
            <v>36.5</v>
          </cell>
          <cell r="D22">
            <v>21.2</v>
          </cell>
          <cell r="E22">
            <v>60.875</v>
          </cell>
          <cell r="F22">
            <v>95</v>
          </cell>
          <cell r="G22">
            <v>31</v>
          </cell>
          <cell r="H22">
            <v>26.64</v>
          </cell>
          <cell r="I22" t="str">
            <v>SO</v>
          </cell>
          <cell r="J22">
            <v>51.12</v>
          </cell>
          <cell r="K22">
            <v>27.6</v>
          </cell>
        </row>
        <row r="23">
          <cell r="B23">
            <v>24.629166666666663</v>
          </cell>
          <cell r="C23">
            <v>28.7</v>
          </cell>
          <cell r="D23">
            <v>21.8</v>
          </cell>
          <cell r="E23">
            <v>80.708333333333329</v>
          </cell>
          <cell r="F23">
            <v>91</v>
          </cell>
          <cell r="G23">
            <v>62</v>
          </cell>
          <cell r="H23">
            <v>14.76</v>
          </cell>
          <cell r="I23" t="str">
            <v>S</v>
          </cell>
          <cell r="J23">
            <v>24.12</v>
          </cell>
          <cell r="K23">
            <v>0.2</v>
          </cell>
        </row>
        <row r="24">
          <cell r="B24">
            <v>26.549999999999997</v>
          </cell>
          <cell r="C24">
            <v>32.6</v>
          </cell>
          <cell r="D24">
            <v>23</v>
          </cell>
          <cell r="E24">
            <v>78.333333333333329</v>
          </cell>
          <cell r="F24">
            <v>93</v>
          </cell>
          <cell r="G24">
            <v>53</v>
          </cell>
          <cell r="H24">
            <v>7.5600000000000005</v>
          </cell>
          <cell r="I24" t="str">
            <v>SO</v>
          </cell>
          <cell r="J24">
            <v>21.6</v>
          </cell>
          <cell r="K24">
            <v>0</v>
          </cell>
        </row>
        <row r="25">
          <cell r="B25">
            <v>29.445833333333329</v>
          </cell>
          <cell r="C25">
            <v>38.1</v>
          </cell>
          <cell r="D25">
            <v>22.9</v>
          </cell>
          <cell r="E25">
            <v>62.583333333333336</v>
          </cell>
          <cell r="F25">
            <v>91</v>
          </cell>
          <cell r="G25">
            <v>26</v>
          </cell>
          <cell r="H25">
            <v>10.44</v>
          </cell>
          <cell r="I25" t="str">
            <v>O</v>
          </cell>
          <cell r="J25">
            <v>25.2</v>
          </cell>
          <cell r="K25">
            <v>0</v>
          </cell>
        </row>
        <row r="26">
          <cell r="B26">
            <v>30.879166666666666</v>
          </cell>
          <cell r="C26">
            <v>37.299999999999997</v>
          </cell>
          <cell r="D26">
            <v>25.1</v>
          </cell>
          <cell r="E26">
            <v>57.708333333333336</v>
          </cell>
          <cell r="F26">
            <v>83</v>
          </cell>
          <cell r="G26">
            <v>32</v>
          </cell>
          <cell r="H26">
            <v>17.28</v>
          </cell>
          <cell r="I26" t="str">
            <v>O</v>
          </cell>
          <cell r="J26">
            <v>42.12</v>
          </cell>
          <cell r="K26">
            <v>0</v>
          </cell>
        </row>
        <row r="27">
          <cell r="B27">
            <v>28.679166666666671</v>
          </cell>
          <cell r="C27">
            <v>33.9</v>
          </cell>
          <cell r="D27">
            <v>24.7</v>
          </cell>
          <cell r="E27">
            <v>72.416666666666671</v>
          </cell>
          <cell r="F27">
            <v>93</v>
          </cell>
          <cell r="G27">
            <v>47</v>
          </cell>
          <cell r="H27">
            <v>13.68</v>
          </cell>
          <cell r="I27" t="str">
            <v>NO</v>
          </cell>
          <cell r="J27">
            <v>29.16</v>
          </cell>
          <cell r="K27">
            <v>11.4</v>
          </cell>
        </row>
        <row r="28">
          <cell r="B28">
            <v>25.650000000000002</v>
          </cell>
          <cell r="C28">
            <v>31.1</v>
          </cell>
          <cell r="D28">
            <v>22.4</v>
          </cell>
          <cell r="E28">
            <v>82.291666666666671</v>
          </cell>
          <cell r="F28">
            <v>96</v>
          </cell>
          <cell r="G28">
            <v>57</v>
          </cell>
          <cell r="H28">
            <v>14.4</v>
          </cell>
          <cell r="I28" t="str">
            <v>S</v>
          </cell>
          <cell r="J28">
            <v>44.28</v>
          </cell>
          <cell r="K28">
            <v>42.999999999999993</v>
          </cell>
        </row>
        <row r="29">
          <cell r="B29">
            <v>27.433333333333341</v>
          </cell>
          <cell r="C29">
            <v>32.200000000000003</v>
          </cell>
          <cell r="D29">
            <v>23.4</v>
          </cell>
          <cell r="E29">
            <v>75.916666666666671</v>
          </cell>
          <cell r="F29">
            <v>93</v>
          </cell>
          <cell r="G29">
            <v>53</v>
          </cell>
          <cell r="H29">
            <v>13.68</v>
          </cell>
          <cell r="I29" t="str">
            <v>S</v>
          </cell>
          <cell r="J29">
            <v>26.28</v>
          </cell>
          <cell r="K29">
            <v>0</v>
          </cell>
        </row>
        <row r="30">
          <cell r="B30">
            <v>28.516666666666666</v>
          </cell>
          <cell r="C30">
            <v>35.4</v>
          </cell>
          <cell r="D30">
            <v>22.8</v>
          </cell>
          <cell r="E30">
            <v>71.083333333333329</v>
          </cell>
          <cell r="F30">
            <v>89</v>
          </cell>
          <cell r="G30">
            <v>42</v>
          </cell>
          <cell r="H30">
            <v>12.24</v>
          </cell>
          <cell r="I30" t="str">
            <v>SO</v>
          </cell>
          <cell r="J30">
            <v>31.319999999999997</v>
          </cell>
          <cell r="K30">
            <v>0.4</v>
          </cell>
        </row>
        <row r="31">
          <cell r="B31">
            <v>25.920833333333331</v>
          </cell>
          <cell r="C31">
            <v>29.2</v>
          </cell>
          <cell r="D31">
            <v>23.6</v>
          </cell>
          <cell r="E31">
            <v>81.541666666666671</v>
          </cell>
          <cell r="F31">
            <v>92</v>
          </cell>
          <cell r="G31">
            <v>65</v>
          </cell>
          <cell r="H31">
            <v>16.559999999999999</v>
          </cell>
          <cell r="I31" t="str">
            <v>SO</v>
          </cell>
          <cell r="J31">
            <v>43.56</v>
          </cell>
          <cell r="K31">
            <v>0.8</v>
          </cell>
        </row>
        <row r="32">
          <cell r="B32">
            <v>28.945833333333336</v>
          </cell>
          <cell r="C32">
            <v>35.9</v>
          </cell>
          <cell r="D32">
            <v>23.2</v>
          </cell>
          <cell r="E32">
            <v>72.041666666666671</v>
          </cell>
          <cell r="F32">
            <v>93</v>
          </cell>
          <cell r="G32">
            <v>42</v>
          </cell>
          <cell r="H32">
            <v>12.24</v>
          </cell>
          <cell r="I32" t="str">
            <v>SO</v>
          </cell>
          <cell r="J32">
            <v>27.36</v>
          </cell>
          <cell r="K32">
            <v>0</v>
          </cell>
        </row>
        <row r="33">
          <cell r="B33">
            <v>28.737500000000001</v>
          </cell>
          <cell r="C33">
            <v>34.200000000000003</v>
          </cell>
          <cell r="D33">
            <v>22.5</v>
          </cell>
          <cell r="E33">
            <v>75.75</v>
          </cell>
          <cell r="F33">
            <v>95</v>
          </cell>
          <cell r="G33">
            <v>54</v>
          </cell>
          <cell r="H33">
            <v>19.440000000000001</v>
          </cell>
          <cell r="I33" t="str">
            <v>S</v>
          </cell>
          <cell r="J33">
            <v>61.92</v>
          </cell>
          <cell r="K33">
            <v>37.799999999999997</v>
          </cell>
        </row>
        <row r="34">
          <cell r="B34">
            <v>25.958333333333332</v>
          </cell>
          <cell r="C34">
            <v>31.2</v>
          </cell>
          <cell r="D34">
            <v>22.2</v>
          </cell>
          <cell r="E34">
            <v>78.791666666666671</v>
          </cell>
          <cell r="F34">
            <v>95</v>
          </cell>
          <cell r="G34">
            <v>55</v>
          </cell>
          <cell r="H34">
            <v>17.64</v>
          </cell>
          <cell r="I34" t="str">
            <v>SO</v>
          </cell>
          <cell r="J34">
            <v>42.84</v>
          </cell>
          <cell r="K34">
            <v>14.8</v>
          </cell>
        </row>
        <row r="35">
          <cell r="I35" t="str">
            <v>SO</v>
          </cell>
        </row>
      </sheetData>
      <sheetData sheetId="11">
        <row r="5">
          <cell r="B5">
            <v>28.525000000000002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26.191666666666666</v>
          </cell>
        </row>
      </sheetData>
      <sheetData sheetId="3">
        <row r="5">
          <cell r="B5">
            <v>24.108333333333334</v>
          </cell>
        </row>
      </sheetData>
      <sheetData sheetId="4">
        <row r="5">
          <cell r="B5">
            <v>12.504166666666665</v>
          </cell>
        </row>
      </sheetData>
      <sheetData sheetId="5">
        <row r="5">
          <cell r="B5">
            <v>22.366666666666671</v>
          </cell>
        </row>
      </sheetData>
      <sheetData sheetId="6">
        <row r="5">
          <cell r="B5">
            <v>21.329166666666669</v>
          </cell>
        </row>
      </sheetData>
      <sheetData sheetId="7">
        <row r="5">
          <cell r="B5">
            <v>22.804166666666674</v>
          </cell>
        </row>
      </sheetData>
      <sheetData sheetId="8">
        <row r="5">
          <cell r="B5">
            <v>23.075000000000003</v>
          </cell>
        </row>
      </sheetData>
      <sheetData sheetId="9">
        <row r="5">
          <cell r="B5">
            <v>28.929166666666664</v>
          </cell>
        </row>
      </sheetData>
      <sheetData sheetId="10">
        <row r="5">
          <cell r="B5">
            <v>23.420833333333331</v>
          </cell>
          <cell r="C5">
            <v>30.6</v>
          </cell>
          <cell r="D5">
            <v>19.899999999999999</v>
          </cell>
          <cell r="E5">
            <v>81.166666666666671</v>
          </cell>
          <cell r="F5">
            <v>95</v>
          </cell>
          <cell r="G5">
            <v>49</v>
          </cell>
          <cell r="H5">
            <v>28.08</v>
          </cell>
          <cell r="I5" t="str">
            <v>SE</v>
          </cell>
          <cell r="J5">
            <v>51.84</v>
          </cell>
          <cell r="K5">
            <v>29.000000000000004</v>
          </cell>
        </row>
        <row r="6">
          <cell r="B6">
            <v>23.970833333333335</v>
          </cell>
          <cell r="C6">
            <v>30.8</v>
          </cell>
          <cell r="D6">
            <v>18.899999999999999</v>
          </cell>
          <cell r="E6">
            <v>81.791666666666671</v>
          </cell>
          <cell r="F6">
            <v>97</v>
          </cell>
          <cell r="G6">
            <v>53</v>
          </cell>
          <cell r="H6">
            <v>5.7600000000000007</v>
          </cell>
          <cell r="I6" t="str">
            <v>NO</v>
          </cell>
          <cell r="J6">
            <v>16.2</v>
          </cell>
          <cell r="K6">
            <v>0</v>
          </cell>
        </row>
        <row r="7">
          <cell r="B7">
            <v>25.824999999999999</v>
          </cell>
          <cell r="C7">
            <v>33.6</v>
          </cell>
          <cell r="D7">
            <v>20.5</v>
          </cell>
          <cell r="E7">
            <v>76.75</v>
          </cell>
          <cell r="F7">
            <v>96</v>
          </cell>
          <cell r="G7">
            <v>40</v>
          </cell>
          <cell r="H7">
            <v>12.96</v>
          </cell>
          <cell r="I7" t="str">
            <v>NO</v>
          </cell>
          <cell r="J7">
            <v>37.800000000000004</v>
          </cell>
          <cell r="K7">
            <v>1.2</v>
          </cell>
        </row>
        <row r="8">
          <cell r="B8">
            <v>25.779166666666669</v>
          </cell>
          <cell r="C8">
            <v>33.700000000000003</v>
          </cell>
          <cell r="D8">
            <v>20.2</v>
          </cell>
          <cell r="E8">
            <v>76.791666666666671</v>
          </cell>
          <cell r="F8">
            <v>97</v>
          </cell>
          <cell r="G8">
            <v>39</v>
          </cell>
          <cell r="H8">
            <v>7.9200000000000008</v>
          </cell>
          <cell r="I8" t="str">
            <v>SE</v>
          </cell>
          <cell r="J8">
            <v>25.92</v>
          </cell>
          <cell r="K8">
            <v>4.2</v>
          </cell>
        </row>
        <row r="9">
          <cell r="B9">
            <v>26.916666666666661</v>
          </cell>
          <cell r="C9">
            <v>34.799999999999997</v>
          </cell>
          <cell r="D9">
            <v>19.8</v>
          </cell>
          <cell r="E9">
            <v>67.583333333333329</v>
          </cell>
          <cell r="F9">
            <v>95</v>
          </cell>
          <cell r="G9">
            <v>35</v>
          </cell>
          <cell r="H9">
            <v>26.28</v>
          </cell>
          <cell r="I9" t="str">
            <v>SE</v>
          </cell>
          <cell r="J9">
            <v>49.680000000000007</v>
          </cell>
          <cell r="K9">
            <v>0</v>
          </cell>
        </row>
        <row r="10">
          <cell r="B10">
            <v>25.383333333333329</v>
          </cell>
          <cell r="C10">
            <v>33.299999999999997</v>
          </cell>
          <cell r="D10">
            <v>20.3</v>
          </cell>
          <cell r="E10">
            <v>74.416666666666671</v>
          </cell>
          <cell r="F10">
            <v>95</v>
          </cell>
          <cell r="G10">
            <v>32</v>
          </cell>
          <cell r="H10">
            <v>20.52</v>
          </cell>
          <cell r="I10" t="str">
            <v>SE</v>
          </cell>
          <cell r="J10">
            <v>41.04</v>
          </cell>
          <cell r="K10">
            <v>4.8</v>
          </cell>
        </row>
        <row r="11">
          <cell r="B11">
            <v>24.954166666666666</v>
          </cell>
          <cell r="C11">
            <v>33.4</v>
          </cell>
          <cell r="D11">
            <v>19.2</v>
          </cell>
          <cell r="E11">
            <v>75.291666666666671</v>
          </cell>
          <cell r="F11">
            <v>96</v>
          </cell>
          <cell r="G11">
            <v>42</v>
          </cell>
          <cell r="H11">
            <v>48.96</v>
          </cell>
          <cell r="I11" t="str">
            <v>SE</v>
          </cell>
          <cell r="J11">
            <v>84.600000000000009</v>
          </cell>
          <cell r="K11">
            <v>23.400000000000002</v>
          </cell>
        </row>
        <row r="12">
          <cell r="B12">
            <v>23.295833333333331</v>
          </cell>
          <cell r="C12">
            <v>28</v>
          </cell>
          <cell r="D12">
            <v>20.9</v>
          </cell>
          <cell r="E12">
            <v>86.291666666666671</v>
          </cell>
          <cell r="F12">
            <v>96</v>
          </cell>
          <cell r="G12">
            <v>68</v>
          </cell>
          <cell r="H12">
            <v>8.64</v>
          </cell>
          <cell r="I12" t="str">
            <v>NE</v>
          </cell>
          <cell r="J12">
            <v>27.720000000000002</v>
          </cell>
          <cell r="K12">
            <v>4.2</v>
          </cell>
        </row>
        <row r="13">
          <cell r="B13">
            <v>23.758333333333329</v>
          </cell>
          <cell r="C13">
            <v>29.5</v>
          </cell>
          <cell r="D13">
            <v>19.399999999999999</v>
          </cell>
          <cell r="E13">
            <v>85.166666666666671</v>
          </cell>
          <cell r="F13">
            <v>97</v>
          </cell>
          <cell r="G13">
            <v>59</v>
          </cell>
          <cell r="H13">
            <v>16.559999999999999</v>
          </cell>
          <cell r="I13" t="str">
            <v>SE</v>
          </cell>
          <cell r="J13">
            <v>54.36</v>
          </cell>
          <cell r="K13">
            <v>12.6</v>
          </cell>
        </row>
        <row r="14">
          <cell r="B14">
            <v>26.504166666666663</v>
          </cell>
          <cell r="C14">
            <v>34.799999999999997</v>
          </cell>
          <cell r="D14">
            <v>20</v>
          </cell>
          <cell r="E14">
            <v>77.375</v>
          </cell>
          <cell r="F14">
            <v>97</v>
          </cell>
          <cell r="G14">
            <v>43</v>
          </cell>
          <cell r="H14">
            <v>15.120000000000001</v>
          </cell>
          <cell r="I14" t="str">
            <v>O</v>
          </cell>
          <cell r="J14">
            <v>27.36</v>
          </cell>
          <cell r="K14">
            <v>0</v>
          </cell>
        </row>
        <row r="15">
          <cell r="B15">
            <v>28.816666666666674</v>
          </cell>
          <cell r="C15">
            <v>36.4</v>
          </cell>
          <cell r="D15">
            <v>22.7</v>
          </cell>
          <cell r="E15">
            <v>67.5</v>
          </cell>
          <cell r="F15">
            <v>93</v>
          </cell>
          <cell r="G15">
            <v>35</v>
          </cell>
          <cell r="H15">
            <v>8.2799999999999994</v>
          </cell>
          <cell r="I15" t="str">
            <v>S</v>
          </cell>
          <cell r="J15">
            <v>21.6</v>
          </cell>
          <cell r="K15">
            <v>0</v>
          </cell>
        </row>
        <row r="16">
          <cell r="B16">
            <v>28.558333333333337</v>
          </cell>
          <cell r="C16">
            <v>36</v>
          </cell>
          <cell r="D16">
            <v>22.4</v>
          </cell>
          <cell r="E16">
            <v>70.333333333333329</v>
          </cell>
          <cell r="F16">
            <v>94</v>
          </cell>
          <cell r="G16">
            <v>38</v>
          </cell>
          <cell r="H16">
            <v>19.079999999999998</v>
          </cell>
          <cell r="I16" t="str">
            <v>S</v>
          </cell>
          <cell r="J16">
            <v>36.36</v>
          </cell>
          <cell r="K16">
            <v>4.2</v>
          </cell>
        </row>
        <row r="17">
          <cell r="B17">
            <v>26.920833333333324</v>
          </cell>
          <cell r="C17">
            <v>34.1</v>
          </cell>
          <cell r="D17">
            <v>21.5</v>
          </cell>
          <cell r="E17">
            <v>69.125</v>
          </cell>
          <cell r="F17">
            <v>95</v>
          </cell>
          <cell r="G17">
            <v>36</v>
          </cell>
          <cell r="H17">
            <v>17.64</v>
          </cell>
          <cell r="I17" t="str">
            <v>S</v>
          </cell>
          <cell r="J17">
            <v>30.96</v>
          </cell>
          <cell r="K17">
            <v>0.2</v>
          </cell>
        </row>
        <row r="18">
          <cell r="B18">
            <v>25.054166666666671</v>
          </cell>
          <cell r="C18">
            <v>32</v>
          </cell>
          <cell r="D18">
            <v>19.2</v>
          </cell>
          <cell r="E18">
            <v>61.208333333333336</v>
          </cell>
          <cell r="F18">
            <v>78</v>
          </cell>
          <cell r="G18">
            <v>43</v>
          </cell>
          <cell r="H18">
            <v>14.76</v>
          </cell>
          <cell r="I18" t="str">
            <v>SE</v>
          </cell>
          <cell r="J18">
            <v>28.08</v>
          </cell>
          <cell r="K18">
            <v>0</v>
          </cell>
        </row>
        <row r="19">
          <cell r="B19">
            <v>25.474999999999998</v>
          </cell>
          <cell r="C19">
            <v>32.6</v>
          </cell>
          <cell r="D19">
            <v>19.5</v>
          </cell>
          <cell r="E19">
            <v>69.583333333333329</v>
          </cell>
          <cell r="F19">
            <v>95</v>
          </cell>
          <cell r="G19">
            <v>41</v>
          </cell>
          <cell r="H19">
            <v>12.24</v>
          </cell>
          <cell r="I19" t="str">
            <v>SE</v>
          </cell>
          <cell r="J19">
            <v>21.240000000000002</v>
          </cell>
          <cell r="K19">
            <v>0</v>
          </cell>
        </row>
        <row r="20">
          <cell r="B20">
            <v>26.500000000000004</v>
          </cell>
          <cell r="C20">
            <v>35</v>
          </cell>
          <cell r="D20">
            <v>18.600000000000001</v>
          </cell>
          <cell r="E20">
            <v>64.291666666666671</v>
          </cell>
          <cell r="F20">
            <v>95</v>
          </cell>
          <cell r="G20">
            <v>30</v>
          </cell>
          <cell r="H20">
            <v>9</v>
          </cell>
          <cell r="I20" t="str">
            <v>S</v>
          </cell>
          <cell r="J20">
            <v>25.2</v>
          </cell>
          <cell r="K20">
            <v>0</v>
          </cell>
        </row>
        <row r="21">
          <cell r="B21">
            <v>27.379166666666666</v>
          </cell>
          <cell r="C21">
            <v>34.299999999999997</v>
          </cell>
          <cell r="D21">
            <v>20.3</v>
          </cell>
          <cell r="E21">
            <v>54.458333333333336</v>
          </cell>
          <cell r="F21">
            <v>85</v>
          </cell>
          <cell r="G21">
            <v>32</v>
          </cell>
          <cell r="H21">
            <v>11.879999999999999</v>
          </cell>
          <cell r="I21" t="str">
            <v>S</v>
          </cell>
          <cell r="J21">
            <v>33.840000000000003</v>
          </cell>
          <cell r="K21">
            <v>0</v>
          </cell>
        </row>
        <row r="22">
          <cell r="B22">
            <v>26.729166666666661</v>
          </cell>
          <cell r="C22">
            <v>34.200000000000003</v>
          </cell>
          <cell r="D22">
            <v>20.7</v>
          </cell>
          <cell r="E22">
            <v>50.833333333333336</v>
          </cell>
          <cell r="F22">
            <v>72</v>
          </cell>
          <cell r="G22">
            <v>29</v>
          </cell>
          <cell r="H22">
            <v>16.920000000000002</v>
          </cell>
          <cell r="I22" t="str">
            <v>S</v>
          </cell>
          <cell r="J22">
            <v>33.840000000000003</v>
          </cell>
          <cell r="K22">
            <v>0</v>
          </cell>
        </row>
        <row r="23">
          <cell r="B23">
            <v>27.400000000000002</v>
          </cell>
          <cell r="C23">
            <v>34.700000000000003</v>
          </cell>
          <cell r="D23">
            <v>20.100000000000001</v>
          </cell>
          <cell r="E23">
            <v>49.166666666666664</v>
          </cell>
          <cell r="F23">
            <v>82</v>
          </cell>
          <cell r="G23">
            <v>27</v>
          </cell>
          <cell r="H23">
            <v>13.32</v>
          </cell>
          <cell r="I23" t="str">
            <v>S</v>
          </cell>
          <cell r="J23">
            <v>37.440000000000005</v>
          </cell>
          <cell r="K23">
            <v>0</v>
          </cell>
        </row>
        <row r="24">
          <cell r="B24">
            <v>25.708333333333332</v>
          </cell>
          <cell r="C24">
            <v>32.5</v>
          </cell>
          <cell r="D24">
            <v>21.6</v>
          </cell>
          <cell r="E24">
            <v>70.875</v>
          </cell>
          <cell r="F24">
            <v>91</v>
          </cell>
          <cell r="G24">
            <v>42</v>
          </cell>
          <cell r="H24">
            <v>11.16</v>
          </cell>
          <cell r="I24" t="str">
            <v>SO</v>
          </cell>
          <cell r="J24">
            <v>21.6</v>
          </cell>
          <cell r="K24">
            <v>0</v>
          </cell>
        </row>
        <row r="25">
          <cell r="B25">
            <v>27.804166666666671</v>
          </cell>
          <cell r="C25">
            <v>37.1</v>
          </cell>
          <cell r="D25">
            <v>20</v>
          </cell>
          <cell r="E25">
            <v>63.833333333333336</v>
          </cell>
          <cell r="F25">
            <v>94</v>
          </cell>
          <cell r="G25">
            <v>28</v>
          </cell>
          <cell r="H25">
            <v>6.48</v>
          </cell>
          <cell r="I25" t="str">
            <v>NO</v>
          </cell>
          <cell r="J25">
            <v>34.92</v>
          </cell>
          <cell r="K25">
            <v>0</v>
          </cell>
        </row>
        <row r="26">
          <cell r="B26">
            <v>28.154166666666669</v>
          </cell>
          <cell r="C26">
            <v>35.9</v>
          </cell>
          <cell r="D26">
            <v>22.8</v>
          </cell>
          <cell r="E26">
            <v>64.875</v>
          </cell>
          <cell r="F26">
            <v>87</v>
          </cell>
          <cell r="G26">
            <v>37</v>
          </cell>
          <cell r="H26">
            <v>10.44</v>
          </cell>
          <cell r="I26" t="str">
            <v>N</v>
          </cell>
          <cell r="J26">
            <v>50.04</v>
          </cell>
          <cell r="K26">
            <v>2</v>
          </cell>
        </row>
        <row r="27">
          <cell r="B27">
            <v>26.824999999999992</v>
          </cell>
          <cell r="C27">
            <v>33.4</v>
          </cell>
          <cell r="D27">
            <v>22.9</v>
          </cell>
          <cell r="E27">
            <v>75.5</v>
          </cell>
          <cell r="F27">
            <v>94</v>
          </cell>
          <cell r="G27">
            <v>51</v>
          </cell>
          <cell r="H27">
            <v>27.720000000000002</v>
          </cell>
          <cell r="I27" t="str">
            <v>NO</v>
          </cell>
          <cell r="J27">
            <v>44.64</v>
          </cell>
          <cell r="K27">
            <v>2</v>
          </cell>
        </row>
        <row r="28">
          <cell r="B28">
            <v>24.558333333333326</v>
          </cell>
          <cell r="C28">
            <v>31</v>
          </cell>
          <cell r="D28">
            <v>20.7</v>
          </cell>
          <cell r="E28">
            <v>85</v>
          </cell>
          <cell r="F28">
            <v>97</v>
          </cell>
          <cell r="G28">
            <v>53</v>
          </cell>
          <cell r="H28">
            <v>13.68</v>
          </cell>
          <cell r="I28" t="str">
            <v>SO</v>
          </cell>
          <cell r="J28">
            <v>30.240000000000002</v>
          </cell>
          <cell r="K28">
            <v>102.20000000000002</v>
          </cell>
        </row>
        <row r="29">
          <cell r="B29">
            <v>26.208333333333332</v>
          </cell>
          <cell r="C29">
            <v>33.700000000000003</v>
          </cell>
          <cell r="D29">
            <v>21.2</v>
          </cell>
          <cell r="E29">
            <v>77.708333333333329</v>
          </cell>
          <cell r="F29">
            <v>96</v>
          </cell>
          <cell r="G29">
            <v>45</v>
          </cell>
          <cell r="H29">
            <v>9.3600000000000012</v>
          </cell>
          <cell r="I29" t="str">
            <v>NO</v>
          </cell>
          <cell r="J29">
            <v>55.800000000000004</v>
          </cell>
          <cell r="K29">
            <v>0.6</v>
          </cell>
        </row>
        <row r="30">
          <cell r="B30">
            <v>25.733333333333334</v>
          </cell>
          <cell r="C30">
            <v>31.9</v>
          </cell>
          <cell r="D30">
            <v>20.3</v>
          </cell>
          <cell r="E30">
            <v>71.375</v>
          </cell>
          <cell r="F30">
            <v>92</v>
          </cell>
          <cell r="G30">
            <v>46</v>
          </cell>
          <cell r="H30">
            <v>7.9200000000000008</v>
          </cell>
          <cell r="I30" t="str">
            <v>NO</v>
          </cell>
          <cell r="J30">
            <v>23.400000000000002</v>
          </cell>
          <cell r="K30">
            <v>0</v>
          </cell>
        </row>
        <row r="31">
          <cell r="B31">
            <v>26.466666666666665</v>
          </cell>
          <cell r="C31">
            <v>33.4</v>
          </cell>
          <cell r="D31">
            <v>20.5</v>
          </cell>
          <cell r="E31">
            <v>72.416666666666671</v>
          </cell>
          <cell r="F31">
            <v>95</v>
          </cell>
          <cell r="G31">
            <v>45</v>
          </cell>
          <cell r="H31">
            <v>21.96</v>
          </cell>
          <cell r="I31" t="str">
            <v>SE</v>
          </cell>
          <cell r="J31">
            <v>45</v>
          </cell>
          <cell r="K31">
            <v>0</v>
          </cell>
        </row>
        <row r="32">
          <cell r="B32">
            <v>26.865217391304341</v>
          </cell>
          <cell r="C32">
            <v>35.799999999999997</v>
          </cell>
          <cell r="D32">
            <v>19</v>
          </cell>
          <cell r="E32">
            <v>68.695652173913047</v>
          </cell>
          <cell r="F32">
            <v>96</v>
          </cell>
          <cell r="G32">
            <v>32</v>
          </cell>
          <cell r="H32">
            <v>9.7200000000000006</v>
          </cell>
          <cell r="I32" t="str">
            <v>NO</v>
          </cell>
          <cell r="J32">
            <v>22.68</v>
          </cell>
          <cell r="K32">
            <v>0</v>
          </cell>
        </row>
        <row r="33">
          <cell r="B33">
            <v>26.191666666666666</v>
          </cell>
          <cell r="C33">
            <v>35</v>
          </cell>
          <cell r="D33">
            <v>21.7</v>
          </cell>
          <cell r="E33">
            <v>76.791666666666671</v>
          </cell>
          <cell r="F33">
            <v>95</v>
          </cell>
          <cell r="G33">
            <v>43</v>
          </cell>
          <cell r="H33">
            <v>31.680000000000003</v>
          </cell>
          <cell r="I33" t="str">
            <v>N</v>
          </cell>
          <cell r="J33">
            <v>68.400000000000006</v>
          </cell>
          <cell r="K33">
            <v>4.2</v>
          </cell>
        </row>
        <row r="34">
          <cell r="B34">
            <v>25.345833333333342</v>
          </cell>
          <cell r="C34">
            <v>33.4</v>
          </cell>
          <cell r="D34">
            <v>20.6</v>
          </cell>
          <cell r="E34">
            <v>77.291666666666671</v>
          </cell>
          <cell r="F34">
            <v>97</v>
          </cell>
          <cell r="G34">
            <v>45</v>
          </cell>
          <cell r="H34">
            <v>19.440000000000001</v>
          </cell>
          <cell r="I34" t="str">
            <v>N</v>
          </cell>
          <cell r="J34">
            <v>38.159999999999997</v>
          </cell>
          <cell r="K34">
            <v>50.600000000000009</v>
          </cell>
        </row>
        <row r="35">
          <cell r="I35" t="str">
            <v>SE</v>
          </cell>
        </row>
      </sheetData>
      <sheetData sheetId="11">
        <row r="5">
          <cell r="B5">
            <v>26.858333333333334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24.058333333333337</v>
          </cell>
        </row>
      </sheetData>
      <sheetData sheetId="3">
        <row r="5">
          <cell r="B5">
            <v>24.383333333333336</v>
          </cell>
        </row>
      </sheetData>
      <sheetData sheetId="4">
        <row r="5">
          <cell r="B5">
            <v>13.291666666666664</v>
          </cell>
        </row>
      </sheetData>
      <sheetData sheetId="5">
        <row r="5">
          <cell r="B5">
            <v>21.545833333333338</v>
          </cell>
        </row>
      </sheetData>
      <sheetData sheetId="6">
        <row r="5">
          <cell r="B5">
            <v>20.300000000000004</v>
          </cell>
        </row>
      </sheetData>
      <sheetData sheetId="7">
        <row r="5">
          <cell r="B5">
            <v>20.970833333333328</v>
          </cell>
        </row>
      </sheetData>
      <sheetData sheetId="8">
        <row r="5">
          <cell r="B5">
            <v>24.745833333333337</v>
          </cell>
        </row>
      </sheetData>
      <sheetData sheetId="9">
        <row r="5">
          <cell r="B5">
            <v>26.866666666666664</v>
          </cell>
        </row>
      </sheetData>
      <sheetData sheetId="10">
        <row r="5">
          <cell r="B5">
            <v>26.312499999999996</v>
          </cell>
          <cell r="C5">
            <v>33.9</v>
          </cell>
          <cell r="D5">
            <v>20.100000000000001</v>
          </cell>
          <cell r="E5">
            <v>68.458333333333329</v>
          </cell>
          <cell r="F5">
            <v>96</v>
          </cell>
          <cell r="G5">
            <v>32</v>
          </cell>
          <cell r="H5">
            <v>37.080000000000005</v>
          </cell>
          <cell r="I5" t="str">
            <v>O</v>
          </cell>
          <cell r="J5">
            <v>61.560000000000009</v>
          </cell>
          <cell r="K5">
            <v>9.2000000000000011</v>
          </cell>
        </row>
        <row r="6">
          <cell r="B6">
            <v>23.00833333333334</v>
          </cell>
          <cell r="C6">
            <v>27</v>
          </cell>
          <cell r="D6">
            <v>19.899999999999999</v>
          </cell>
          <cell r="E6">
            <v>83.5</v>
          </cell>
          <cell r="F6">
            <v>96</v>
          </cell>
          <cell r="G6">
            <v>65</v>
          </cell>
          <cell r="H6">
            <v>19.8</v>
          </cell>
          <cell r="I6" t="str">
            <v>L</v>
          </cell>
          <cell r="J6">
            <v>33.119999999999997</v>
          </cell>
          <cell r="K6">
            <v>0.2</v>
          </cell>
        </row>
        <row r="7">
          <cell r="B7">
            <v>24.658333333333335</v>
          </cell>
          <cell r="C7">
            <v>30.7</v>
          </cell>
          <cell r="D7">
            <v>19.7</v>
          </cell>
          <cell r="E7">
            <v>76.75</v>
          </cell>
          <cell r="F7">
            <v>96</v>
          </cell>
          <cell r="G7">
            <v>53</v>
          </cell>
          <cell r="H7">
            <v>25.92</v>
          </cell>
          <cell r="I7" t="str">
            <v>O</v>
          </cell>
          <cell r="J7">
            <v>40.32</v>
          </cell>
          <cell r="K7">
            <v>0</v>
          </cell>
        </row>
        <row r="8">
          <cell r="B8">
            <v>25.508333333333329</v>
          </cell>
          <cell r="C8">
            <v>33.200000000000003</v>
          </cell>
          <cell r="D8">
            <v>20.6</v>
          </cell>
          <cell r="E8">
            <v>72.833333333333329</v>
          </cell>
          <cell r="F8">
            <v>95</v>
          </cell>
          <cell r="G8">
            <v>41</v>
          </cell>
          <cell r="H8">
            <v>26.28</v>
          </cell>
          <cell r="I8" t="str">
            <v>O</v>
          </cell>
          <cell r="J8">
            <v>49.680000000000007</v>
          </cell>
          <cell r="K8">
            <v>0</v>
          </cell>
        </row>
        <row r="9">
          <cell r="B9">
            <v>23.395833333333332</v>
          </cell>
          <cell r="C9">
            <v>29.4</v>
          </cell>
          <cell r="D9">
            <v>20.100000000000001</v>
          </cell>
          <cell r="E9">
            <v>81.083333333333329</v>
          </cell>
          <cell r="F9">
            <v>94</v>
          </cell>
          <cell r="G9">
            <v>45</v>
          </cell>
          <cell r="H9">
            <v>21.96</v>
          </cell>
          <cell r="I9" t="str">
            <v>NO</v>
          </cell>
          <cell r="J9">
            <v>59.04</v>
          </cell>
          <cell r="K9">
            <v>4.5999999999999996</v>
          </cell>
        </row>
        <row r="10">
          <cell r="B10">
            <v>23.204166666666666</v>
          </cell>
          <cell r="C10">
            <v>29.8</v>
          </cell>
          <cell r="D10">
            <v>19.5</v>
          </cell>
          <cell r="E10">
            <v>76.583333333333329</v>
          </cell>
          <cell r="F10">
            <v>96</v>
          </cell>
          <cell r="G10">
            <v>42</v>
          </cell>
          <cell r="H10">
            <v>21.6</v>
          </cell>
          <cell r="I10" t="str">
            <v>N</v>
          </cell>
          <cell r="J10">
            <v>35.28</v>
          </cell>
          <cell r="K10">
            <v>0</v>
          </cell>
        </row>
        <row r="11">
          <cell r="B11">
            <v>23.454166666666666</v>
          </cell>
          <cell r="C11">
            <v>28.5</v>
          </cell>
          <cell r="D11">
            <v>19</v>
          </cell>
          <cell r="E11">
            <v>81</v>
          </cell>
          <cell r="F11">
            <v>95</v>
          </cell>
          <cell r="G11">
            <v>54</v>
          </cell>
          <cell r="H11">
            <v>12.6</v>
          </cell>
          <cell r="I11" t="str">
            <v>NO</v>
          </cell>
          <cell r="J11">
            <v>66.239999999999995</v>
          </cell>
          <cell r="K11">
            <v>3</v>
          </cell>
        </row>
        <row r="12">
          <cell r="B12">
            <v>21.337500000000002</v>
          </cell>
          <cell r="C12">
            <v>23.9</v>
          </cell>
          <cell r="D12">
            <v>19.100000000000001</v>
          </cell>
          <cell r="E12">
            <v>92.25</v>
          </cell>
          <cell r="F12">
            <v>97</v>
          </cell>
          <cell r="G12">
            <v>81</v>
          </cell>
          <cell r="H12">
            <v>5.4</v>
          </cell>
          <cell r="I12" t="str">
            <v>L</v>
          </cell>
          <cell r="J12">
            <v>25.56</v>
          </cell>
          <cell r="K12">
            <v>13.599999999999998</v>
          </cell>
        </row>
        <row r="13">
          <cell r="B13">
            <v>23.245833333333337</v>
          </cell>
          <cell r="C13">
            <v>29</v>
          </cell>
          <cell r="D13">
            <v>19.2</v>
          </cell>
          <cell r="E13">
            <v>87.708333333333329</v>
          </cell>
          <cell r="F13">
            <v>97</v>
          </cell>
          <cell r="G13">
            <v>63</v>
          </cell>
          <cell r="H13">
            <v>28.08</v>
          </cell>
          <cell r="I13" t="str">
            <v>NO</v>
          </cell>
          <cell r="J13">
            <v>57.24</v>
          </cell>
          <cell r="K13">
            <v>10.6</v>
          </cell>
        </row>
        <row r="14">
          <cell r="B14">
            <v>23.829166666666666</v>
          </cell>
          <cell r="C14">
            <v>29.7</v>
          </cell>
          <cell r="D14">
            <v>20.6</v>
          </cell>
          <cell r="E14">
            <v>87.125</v>
          </cell>
          <cell r="F14">
            <v>96</v>
          </cell>
          <cell r="G14">
            <v>62</v>
          </cell>
          <cell r="H14">
            <v>31.319999999999997</v>
          </cell>
          <cell r="I14" t="str">
            <v>L</v>
          </cell>
          <cell r="J14">
            <v>58.32</v>
          </cell>
          <cell r="K14">
            <v>9</v>
          </cell>
        </row>
        <row r="15">
          <cell r="B15">
            <v>24.7</v>
          </cell>
          <cell r="C15">
            <v>30.9</v>
          </cell>
          <cell r="D15">
            <v>20.6</v>
          </cell>
          <cell r="E15">
            <v>84.083333333333329</v>
          </cell>
          <cell r="F15">
            <v>97</v>
          </cell>
          <cell r="G15">
            <v>55</v>
          </cell>
          <cell r="H15">
            <v>14.04</v>
          </cell>
          <cell r="I15" t="str">
            <v>O</v>
          </cell>
          <cell r="J15">
            <v>48.96</v>
          </cell>
          <cell r="K15">
            <v>5.6000000000000005</v>
          </cell>
        </row>
        <row r="16">
          <cell r="B16">
            <v>25.224999999999994</v>
          </cell>
          <cell r="C16">
            <v>31.6</v>
          </cell>
          <cell r="D16">
            <v>21.8</v>
          </cell>
          <cell r="E16">
            <v>81.833333333333329</v>
          </cell>
          <cell r="F16">
            <v>94</v>
          </cell>
          <cell r="G16">
            <v>50</v>
          </cell>
          <cell r="H16">
            <v>23.400000000000002</v>
          </cell>
          <cell r="I16" t="str">
            <v>O</v>
          </cell>
          <cell r="J16">
            <v>43.92</v>
          </cell>
          <cell r="K16">
            <v>9.3999999999999986</v>
          </cell>
        </row>
        <row r="17">
          <cell r="B17">
            <v>24.479166666666675</v>
          </cell>
          <cell r="C17">
            <v>30.7</v>
          </cell>
          <cell r="D17">
            <v>21.7</v>
          </cell>
          <cell r="E17">
            <v>83.708333333333329</v>
          </cell>
          <cell r="F17">
            <v>96</v>
          </cell>
          <cell r="G17">
            <v>58</v>
          </cell>
          <cell r="H17">
            <v>21.240000000000002</v>
          </cell>
          <cell r="I17" t="str">
            <v>S</v>
          </cell>
          <cell r="J17">
            <v>36.36</v>
          </cell>
          <cell r="K17">
            <v>8.9999999999999982</v>
          </cell>
        </row>
        <row r="18">
          <cell r="B18">
            <v>23.529166666666669</v>
          </cell>
          <cell r="C18">
            <v>29.7</v>
          </cell>
          <cell r="D18">
            <v>19.2</v>
          </cell>
          <cell r="E18">
            <v>83.5</v>
          </cell>
          <cell r="F18">
            <v>97</v>
          </cell>
          <cell r="G18">
            <v>58</v>
          </cell>
          <cell r="H18">
            <v>19.079999999999998</v>
          </cell>
          <cell r="I18" t="str">
            <v>L</v>
          </cell>
          <cell r="J18">
            <v>56.88</v>
          </cell>
          <cell r="K18">
            <v>61</v>
          </cell>
        </row>
        <row r="19">
          <cell r="B19">
            <v>23.604166666666671</v>
          </cell>
          <cell r="C19">
            <v>28.7</v>
          </cell>
          <cell r="D19">
            <v>19.8</v>
          </cell>
          <cell r="E19">
            <v>82.166666666666671</v>
          </cell>
          <cell r="F19">
            <v>97</v>
          </cell>
          <cell r="G19">
            <v>50</v>
          </cell>
          <cell r="H19">
            <v>20.52</v>
          </cell>
          <cell r="I19" t="str">
            <v>SE</v>
          </cell>
          <cell r="J19">
            <v>44.64</v>
          </cell>
          <cell r="K19">
            <v>1</v>
          </cell>
        </row>
        <row r="20">
          <cell r="B20">
            <v>25.229166666666668</v>
          </cell>
          <cell r="C20">
            <v>32.1</v>
          </cell>
          <cell r="D20">
            <v>19.3</v>
          </cell>
          <cell r="E20">
            <v>72.75</v>
          </cell>
          <cell r="F20">
            <v>96</v>
          </cell>
          <cell r="G20">
            <v>34</v>
          </cell>
          <cell r="H20">
            <v>13.68</v>
          </cell>
          <cell r="I20" t="str">
            <v>L</v>
          </cell>
          <cell r="J20">
            <v>26.64</v>
          </cell>
          <cell r="K20">
            <v>0</v>
          </cell>
        </row>
        <row r="21">
          <cell r="B21">
            <v>25.891666666666666</v>
          </cell>
          <cell r="C21">
            <v>31.1</v>
          </cell>
          <cell r="D21">
            <v>21</v>
          </cell>
          <cell r="E21">
            <v>69.333333333333329</v>
          </cell>
          <cell r="F21">
            <v>91</v>
          </cell>
          <cell r="G21">
            <v>45</v>
          </cell>
          <cell r="H21">
            <v>20.52</v>
          </cell>
          <cell r="I21" t="str">
            <v>L</v>
          </cell>
          <cell r="J21">
            <v>36</v>
          </cell>
          <cell r="K21">
            <v>0</v>
          </cell>
        </row>
        <row r="22">
          <cell r="B22">
            <v>24.783333333333331</v>
          </cell>
          <cell r="C22">
            <v>31.2</v>
          </cell>
          <cell r="D22">
            <v>18.7</v>
          </cell>
          <cell r="E22">
            <v>61.083333333333336</v>
          </cell>
          <cell r="F22">
            <v>86</v>
          </cell>
          <cell r="G22">
            <v>33</v>
          </cell>
          <cell r="H22">
            <v>23.400000000000002</v>
          </cell>
          <cell r="I22" t="str">
            <v>L</v>
          </cell>
          <cell r="J22">
            <v>38.159999999999997</v>
          </cell>
          <cell r="K22">
            <v>0</v>
          </cell>
        </row>
        <row r="23">
          <cell r="B23">
            <v>25.691666666666663</v>
          </cell>
          <cell r="C23">
            <v>31.2</v>
          </cell>
          <cell r="D23">
            <v>19.399999999999999</v>
          </cell>
          <cell r="E23">
            <v>54.208333333333336</v>
          </cell>
          <cell r="F23">
            <v>78</v>
          </cell>
          <cell r="G23">
            <v>34</v>
          </cell>
          <cell r="H23">
            <v>22.32</v>
          </cell>
          <cell r="I23" t="str">
            <v>L</v>
          </cell>
          <cell r="J23">
            <v>30.240000000000002</v>
          </cell>
          <cell r="K23">
            <v>0</v>
          </cell>
        </row>
        <row r="24">
          <cell r="B24">
            <v>24.570833333333329</v>
          </cell>
          <cell r="C24">
            <v>29</v>
          </cell>
          <cell r="D24">
            <v>20.8</v>
          </cell>
          <cell r="E24">
            <v>71.541666666666671</v>
          </cell>
          <cell r="F24">
            <v>88</v>
          </cell>
          <cell r="G24">
            <v>54</v>
          </cell>
          <cell r="H24">
            <v>12.6</v>
          </cell>
          <cell r="I24" t="str">
            <v>SO</v>
          </cell>
          <cell r="J24">
            <v>28.08</v>
          </cell>
          <cell r="K24">
            <v>0</v>
          </cell>
        </row>
        <row r="25">
          <cell r="B25">
            <v>26.145833333333332</v>
          </cell>
          <cell r="C25">
            <v>32.6</v>
          </cell>
          <cell r="D25">
            <v>19.600000000000001</v>
          </cell>
          <cell r="E25">
            <v>67</v>
          </cell>
          <cell r="F25">
            <v>95</v>
          </cell>
          <cell r="G25">
            <v>33</v>
          </cell>
          <cell r="H25">
            <v>15.120000000000001</v>
          </cell>
          <cell r="I25" t="str">
            <v>L</v>
          </cell>
          <cell r="J25">
            <v>30.6</v>
          </cell>
          <cell r="K25">
            <v>0</v>
          </cell>
        </row>
        <row r="26">
          <cell r="B26">
            <v>25.983333333333334</v>
          </cell>
          <cell r="C26">
            <v>31.7</v>
          </cell>
          <cell r="D26">
            <v>21</v>
          </cell>
          <cell r="E26">
            <v>71.25</v>
          </cell>
          <cell r="F26">
            <v>93</v>
          </cell>
          <cell r="G26">
            <v>44</v>
          </cell>
          <cell r="H26">
            <v>12.96</v>
          </cell>
          <cell r="I26" t="str">
            <v>NO</v>
          </cell>
          <cell r="J26">
            <v>41.4</v>
          </cell>
          <cell r="K26">
            <v>0</v>
          </cell>
        </row>
        <row r="27">
          <cell r="B27">
            <v>23.991666666666671</v>
          </cell>
          <cell r="C27">
            <v>30.7</v>
          </cell>
          <cell r="D27">
            <v>21</v>
          </cell>
          <cell r="E27">
            <v>81.583333333333329</v>
          </cell>
          <cell r="F27">
            <v>94</v>
          </cell>
          <cell r="G27">
            <v>52</v>
          </cell>
          <cell r="H27">
            <v>30.96</v>
          </cell>
          <cell r="I27" t="str">
            <v>N</v>
          </cell>
          <cell r="J27">
            <v>50.4</v>
          </cell>
          <cell r="K27">
            <v>0.8</v>
          </cell>
        </row>
        <row r="28">
          <cell r="B28">
            <v>21.670833333333334</v>
          </cell>
          <cell r="C28">
            <v>24.7</v>
          </cell>
          <cell r="D28">
            <v>18.7</v>
          </cell>
          <cell r="E28">
            <v>89.958333333333329</v>
          </cell>
          <cell r="F28">
            <v>97</v>
          </cell>
          <cell r="G28">
            <v>74</v>
          </cell>
          <cell r="H28">
            <v>28.8</v>
          </cell>
          <cell r="I28" t="str">
            <v>O</v>
          </cell>
          <cell r="J28">
            <v>54</v>
          </cell>
          <cell r="K28">
            <v>42.199999999999989</v>
          </cell>
        </row>
        <row r="29">
          <cell r="B29">
            <v>24.108333333333334</v>
          </cell>
          <cell r="C29">
            <v>29.9</v>
          </cell>
          <cell r="D29">
            <v>20.9</v>
          </cell>
          <cell r="E29">
            <v>83.625</v>
          </cell>
          <cell r="F29">
            <v>96</v>
          </cell>
          <cell r="G29">
            <v>57</v>
          </cell>
          <cell r="H29">
            <v>15.840000000000002</v>
          </cell>
          <cell r="I29" t="str">
            <v>O</v>
          </cell>
          <cell r="J29">
            <v>23.759999999999998</v>
          </cell>
          <cell r="K29">
            <v>0</v>
          </cell>
        </row>
        <row r="30">
          <cell r="B30">
            <v>24.929166666666671</v>
          </cell>
          <cell r="C30">
            <v>30.5</v>
          </cell>
          <cell r="D30">
            <v>21.4</v>
          </cell>
          <cell r="E30">
            <v>79.458333333333329</v>
          </cell>
          <cell r="F30">
            <v>96</v>
          </cell>
          <cell r="G30">
            <v>53</v>
          </cell>
          <cell r="H30">
            <v>18.36</v>
          </cell>
          <cell r="I30" t="str">
            <v>L</v>
          </cell>
          <cell r="J30">
            <v>29.52</v>
          </cell>
          <cell r="K30">
            <v>0</v>
          </cell>
        </row>
        <row r="31">
          <cell r="B31">
            <v>24.775000000000002</v>
          </cell>
          <cell r="C31">
            <v>30.1</v>
          </cell>
          <cell r="D31">
            <v>19.600000000000001</v>
          </cell>
          <cell r="E31">
            <v>76.416666666666671</v>
          </cell>
          <cell r="F31">
            <v>95</v>
          </cell>
          <cell r="G31">
            <v>51</v>
          </cell>
          <cell r="H31">
            <v>20.88</v>
          </cell>
          <cell r="I31" t="str">
            <v>SE</v>
          </cell>
          <cell r="J31">
            <v>34.92</v>
          </cell>
          <cell r="K31">
            <v>0</v>
          </cell>
        </row>
        <row r="32">
          <cell r="B32">
            <v>25.679166666666671</v>
          </cell>
          <cell r="C32">
            <v>33.1</v>
          </cell>
          <cell r="D32">
            <v>19.3</v>
          </cell>
          <cell r="E32">
            <v>74.625</v>
          </cell>
          <cell r="F32">
            <v>96</v>
          </cell>
          <cell r="G32">
            <v>44</v>
          </cell>
          <cell r="H32">
            <v>15.48</v>
          </cell>
          <cell r="I32" t="str">
            <v>NO</v>
          </cell>
          <cell r="J32">
            <v>28.44</v>
          </cell>
          <cell r="K32">
            <v>0</v>
          </cell>
        </row>
        <row r="33">
          <cell r="B33">
            <v>25.174999999999997</v>
          </cell>
          <cell r="C33">
            <v>32.299999999999997</v>
          </cell>
          <cell r="D33">
            <v>20.9</v>
          </cell>
          <cell r="E33">
            <v>81.458333333333329</v>
          </cell>
          <cell r="F33">
            <v>96</v>
          </cell>
          <cell r="G33">
            <v>49</v>
          </cell>
          <cell r="H33">
            <v>21.240000000000002</v>
          </cell>
          <cell r="I33" t="str">
            <v>N</v>
          </cell>
          <cell r="J33">
            <v>56.519999999999996</v>
          </cell>
          <cell r="K33">
            <v>3.4</v>
          </cell>
        </row>
        <row r="34">
          <cell r="B34">
            <v>21.762500000000003</v>
          </cell>
          <cell r="C34">
            <v>25.4</v>
          </cell>
          <cell r="D34">
            <v>19.3</v>
          </cell>
          <cell r="E34">
            <v>89.541666666666671</v>
          </cell>
          <cell r="F34">
            <v>96</v>
          </cell>
          <cell r="G34">
            <v>72</v>
          </cell>
          <cell r="H34">
            <v>23.400000000000002</v>
          </cell>
          <cell r="I34" t="str">
            <v>SE</v>
          </cell>
          <cell r="J34">
            <v>45.36</v>
          </cell>
          <cell r="K34">
            <v>75</v>
          </cell>
        </row>
        <row r="35">
          <cell r="I35" t="str">
            <v>L</v>
          </cell>
        </row>
      </sheetData>
      <sheetData sheetId="11">
        <row r="5">
          <cell r="B5">
            <v>24.370833333333341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25.554166666666664</v>
          </cell>
        </row>
      </sheetData>
      <sheetData sheetId="3">
        <row r="5">
          <cell r="B5">
            <v>24.158333333333335</v>
          </cell>
        </row>
      </sheetData>
      <sheetData sheetId="4">
        <row r="5">
          <cell r="B5">
            <v>12.112499999999999</v>
          </cell>
        </row>
      </sheetData>
      <sheetData sheetId="5">
        <row r="5">
          <cell r="B5">
            <v>22.208333333333332</v>
          </cell>
        </row>
      </sheetData>
      <sheetData sheetId="6">
        <row r="5">
          <cell r="B5">
            <v>21.141666666666662</v>
          </cell>
        </row>
      </sheetData>
      <sheetData sheetId="7">
        <row r="5">
          <cell r="B5">
            <v>20.916666666666668</v>
          </cell>
        </row>
      </sheetData>
      <sheetData sheetId="8">
        <row r="5">
          <cell r="B5">
            <v>23.583333333333339</v>
          </cell>
        </row>
      </sheetData>
      <sheetData sheetId="9">
        <row r="5">
          <cell r="B5">
            <v>27.562499999999996</v>
          </cell>
        </row>
      </sheetData>
      <sheetData sheetId="10">
        <row r="5">
          <cell r="B5">
            <v>21.733333333333334</v>
          </cell>
          <cell r="C5">
            <v>24</v>
          </cell>
          <cell r="D5">
            <v>19.899999999999999</v>
          </cell>
          <cell r="E5">
            <v>83</v>
          </cell>
          <cell r="F5">
            <v>95</v>
          </cell>
          <cell r="G5">
            <v>71</v>
          </cell>
          <cell r="H5">
            <v>19.8</v>
          </cell>
          <cell r="I5" t="str">
            <v>L</v>
          </cell>
          <cell r="J5">
            <v>41.76</v>
          </cell>
          <cell r="K5">
            <v>57.8</v>
          </cell>
        </row>
        <row r="6">
          <cell r="B6">
            <v>23.695833333333336</v>
          </cell>
          <cell r="C6">
            <v>29.7</v>
          </cell>
          <cell r="D6">
            <v>19.3</v>
          </cell>
          <cell r="E6">
            <v>78.625</v>
          </cell>
          <cell r="F6">
            <v>95</v>
          </cell>
          <cell r="G6">
            <v>52</v>
          </cell>
          <cell r="H6">
            <v>10.44</v>
          </cell>
          <cell r="I6" t="str">
            <v>L</v>
          </cell>
          <cell r="J6">
            <v>21.6</v>
          </cell>
          <cell r="K6">
            <v>0.2</v>
          </cell>
        </row>
        <row r="7">
          <cell r="B7">
            <v>23.979166666666668</v>
          </cell>
          <cell r="C7">
            <v>29.8</v>
          </cell>
          <cell r="D7">
            <v>21.5</v>
          </cell>
          <cell r="E7">
            <v>81.916666666666671</v>
          </cell>
          <cell r="F7">
            <v>91</v>
          </cell>
          <cell r="G7">
            <v>59</v>
          </cell>
          <cell r="H7">
            <v>19.440000000000001</v>
          </cell>
          <cell r="I7" t="str">
            <v>NE</v>
          </cell>
          <cell r="J7">
            <v>40.680000000000007</v>
          </cell>
          <cell r="K7">
            <v>5.4</v>
          </cell>
        </row>
        <row r="8">
          <cell r="B8">
            <v>24.349999999999998</v>
          </cell>
          <cell r="C8">
            <v>31.7</v>
          </cell>
          <cell r="D8">
            <v>19.3</v>
          </cell>
          <cell r="E8">
            <v>75.708333333333329</v>
          </cell>
          <cell r="F8">
            <v>94</v>
          </cell>
          <cell r="G8">
            <v>45</v>
          </cell>
          <cell r="H8">
            <v>16.920000000000002</v>
          </cell>
          <cell r="I8" t="str">
            <v>NE</v>
          </cell>
          <cell r="J8">
            <v>26.28</v>
          </cell>
          <cell r="K8">
            <v>0</v>
          </cell>
        </row>
        <row r="9">
          <cell r="B9">
            <v>27.083333333333332</v>
          </cell>
          <cell r="C9">
            <v>32.299999999999997</v>
          </cell>
          <cell r="D9">
            <v>22.1</v>
          </cell>
          <cell r="E9">
            <v>59.541666666666664</v>
          </cell>
          <cell r="F9">
            <v>79</v>
          </cell>
          <cell r="G9">
            <v>40</v>
          </cell>
          <cell r="H9">
            <v>13.68</v>
          </cell>
          <cell r="I9" t="str">
            <v>SE</v>
          </cell>
          <cell r="J9">
            <v>34.92</v>
          </cell>
          <cell r="K9">
            <v>0</v>
          </cell>
        </row>
        <row r="10">
          <cell r="B10">
            <v>26.987499999999997</v>
          </cell>
          <cell r="C10">
            <v>32.9</v>
          </cell>
          <cell r="D10">
            <v>20.100000000000001</v>
          </cell>
          <cell r="E10">
            <v>58.666666666666664</v>
          </cell>
          <cell r="F10">
            <v>87</v>
          </cell>
          <cell r="G10">
            <v>30</v>
          </cell>
          <cell r="H10">
            <v>11.16</v>
          </cell>
          <cell r="I10" t="str">
            <v>SO</v>
          </cell>
          <cell r="J10">
            <v>28.44</v>
          </cell>
          <cell r="K10">
            <v>0</v>
          </cell>
        </row>
        <row r="11">
          <cell r="B11">
            <v>25.933333333333337</v>
          </cell>
          <cell r="C11">
            <v>32.5</v>
          </cell>
          <cell r="D11">
            <v>20.8</v>
          </cell>
          <cell r="E11">
            <v>62.458333333333336</v>
          </cell>
          <cell r="F11">
            <v>90</v>
          </cell>
          <cell r="G11">
            <v>40</v>
          </cell>
          <cell r="H11">
            <v>20.52</v>
          </cell>
          <cell r="I11" t="str">
            <v>NE</v>
          </cell>
          <cell r="J11">
            <v>42.480000000000004</v>
          </cell>
          <cell r="K11">
            <v>0.4</v>
          </cell>
        </row>
        <row r="12">
          <cell r="B12">
            <v>22.929166666666664</v>
          </cell>
          <cell r="C12">
            <v>28.9</v>
          </cell>
          <cell r="D12">
            <v>20.8</v>
          </cell>
          <cell r="E12">
            <v>81.333333333333329</v>
          </cell>
          <cell r="F12">
            <v>92</v>
          </cell>
          <cell r="G12">
            <v>56</v>
          </cell>
          <cell r="H12">
            <v>23.400000000000002</v>
          </cell>
          <cell r="I12" t="str">
            <v>L</v>
          </cell>
          <cell r="J12">
            <v>38.519999999999996</v>
          </cell>
          <cell r="K12">
            <v>1</v>
          </cell>
        </row>
        <row r="13">
          <cell r="B13">
            <v>24.304166666666664</v>
          </cell>
          <cell r="C13">
            <v>31.3</v>
          </cell>
          <cell r="D13">
            <v>20.3</v>
          </cell>
          <cell r="E13">
            <v>75.958333333333329</v>
          </cell>
          <cell r="F13">
            <v>93</v>
          </cell>
          <cell r="G13">
            <v>44</v>
          </cell>
          <cell r="H13">
            <v>16.2</v>
          </cell>
          <cell r="I13" t="str">
            <v>NE</v>
          </cell>
          <cell r="J13">
            <v>50.76</v>
          </cell>
          <cell r="K13">
            <v>0.2</v>
          </cell>
        </row>
        <row r="14">
          <cell r="B14">
            <v>25.725000000000005</v>
          </cell>
          <cell r="C14">
            <v>33.1</v>
          </cell>
          <cell r="D14">
            <v>20.7</v>
          </cell>
          <cell r="E14">
            <v>70.791666666666671</v>
          </cell>
          <cell r="F14">
            <v>90</v>
          </cell>
          <cell r="G14">
            <v>37</v>
          </cell>
          <cell r="H14">
            <v>18.36</v>
          </cell>
          <cell r="I14" t="str">
            <v>L</v>
          </cell>
          <cell r="J14">
            <v>28.08</v>
          </cell>
          <cell r="K14">
            <v>0</v>
          </cell>
        </row>
        <row r="15">
          <cell r="B15">
            <v>27.608333333333334</v>
          </cell>
          <cell r="C15">
            <v>33.9</v>
          </cell>
          <cell r="D15">
            <v>22.9</v>
          </cell>
          <cell r="E15">
            <v>67.208333333333329</v>
          </cell>
          <cell r="F15">
            <v>85</v>
          </cell>
          <cell r="G15">
            <v>43</v>
          </cell>
          <cell r="H15">
            <v>12.6</v>
          </cell>
          <cell r="I15" t="str">
            <v>S</v>
          </cell>
          <cell r="J15">
            <v>29.52</v>
          </cell>
          <cell r="K15">
            <v>0</v>
          </cell>
        </row>
        <row r="16">
          <cell r="B16">
            <v>26.408333333333335</v>
          </cell>
          <cell r="C16">
            <v>32.299999999999997</v>
          </cell>
          <cell r="D16">
            <v>21.4</v>
          </cell>
          <cell r="E16">
            <v>71.791666666666671</v>
          </cell>
          <cell r="F16">
            <v>92</v>
          </cell>
          <cell r="G16">
            <v>46</v>
          </cell>
          <cell r="H16">
            <v>23.040000000000003</v>
          </cell>
          <cell r="I16" t="str">
            <v>S</v>
          </cell>
          <cell r="J16">
            <v>40.32</v>
          </cell>
          <cell r="K16">
            <v>0</v>
          </cell>
        </row>
        <row r="17">
          <cell r="B17">
            <v>24.258333333333336</v>
          </cell>
          <cell r="C17">
            <v>30.1</v>
          </cell>
          <cell r="D17">
            <v>19</v>
          </cell>
          <cell r="E17">
            <v>62.333333333333336</v>
          </cell>
          <cell r="F17">
            <v>86</v>
          </cell>
          <cell r="G17">
            <v>25</v>
          </cell>
          <cell r="H17">
            <v>24.48</v>
          </cell>
          <cell r="I17" t="str">
            <v>S</v>
          </cell>
          <cell r="J17">
            <v>37.440000000000005</v>
          </cell>
          <cell r="K17">
            <v>0</v>
          </cell>
        </row>
        <row r="18">
          <cell r="B18">
            <v>22.891666666666669</v>
          </cell>
          <cell r="C18">
            <v>28</v>
          </cell>
          <cell r="D18">
            <v>19.600000000000001</v>
          </cell>
          <cell r="E18">
            <v>62.333333333333336</v>
          </cell>
          <cell r="F18">
            <v>78</v>
          </cell>
          <cell r="G18">
            <v>43</v>
          </cell>
          <cell r="H18">
            <v>21.6</v>
          </cell>
          <cell r="I18" t="str">
            <v>S</v>
          </cell>
          <cell r="J18">
            <v>34.200000000000003</v>
          </cell>
          <cell r="K18">
            <v>0</v>
          </cell>
        </row>
        <row r="19">
          <cell r="B19">
            <v>24.045833333333334</v>
          </cell>
          <cell r="C19">
            <v>30.8</v>
          </cell>
          <cell r="D19">
            <v>18.7</v>
          </cell>
          <cell r="E19">
            <v>62.958333333333336</v>
          </cell>
          <cell r="F19">
            <v>88</v>
          </cell>
          <cell r="G19">
            <v>30</v>
          </cell>
          <cell r="H19">
            <v>11.520000000000001</v>
          </cell>
          <cell r="I19" t="str">
            <v>S</v>
          </cell>
          <cell r="J19">
            <v>27.720000000000002</v>
          </cell>
          <cell r="K19">
            <v>0</v>
          </cell>
        </row>
        <row r="20">
          <cell r="B20">
            <v>24.795833333333334</v>
          </cell>
          <cell r="C20">
            <v>32.200000000000003</v>
          </cell>
          <cell r="D20">
            <v>17.8</v>
          </cell>
          <cell r="E20">
            <v>52.541666666666664</v>
          </cell>
          <cell r="F20">
            <v>76</v>
          </cell>
          <cell r="G20">
            <v>24</v>
          </cell>
          <cell r="H20">
            <v>13.32</v>
          </cell>
          <cell r="I20" t="str">
            <v>SO</v>
          </cell>
          <cell r="J20">
            <v>34.200000000000003</v>
          </cell>
          <cell r="K20">
            <v>0</v>
          </cell>
        </row>
        <row r="21">
          <cell r="B21">
            <v>25.679166666666674</v>
          </cell>
          <cell r="C21">
            <v>32.4</v>
          </cell>
          <cell r="D21">
            <v>19.600000000000001</v>
          </cell>
          <cell r="E21">
            <v>55.666666666666664</v>
          </cell>
          <cell r="F21">
            <v>81</v>
          </cell>
          <cell r="G21">
            <v>35</v>
          </cell>
          <cell r="H21">
            <v>25.2</v>
          </cell>
          <cell r="I21" t="str">
            <v>L</v>
          </cell>
          <cell r="J21">
            <v>43.92</v>
          </cell>
          <cell r="K21">
            <v>0</v>
          </cell>
        </row>
        <row r="22">
          <cell r="B22">
            <v>24.729166666666668</v>
          </cell>
          <cell r="C22">
            <v>29.8</v>
          </cell>
          <cell r="D22">
            <v>20.5</v>
          </cell>
          <cell r="E22">
            <v>53.875</v>
          </cell>
          <cell r="F22">
            <v>64</v>
          </cell>
          <cell r="G22">
            <v>37</v>
          </cell>
          <cell r="H22">
            <v>26.64</v>
          </cell>
          <cell r="I22" t="str">
            <v>NE</v>
          </cell>
          <cell r="J22">
            <v>39.6</v>
          </cell>
          <cell r="K22">
            <v>0</v>
          </cell>
        </row>
        <row r="23">
          <cell r="B23">
            <v>24.441666666666666</v>
          </cell>
          <cell r="C23">
            <v>33.799999999999997</v>
          </cell>
          <cell r="D23">
            <v>19.3</v>
          </cell>
          <cell r="E23">
            <v>64</v>
          </cell>
          <cell r="F23">
            <v>89</v>
          </cell>
          <cell r="G23">
            <v>28</v>
          </cell>
          <cell r="H23">
            <v>28.44</v>
          </cell>
          <cell r="I23" t="str">
            <v>L</v>
          </cell>
          <cell r="J23">
            <v>66.960000000000008</v>
          </cell>
          <cell r="K23">
            <v>2.4000000000000004</v>
          </cell>
        </row>
        <row r="24">
          <cell r="B24">
            <v>25.779166666666669</v>
          </cell>
          <cell r="C24">
            <v>32.5</v>
          </cell>
          <cell r="D24">
            <v>20.2</v>
          </cell>
          <cell r="E24">
            <v>67.75</v>
          </cell>
          <cell r="F24">
            <v>92</v>
          </cell>
          <cell r="G24">
            <v>40</v>
          </cell>
          <cell r="H24">
            <v>11.879999999999999</v>
          </cell>
          <cell r="I24" t="str">
            <v>S</v>
          </cell>
          <cell r="J24">
            <v>27</v>
          </cell>
          <cell r="K24">
            <v>0</v>
          </cell>
        </row>
        <row r="25">
          <cell r="B25">
            <v>28.183333333333337</v>
          </cell>
          <cell r="C25">
            <v>34.700000000000003</v>
          </cell>
          <cell r="D25">
            <v>21.1</v>
          </cell>
          <cell r="E25">
            <v>53.958333333333336</v>
          </cell>
          <cell r="F25">
            <v>80</v>
          </cell>
          <cell r="G25">
            <v>33</v>
          </cell>
          <cell r="H25">
            <v>10.44</v>
          </cell>
          <cell r="I25" t="str">
            <v>L</v>
          </cell>
          <cell r="J25">
            <v>25.2</v>
          </cell>
          <cell r="K25">
            <v>0</v>
          </cell>
        </row>
        <row r="26">
          <cell r="B26">
            <v>29.004166666666659</v>
          </cell>
          <cell r="C26">
            <v>35.9</v>
          </cell>
          <cell r="D26">
            <v>22.7</v>
          </cell>
          <cell r="E26">
            <v>55.291666666666664</v>
          </cell>
          <cell r="F26">
            <v>77</v>
          </cell>
          <cell r="G26">
            <v>32</v>
          </cell>
          <cell r="H26">
            <v>26.28</v>
          </cell>
          <cell r="I26" t="str">
            <v>N</v>
          </cell>
          <cell r="J26">
            <v>47.16</v>
          </cell>
          <cell r="K26">
            <v>0</v>
          </cell>
        </row>
        <row r="27">
          <cell r="B27">
            <v>24.837500000000002</v>
          </cell>
          <cell r="C27">
            <v>30</v>
          </cell>
          <cell r="D27">
            <v>21.9</v>
          </cell>
          <cell r="E27">
            <v>78.875</v>
          </cell>
          <cell r="F27">
            <v>92</v>
          </cell>
          <cell r="G27">
            <v>51</v>
          </cell>
          <cell r="H27">
            <v>17.64</v>
          </cell>
          <cell r="I27" t="str">
            <v>NE</v>
          </cell>
          <cell r="J27">
            <v>32.04</v>
          </cell>
          <cell r="K27">
            <v>13.000000000000002</v>
          </cell>
        </row>
        <row r="28">
          <cell r="B28">
            <v>24.412500000000005</v>
          </cell>
          <cell r="C28">
            <v>29.7</v>
          </cell>
          <cell r="D28">
            <v>21.6</v>
          </cell>
          <cell r="E28">
            <v>80.083333333333329</v>
          </cell>
          <cell r="F28">
            <v>94</v>
          </cell>
          <cell r="G28">
            <v>55</v>
          </cell>
          <cell r="H28">
            <v>20.16</v>
          </cell>
          <cell r="I28" t="str">
            <v>S</v>
          </cell>
          <cell r="J28">
            <v>32.76</v>
          </cell>
          <cell r="K28">
            <v>1.5999999999999999</v>
          </cell>
        </row>
        <row r="29">
          <cell r="B29">
            <v>24.816666666666663</v>
          </cell>
          <cell r="C29">
            <v>30.7</v>
          </cell>
          <cell r="D29">
            <v>20.2</v>
          </cell>
          <cell r="E29">
            <v>74.416666666666671</v>
          </cell>
          <cell r="F29">
            <v>89</v>
          </cell>
          <cell r="G29">
            <v>53</v>
          </cell>
          <cell r="H29">
            <v>20.16</v>
          </cell>
          <cell r="I29" t="str">
            <v>S</v>
          </cell>
          <cell r="J29">
            <v>36.36</v>
          </cell>
          <cell r="K29">
            <v>0</v>
          </cell>
        </row>
        <row r="30">
          <cell r="B30">
            <v>24.954166666666666</v>
          </cell>
          <cell r="C30">
            <v>31.1</v>
          </cell>
          <cell r="D30">
            <v>20.100000000000001</v>
          </cell>
          <cell r="E30">
            <v>67.958333333333329</v>
          </cell>
          <cell r="F30">
            <v>88</v>
          </cell>
          <cell r="G30">
            <v>45</v>
          </cell>
          <cell r="H30">
            <v>23.759999999999998</v>
          </cell>
          <cell r="I30" t="str">
            <v>NE</v>
          </cell>
          <cell r="J30">
            <v>43.56</v>
          </cell>
          <cell r="K30">
            <v>0</v>
          </cell>
        </row>
        <row r="31">
          <cell r="B31">
            <v>24.3</v>
          </cell>
          <cell r="C31">
            <v>31.2</v>
          </cell>
          <cell r="D31">
            <v>21.2</v>
          </cell>
          <cell r="E31">
            <v>78.375</v>
          </cell>
          <cell r="F31">
            <v>91</v>
          </cell>
          <cell r="G31">
            <v>48</v>
          </cell>
          <cell r="H31">
            <v>18.720000000000002</v>
          </cell>
          <cell r="I31" t="str">
            <v>SE</v>
          </cell>
          <cell r="J31">
            <v>33.119999999999997</v>
          </cell>
          <cell r="K31">
            <v>7</v>
          </cell>
        </row>
        <row r="32">
          <cell r="B32">
            <v>26.154166666666665</v>
          </cell>
          <cell r="C32">
            <v>33.799999999999997</v>
          </cell>
          <cell r="D32">
            <v>20.3</v>
          </cell>
          <cell r="E32">
            <v>70.166666666666671</v>
          </cell>
          <cell r="F32">
            <v>94</v>
          </cell>
          <cell r="G32">
            <v>37</v>
          </cell>
          <cell r="H32">
            <v>11.16</v>
          </cell>
          <cell r="I32" t="str">
            <v>N</v>
          </cell>
          <cell r="J32">
            <v>22.32</v>
          </cell>
          <cell r="K32">
            <v>0</v>
          </cell>
        </row>
        <row r="33">
          <cell r="B33">
            <v>24.104166666666668</v>
          </cell>
          <cell r="C33">
            <v>29.5</v>
          </cell>
          <cell r="D33">
            <v>19.600000000000001</v>
          </cell>
          <cell r="E33">
            <v>81.166666666666671</v>
          </cell>
          <cell r="F33">
            <v>95</v>
          </cell>
          <cell r="G33">
            <v>55</v>
          </cell>
          <cell r="H33">
            <v>24.48</v>
          </cell>
          <cell r="I33" t="str">
            <v>L</v>
          </cell>
          <cell r="J33">
            <v>54.36</v>
          </cell>
          <cell r="K33">
            <v>48.400000000000006</v>
          </cell>
        </row>
        <row r="34">
          <cell r="B34">
            <v>24.512500000000006</v>
          </cell>
          <cell r="C34">
            <v>31.1</v>
          </cell>
          <cell r="D34">
            <v>20</v>
          </cell>
          <cell r="E34">
            <v>75.833333333333329</v>
          </cell>
          <cell r="F34">
            <v>92</v>
          </cell>
          <cell r="G34">
            <v>49</v>
          </cell>
          <cell r="H34">
            <v>18.720000000000002</v>
          </cell>
          <cell r="I34" t="str">
            <v>NE</v>
          </cell>
          <cell r="J34">
            <v>40.32</v>
          </cell>
          <cell r="K34">
            <v>0</v>
          </cell>
        </row>
        <row r="35">
          <cell r="I35" t="str">
            <v>L</v>
          </cell>
        </row>
      </sheetData>
      <sheetData sheetId="11">
        <row r="5">
          <cell r="B5">
            <v>25.833333333333332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NO</v>
          </cell>
        </row>
      </sheetData>
      <sheetData sheetId="1"/>
      <sheetData sheetId="2">
        <row r="5">
          <cell r="B5">
            <v>26.241666666666664</v>
          </cell>
        </row>
      </sheetData>
      <sheetData sheetId="3">
        <row r="5">
          <cell r="B5">
            <v>24.875000000000004</v>
          </cell>
        </row>
      </sheetData>
      <sheetData sheetId="4">
        <row r="5">
          <cell r="B5">
            <v>12.483333333333334</v>
          </cell>
        </row>
      </sheetData>
      <sheetData sheetId="5">
        <row r="5">
          <cell r="B5">
            <v>23.045833333333334</v>
          </cell>
        </row>
      </sheetData>
      <sheetData sheetId="6">
        <row r="5">
          <cell r="B5">
            <v>22.520833333333329</v>
          </cell>
        </row>
      </sheetData>
      <sheetData sheetId="7">
        <row r="5">
          <cell r="B5">
            <v>23.391666666666666</v>
          </cell>
        </row>
      </sheetData>
      <sheetData sheetId="8">
        <row r="5">
          <cell r="B5">
            <v>25.779166666666669</v>
          </cell>
        </row>
      </sheetData>
      <sheetData sheetId="9">
        <row r="5">
          <cell r="B5">
            <v>29.208333333333329</v>
          </cell>
        </row>
      </sheetData>
      <sheetData sheetId="10">
        <row r="5">
          <cell r="B5">
            <v>24.491666666666671</v>
          </cell>
          <cell r="C5">
            <v>32.1</v>
          </cell>
          <cell r="D5">
            <v>19.3</v>
          </cell>
          <cell r="E5">
            <v>73.333333333333329</v>
          </cell>
          <cell r="F5">
            <v>95</v>
          </cell>
          <cell r="G5">
            <v>45</v>
          </cell>
          <cell r="H5">
            <v>27.36</v>
          </cell>
          <cell r="I5" t="str">
            <v>SE</v>
          </cell>
          <cell r="J5">
            <v>69.12</v>
          </cell>
          <cell r="K5">
            <v>30.400000000000002</v>
          </cell>
        </row>
        <row r="6">
          <cell r="B6">
            <v>22.849999999999998</v>
          </cell>
          <cell r="C6">
            <v>28.5</v>
          </cell>
          <cell r="D6">
            <v>19.5</v>
          </cell>
          <cell r="E6">
            <v>80.958333333333329</v>
          </cell>
          <cell r="F6">
            <v>96</v>
          </cell>
          <cell r="G6">
            <v>58</v>
          </cell>
          <cell r="H6">
            <v>15.120000000000001</v>
          </cell>
          <cell r="I6" t="str">
            <v>L</v>
          </cell>
          <cell r="J6">
            <v>27.36</v>
          </cell>
          <cell r="K6">
            <v>0</v>
          </cell>
        </row>
        <row r="7">
          <cell r="B7">
            <v>25.745833333333337</v>
          </cell>
          <cell r="C7">
            <v>31.5</v>
          </cell>
          <cell r="D7">
            <v>20.8</v>
          </cell>
          <cell r="E7">
            <v>72.583333333333329</v>
          </cell>
          <cell r="F7">
            <v>92</v>
          </cell>
          <cell r="G7">
            <v>48</v>
          </cell>
          <cell r="H7">
            <v>11.16</v>
          </cell>
          <cell r="I7" t="str">
            <v>NO</v>
          </cell>
          <cell r="J7">
            <v>23.759999999999998</v>
          </cell>
          <cell r="K7">
            <v>0</v>
          </cell>
        </row>
        <row r="8">
          <cell r="B8">
            <v>26.533333333333342</v>
          </cell>
          <cell r="C8">
            <v>33.9</v>
          </cell>
          <cell r="D8">
            <v>20.7</v>
          </cell>
          <cell r="E8">
            <v>70.666666666666671</v>
          </cell>
          <cell r="F8">
            <v>94</v>
          </cell>
          <cell r="G8">
            <v>38</v>
          </cell>
          <cell r="H8">
            <v>15.120000000000001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25.566666666666666</v>
          </cell>
          <cell r="C9">
            <v>32.9</v>
          </cell>
          <cell r="D9">
            <v>16.8</v>
          </cell>
          <cell r="E9">
            <v>71.541666666666671</v>
          </cell>
          <cell r="F9">
            <v>95</v>
          </cell>
          <cell r="G9">
            <v>41</v>
          </cell>
          <cell r="H9">
            <v>17.64</v>
          </cell>
          <cell r="I9" t="str">
            <v>SE</v>
          </cell>
          <cell r="J9">
            <v>74.88000000000001</v>
          </cell>
          <cell r="K9">
            <v>54.6</v>
          </cell>
        </row>
        <row r="10">
          <cell r="B10">
            <v>24.754166666666666</v>
          </cell>
          <cell r="C10">
            <v>31.9</v>
          </cell>
          <cell r="D10">
            <v>19.600000000000001</v>
          </cell>
          <cell r="E10">
            <v>71.666666666666671</v>
          </cell>
          <cell r="F10">
            <v>95</v>
          </cell>
          <cell r="G10">
            <v>41</v>
          </cell>
          <cell r="H10">
            <v>16.2</v>
          </cell>
          <cell r="I10" t="str">
            <v>NO</v>
          </cell>
          <cell r="J10">
            <v>33.840000000000003</v>
          </cell>
          <cell r="K10">
            <v>7.8</v>
          </cell>
        </row>
        <row r="11">
          <cell r="B11">
            <v>23.149999999999995</v>
          </cell>
          <cell r="C11">
            <v>30.8</v>
          </cell>
          <cell r="D11">
            <v>18.3</v>
          </cell>
          <cell r="E11">
            <v>82.541666666666671</v>
          </cell>
          <cell r="F11">
            <v>95</v>
          </cell>
          <cell r="G11">
            <v>53</v>
          </cell>
          <cell r="H11">
            <v>33.119999999999997</v>
          </cell>
          <cell r="I11" t="str">
            <v>SE</v>
          </cell>
          <cell r="J11">
            <v>85.68</v>
          </cell>
          <cell r="K11">
            <v>31.599999999999998</v>
          </cell>
        </row>
        <row r="12">
          <cell r="B12">
            <v>22.825000000000003</v>
          </cell>
          <cell r="C12">
            <v>26.4</v>
          </cell>
          <cell r="D12">
            <v>20.7</v>
          </cell>
          <cell r="E12">
            <v>83.5</v>
          </cell>
          <cell r="F12">
            <v>95</v>
          </cell>
          <cell r="G12">
            <v>66</v>
          </cell>
          <cell r="H12">
            <v>13.32</v>
          </cell>
          <cell r="I12" t="str">
            <v>NE</v>
          </cell>
          <cell r="J12">
            <v>30.96</v>
          </cell>
          <cell r="K12">
            <v>0.2</v>
          </cell>
        </row>
        <row r="13">
          <cell r="B13">
            <v>23.979166666666668</v>
          </cell>
          <cell r="C13">
            <v>31.9</v>
          </cell>
          <cell r="D13">
            <v>19.899999999999999</v>
          </cell>
          <cell r="E13">
            <v>81.208333333333329</v>
          </cell>
          <cell r="F13">
            <v>96</v>
          </cell>
          <cell r="G13">
            <v>49</v>
          </cell>
          <cell r="H13">
            <v>15.120000000000001</v>
          </cell>
          <cell r="I13" t="str">
            <v>NO</v>
          </cell>
          <cell r="J13">
            <v>42.480000000000004</v>
          </cell>
          <cell r="K13">
            <v>0</v>
          </cell>
        </row>
        <row r="14">
          <cell r="B14">
            <v>26.024999999999995</v>
          </cell>
          <cell r="C14">
            <v>32</v>
          </cell>
          <cell r="D14">
            <v>22.2</v>
          </cell>
          <cell r="E14">
            <v>76.708333333333329</v>
          </cell>
          <cell r="F14">
            <v>93</v>
          </cell>
          <cell r="G14">
            <v>55</v>
          </cell>
          <cell r="H14">
            <v>15.120000000000001</v>
          </cell>
          <cell r="I14" t="str">
            <v>L</v>
          </cell>
          <cell r="J14">
            <v>34.200000000000003</v>
          </cell>
          <cell r="K14">
            <v>4.8</v>
          </cell>
        </row>
        <row r="15">
          <cell r="B15">
            <v>28.029166666666665</v>
          </cell>
          <cell r="C15">
            <v>35.299999999999997</v>
          </cell>
          <cell r="D15">
            <v>22.4</v>
          </cell>
          <cell r="E15">
            <v>66.916666666666671</v>
          </cell>
          <cell r="F15">
            <v>92</v>
          </cell>
          <cell r="G15">
            <v>34</v>
          </cell>
          <cell r="H15">
            <v>11.16</v>
          </cell>
          <cell r="I15" t="str">
            <v>S</v>
          </cell>
          <cell r="J15">
            <v>26.28</v>
          </cell>
          <cell r="K15">
            <v>0</v>
          </cell>
        </row>
        <row r="16">
          <cell r="B16">
            <v>27.454166666666666</v>
          </cell>
          <cell r="C16">
            <v>34.6</v>
          </cell>
          <cell r="D16">
            <v>23.4</v>
          </cell>
          <cell r="E16">
            <v>72.416666666666671</v>
          </cell>
          <cell r="F16">
            <v>91</v>
          </cell>
          <cell r="G16">
            <v>42</v>
          </cell>
          <cell r="H16">
            <v>17.64</v>
          </cell>
          <cell r="I16" t="str">
            <v>S</v>
          </cell>
          <cell r="J16">
            <v>35.64</v>
          </cell>
          <cell r="K16">
            <v>0.6</v>
          </cell>
        </row>
        <row r="17">
          <cell r="B17">
            <v>26.416666666666668</v>
          </cell>
          <cell r="C17">
            <v>33.200000000000003</v>
          </cell>
          <cell r="D17">
            <v>21.3</v>
          </cell>
          <cell r="E17">
            <v>70.166666666666671</v>
          </cell>
          <cell r="F17">
            <v>92</v>
          </cell>
          <cell r="G17">
            <v>40</v>
          </cell>
          <cell r="H17">
            <v>16.559999999999999</v>
          </cell>
          <cell r="I17" t="str">
            <v>S</v>
          </cell>
          <cell r="J17">
            <v>32.04</v>
          </cell>
          <cell r="K17">
            <v>0</v>
          </cell>
        </row>
        <row r="18">
          <cell r="B18">
            <v>25.233333333333334</v>
          </cell>
          <cell r="C18">
            <v>31.9</v>
          </cell>
          <cell r="D18">
            <v>18.8</v>
          </cell>
          <cell r="E18">
            <v>59.583333333333336</v>
          </cell>
          <cell r="F18">
            <v>75</v>
          </cell>
          <cell r="G18">
            <v>43</v>
          </cell>
          <cell r="H18">
            <v>14.76</v>
          </cell>
          <cell r="I18" t="str">
            <v>S</v>
          </cell>
          <cell r="J18">
            <v>29.52</v>
          </cell>
          <cell r="K18">
            <v>0</v>
          </cell>
        </row>
        <row r="19">
          <cell r="B19">
            <v>25.349999999999994</v>
          </cell>
          <cell r="C19">
            <v>31.9</v>
          </cell>
          <cell r="D19">
            <v>19.7</v>
          </cell>
          <cell r="E19">
            <v>69</v>
          </cell>
          <cell r="F19">
            <v>90</v>
          </cell>
          <cell r="G19">
            <v>39</v>
          </cell>
          <cell r="H19">
            <v>13.32</v>
          </cell>
          <cell r="I19" t="str">
            <v>SE</v>
          </cell>
          <cell r="J19">
            <v>25.2</v>
          </cell>
          <cell r="K19">
            <v>0.8</v>
          </cell>
        </row>
        <row r="20">
          <cell r="B20">
            <v>26.799999999999997</v>
          </cell>
          <cell r="C20">
            <v>34.1</v>
          </cell>
          <cell r="D20">
            <v>20.2</v>
          </cell>
          <cell r="E20">
            <v>63.291666666666664</v>
          </cell>
          <cell r="F20">
            <v>89</v>
          </cell>
          <cell r="G20">
            <v>34</v>
          </cell>
          <cell r="H20">
            <v>9</v>
          </cell>
          <cell r="I20" t="str">
            <v>SE</v>
          </cell>
          <cell r="J20">
            <v>18.720000000000002</v>
          </cell>
          <cell r="K20">
            <v>0</v>
          </cell>
        </row>
        <row r="21">
          <cell r="B21">
            <v>28.054166666666664</v>
          </cell>
          <cell r="C21">
            <v>33.799999999999997</v>
          </cell>
          <cell r="D21">
            <v>23.3</v>
          </cell>
          <cell r="E21">
            <v>52.666666666666664</v>
          </cell>
          <cell r="F21">
            <v>71</v>
          </cell>
          <cell r="G21">
            <v>34</v>
          </cell>
          <cell r="H21">
            <v>16.2</v>
          </cell>
          <cell r="I21" t="str">
            <v>NE</v>
          </cell>
          <cell r="J21">
            <v>30.96</v>
          </cell>
          <cell r="K21">
            <v>0</v>
          </cell>
        </row>
        <row r="22">
          <cell r="B22">
            <v>27.362500000000008</v>
          </cell>
          <cell r="C22">
            <v>33.299999999999997</v>
          </cell>
          <cell r="D22">
            <v>22.7</v>
          </cell>
          <cell r="E22">
            <v>48.583333333333336</v>
          </cell>
          <cell r="F22">
            <v>64</v>
          </cell>
          <cell r="G22">
            <v>30</v>
          </cell>
          <cell r="H22">
            <v>20.88</v>
          </cell>
          <cell r="I22" t="str">
            <v>NE</v>
          </cell>
          <cell r="J22">
            <v>40.32</v>
          </cell>
          <cell r="K22">
            <v>0</v>
          </cell>
        </row>
        <row r="23">
          <cell r="B23">
            <v>27.545833333333324</v>
          </cell>
          <cell r="C23">
            <v>34.9</v>
          </cell>
          <cell r="D23">
            <v>23.3</v>
          </cell>
          <cell r="E23">
            <v>47.458333333333336</v>
          </cell>
          <cell r="F23">
            <v>63</v>
          </cell>
          <cell r="G23">
            <v>28</v>
          </cell>
          <cell r="H23">
            <v>17.28</v>
          </cell>
          <cell r="I23" t="str">
            <v>SE</v>
          </cell>
          <cell r="J23">
            <v>31.319999999999997</v>
          </cell>
          <cell r="K23">
            <v>0</v>
          </cell>
        </row>
        <row r="24">
          <cell r="B24">
            <v>25.312500000000004</v>
          </cell>
          <cell r="C24">
            <v>29.7</v>
          </cell>
          <cell r="D24">
            <v>22.1</v>
          </cell>
          <cell r="E24">
            <v>71.666666666666671</v>
          </cell>
          <cell r="F24">
            <v>87</v>
          </cell>
          <cell r="G24">
            <v>51</v>
          </cell>
          <cell r="H24">
            <v>9</v>
          </cell>
          <cell r="I24" t="str">
            <v>SE</v>
          </cell>
          <cell r="J24">
            <v>42.480000000000004</v>
          </cell>
          <cell r="K24">
            <v>6.4</v>
          </cell>
        </row>
        <row r="25">
          <cell r="B25">
            <v>27.145833333333332</v>
          </cell>
          <cell r="C25">
            <v>34.700000000000003</v>
          </cell>
          <cell r="D25">
            <v>21.1</v>
          </cell>
          <cell r="E25">
            <v>64.875</v>
          </cell>
          <cell r="F25">
            <v>88</v>
          </cell>
          <cell r="G25">
            <v>30</v>
          </cell>
          <cell r="H25">
            <v>11.520000000000001</v>
          </cell>
          <cell r="I25" t="str">
            <v>NO</v>
          </cell>
          <cell r="J25">
            <v>31.680000000000003</v>
          </cell>
          <cell r="K25">
            <v>0</v>
          </cell>
        </row>
        <row r="26">
          <cell r="B26">
            <v>27.954166666666669</v>
          </cell>
          <cell r="C26">
            <v>34.299999999999997</v>
          </cell>
          <cell r="D26">
            <v>23.1</v>
          </cell>
          <cell r="E26">
            <v>62.083333333333336</v>
          </cell>
          <cell r="F26">
            <v>81</v>
          </cell>
          <cell r="G26">
            <v>40</v>
          </cell>
          <cell r="H26">
            <v>29.16</v>
          </cell>
          <cell r="I26" t="str">
            <v>NO</v>
          </cell>
          <cell r="J26">
            <v>55.440000000000005</v>
          </cell>
          <cell r="K26">
            <v>0</v>
          </cell>
        </row>
        <row r="27">
          <cell r="B27">
            <v>26.091666666666669</v>
          </cell>
          <cell r="C27">
            <v>32.1</v>
          </cell>
          <cell r="D27">
            <v>22.1</v>
          </cell>
          <cell r="E27">
            <v>72.5</v>
          </cell>
          <cell r="F27">
            <v>89</v>
          </cell>
          <cell r="G27">
            <v>48</v>
          </cell>
          <cell r="H27">
            <v>16.920000000000002</v>
          </cell>
          <cell r="I27" t="str">
            <v>NO</v>
          </cell>
          <cell r="J27">
            <v>36</v>
          </cell>
          <cell r="K27">
            <v>0</v>
          </cell>
        </row>
        <row r="28">
          <cell r="B28">
            <v>24.270833333333329</v>
          </cell>
          <cell r="C28">
            <v>30</v>
          </cell>
          <cell r="D28">
            <v>19.600000000000001</v>
          </cell>
          <cell r="E28">
            <v>80.625</v>
          </cell>
          <cell r="F28">
            <v>95</v>
          </cell>
          <cell r="G28">
            <v>53</v>
          </cell>
          <cell r="H28">
            <v>28.08</v>
          </cell>
          <cell r="I28" t="str">
            <v>NO</v>
          </cell>
          <cell r="J28">
            <v>61.92</v>
          </cell>
          <cell r="K28">
            <v>16.799999999999997</v>
          </cell>
        </row>
        <row r="29">
          <cell r="B29">
            <v>26.425000000000001</v>
          </cell>
          <cell r="C29">
            <v>33</v>
          </cell>
          <cell r="D29">
            <v>22.1</v>
          </cell>
          <cell r="E29">
            <v>74.083333333333329</v>
          </cell>
          <cell r="F29">
            <v>95</v>
          </cell>
          <cell r="G29">
            <v>39</v>
          </cell>
          <cell r="H29">
            <v>8.64</v>
          </cell>
          <cell r="I29" t="str">
            <v>NO</v>
          </cell>
          <cell r="J29">
            <v>23.040000000000003</v>
          </cell>
          <cell r="K29">
            <v>0</v>
          </cell>
        </row>
        <row r="30">
          <cell r="B30">
            <v>26.079166666666669</v>
          </cell>
          <cell r="C30">
            <v>32.4</v>
          </cell>
          <cell r="D30">
            <v>20.9</v>
          </cell>
          <cell r="E30">
            <v>70.208333333333329</v>
          </cell>
          <cell r="F30">
            <v>89</v>
          </cell>
          <cell r="G30">
            <v>42</v>
          </cell>
          <cell r="H30">
            <v>11.520000000000001</v>
          </cell>
          <cell r="I30" t="str">
            <v>SE</v>
          </cell>
          <cell r="J30">
            <v>25.56</v>
          </cell>
          <cell r="K30">
            <v>0</v>
          </cell>
        </row>
        <row r="31">
          <cell r="B31">
            <v>26.304166666666664</v>
          </cell>
          <cell r="C31">
            <v>31.5</v>
          </cell>
          <cell r="D31">
            <v>20.399999999999999</v>
          </cell>
          <cell r="E31">
            <v>70.458333333333329</v>
          </cell>
          <cell r="F31">
            <v>93</v>
          </cell>
          <cell r="G31">
            <v>46</v>
          </cell>
          <cell r="H31">
            <v>12.24</v>
          </cell>
          <cell r="I31" t="str">
            <v>SE</v>
          </cell>
          <cell r="J31">
            <v>30.96</v>
          </cell>
          <cell r="K31">
            <v>0</v>
          </cell>
        </row>
        <row r="32">
          <cell r="B32">
            <v>27.108333333333331</v>
          </cell>
          <cell r="C32">
            <v>34.4</v>
          </cell>
          <cell r="D32">
            <v>19.8</v>
          </cell>
          <cell r="E32">
            <v>66.583333333333329</v>
          </cell>
          <cell r="F32">
            <v>96</v>
          </cell>
          <cell r="G32">
            <v>33</v>
          </cell>
          <cell r="H32">
            <v>9.3600000000000012</v>
          </cell>
          <cell r="I32" t="str">
            <v>SE</v>
          </cell>
          <cell r="J32">
            <v>29.16</v>
          </cell>
          <cell r="K32">
            <v>0</v>
          </cell>
        </row>
        <row r="33">
          <cell r="B33">
            <v>27.216666666666669</v>
          </cell>
          <cell r="C33">
            <v>32.6</v>
          </cell>
          <cell r="D33">
            <v>24</v>
          </cell>
          <cell r="E33">
            <v>70.875</v>
          </cell>
          <cell r="F33">
            <v>86</v>
          </cell>
          <cell r="G33">
            <v>51</v>
          </cell>
          <cell r="H33">
            <v>21.240000000000002</v>
          </cell>
          <cell r="I33" t="str">
            <v>NO</v>
          </cell>
          <cell r="J33">
            <v>48.24</v>
          </cell>
          <cell r="K33">
            <v>0.8</v>
          </cell>
        </row>
        <row r="34">
          <cell r="B34">
            <v>24.475000000000005</v>
          </cell>
          <cell r="C34">
            <v>31</v>
          </cell>
          <cell r="D34">
            <v>20.100000000000001</v>
          </cell>
          <cell r="E34">
            <v>76.625</v>
          </cell>
          <cell r="F34">
            <v>96</v>
          </cell>
          <cell r="G34">
            <v>47</v>
          </cell>
          <cell r="H34">
            <v>26.28</v>
          </cell>
          <cell r="I34" t="str">
            <v>SE</v>
          </cell>
          <cell r="J34">
            <v>52.56</v>
          </cell>
          <cell r="K34">
            <v>29.4</v>
          </cell>
        </row>
        <row r="35">
          <cell r="I35" t="str">
            <v>SE</v>
          </cell>
        </row>
      </sheetData>
      <sheetData sheetId="11">
        <row r="5">
          <cell r="B5">
            <v>26.029166666666672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28.537500000000009</v>
          </cell>
        </row>
      </sheetData>
      <sheetData sheetId="3"/>
      <sheetData sheetId="4">
        <row r="5">
          <cell r="B5">
            <v>15.729166666666666</v>
          </cell>
        </row>
      </sheetData>
      <sheetData sheetId="5">
        <row r="5">
          <cell r="B5">
            <v>24.087500000000006</v>
          </cell>
        </row>
      </sheetData>
      <sheetData sheetId="6">
        <row r="5">
          <cell r="B5">
            <v>21.445833333333329</v>
          </cell>
        </row>
      </sheetData>
      <sheetData sheetId="7">
        <row r="5">
          <cell r="B5">
            <v>23.087500000000002</v>
          </cell>
        </row>
      </sheetData>
      <sheetData sheetId="8">
        <row r="5">
          <cell r="B5">
            <v>24.037499999999998</v>
          </cell>
        </row>
      </sheetData>
      <sheetData sheetId="9">
        <row r="5">
          <cell r="B5">
            <v>29.354166666666668</v>
          </cell>
        </row>
      </sheetData>
      <sheetData sheetId="10">
        <row r="5">
          <cell r="B5">
            <v>29.158333333333335</v>
          </cell>
          <cell r="C5">
            <v>36.1</v>
          </cell>
          <cell r="D5">
            <v>25.4</v>
          </cell>
          <cell r="E5">
            <v>55.25</v>
          </cell>
          <cell r="F5">
            <v>76</v>
          </cell>
          <cell r="G5">
            <v>35</v>
          </cell>
          <cell r="H5">
            <v>18.720000000000002</v>
          </cell>
          <cell r="I5" t="str">
            <v>NE</v>
          </cell>
          <cell r="J5">
            <v>51.12</v>
          </cell>
          <cell r="K5">
            <v>0</v>
          </cell>
        </row>
        <row r="6">
          <cell r="B6">
            <v>27.445833333333336</v>
          </cell>
          <cell r="C6">
            <v>34.1</v>
          </cell>
          <cell r="D6">
            <v>22.6</v>
          </cell>
          <cell r="E6">
            <v>65.583333333333329</v>
          </cell>
          <cell r="F6">
            <v>89</v>
          </cell>
          <cell r="G6">
            <v>33</v>
          </cell>
          <cell r="H6">
            <v>8.64</v>
          </cell>
          <cell r="I6" t="str">
            <v>SE</v>
          </cell>
          <cell r="J6">
            <v>31.680000000000003</v>
          </cell>
          <cell r="K6">
            <v>0</v>
          </cell>
        </row>
        <row r="7">
          <cell r="B7">
            <v>27.420833333333334</v>
          </cell>
          <cell r="C7">
            <v>32</v>
          </cell>
          <cell r="D7">
            <v>24.4</v>
          </cell>
          <cell r="E7">
            <v>65.708333333333329</v>
          </cell>
          <cell r="F7">
            <v>79</v>
          </cell>
          <cell r="G7">
            <v>52</v>
          </cell>
          <cell r="H7">
            <v>14.04</v>
          </cell>
          <cell r="I7" t="str">
            <v>SE</v>
          </cell>
          <cell r="J7">
            <v>26.64</v>
          </cell>
          <cell r="K7">
            <v>0.4</v>
          </cell>
        </row>
        <row r="8">
          <cell r="B8">
            <v>27.724999999999998</v>
          </cell>
          <cell r="C8">
            <v>34.9</v>
          </cell>
          <cell r="D8">
            <v>21.8</v>
          </cell>
          <cell r="E8">
            <v>60.708333333333336</v>
          </cell>
          <cell r="F8">
            <v>87</v>
          </cell>
          <cell r="G8">
            <v>32</v>
          </cell>
          <cell r="H8">
            <v>11.16</v>
          </cell>
          <cell r="I8" t="str">
            <v>SE</v>
          </cell>
          <cell r="J8">
            <v>24.12</v>
          </cell>
          <cell r="K8">
            <v>0</v>
          </cell>
        </row>
        <row r="9">
          <cell r="B9">
            <v>29.345833333333331</v>
          </cell>
          <cell r="C9">
            <v>36.5</v>
          </cell>
          <cell r="D9">
            <v>23.1</v>
          </cell>
          <cell r="E9">
            <v>48.5</v>
          </cell>
          <cell r="F9">
            <v>73</v>
          </cell>
          <cell r="G9">
            <v>22</v>
          </cell>
          <cell r="H9">
            <v>12.96</v>
          </cell>
          <cell r="I9" t="str">
            <v>SE</v>
          </cell>
          <cell r="J9">
            <v>24.840000000000003</v>
          </cell>
          <cell r="K9">
            <v>0</v>
          </cell>
        </row>
        <row r="10">
          <cell r="B10">
            <v>29.679166666666664</v>
          </cell>
          <cell r="C10">
            <v>37</v>
          </cell>
          <cell r="D10">
            <v>23.9</v>
          </cell>
          <cell r="E10">
            <v>45.791666666666664</v>
          </cell>
          <cell r="F10">
            <v>75</v>
          </cell>
          <cell r="G10">
            <v>20</v>
          </cell>
          <cell r="H10">
            <v>11.16</v>
          </cell>
          <cell r="I10" t="str">
            <v>SE</v>
          </cell>
          <cell r="J10">
            <v>27.720000000000002</v>
          </cell>
          <cell r="K10">
            <v>0</v>
          </cell>
        </row>
        <row r="11">
          <cell r="B11">
            <v>28.579166666666666</v>
          </cell>
          <cell r="C11">
            <v>36.200000000000003</v>
          </cell>
          <cell r="D11">
            <v>22.7</v>
          </cell>
          <cell r="E11">
            <v>51.708333333333336</v>
          </cell>
          <cell r="F11">
            <v>80</v>
          </cell>
          <cell r="G11">
            <v>29</v>
          </cell>
          <cell r="H11">
            <v>17.28</v>
          </cell>
          <cell r="I11" t="str">
            <v>NE</v>
          </cell>
          <cell r="J11">
            <v>41.76</v>
          </cell>
          <cell r="K11">
            <v>0</v>
          </cell>
        </row>
        <row r="12">
          <cell r="B12">
            <v>23.733333333333331</v>
          </cell>
          <cell r="C12">
            <v>28.7</v>
          </cell>
          <cell r="D12">
            <v>21.5</v>
          </cell>
          <cell r="E12">
            <v>85.291666666666671</v>
          </cell>
          <cell r="F12">
            <v>97</v>
          </cell>
          <cell r="G12">
            <v>52</v>
          </cell>
          <cell r="H12">
            <v>14.4</v>
          </cell>
          <cell r="I12" t="str">
            <v>L</v>
          </cell>
          <cell r="J12">
            <v>38.519999999999996</v>
          </cell>
          <cell r="K12">
            <v>128.59999999999997</v>
          </cell>
        </row>
        <row r="13">
          <cell r="B13">
            <v>25.399999999999995</v>
          </cell>
          <cell r="C13">
            <v>33.1</v>
          </cell>
          <cell r="D13">
            <v>22.2</v>
          </cell>
          <cell r="E13">
            <v>78.416666666666671</v>
          </cell>
          <cell r="F13">
            <v>97</v>
          </cell>
          <cell r="G13">
            <v>42</v>
          </cell>
          <cell r="H13">
            <v>13.32</v>
          </cell>
          <cell r="I13" t="str">
            <v>NE</v>
          </cell>
          <cell r="J13">
            <v>38.880000000000003</v>
          </cell>
          <cell r="K13">
            <v>6.0000000000000009</v>
          </cell>
        </row>
        <row r="14">
          <cell r="B14">
            <v>26.175000000000001</v>
          </cell>
          <cell r="C14">
            <v>33.700000000000003</v>
          </cell>
          <cell r="D14">
            <v>22.2</v>
          </cell>
          <cell r="E14">
            <v>74.166666666666671</v>
          </cell>
          <cell r="F14">
            <v>89</v>
          </cell>
          <cell r="G14">
            <v>44</v>
          </cell>
          <cell r="H14">
            <v>11.520000000000001</v>
          </cell>
          <cell r="I14" t="str">
            <v>N</v>
          </cell>
          <cell r="J14">
            <v>29.16</v>
          </cell>
          <cell r="K14">
            <v>0</v>
          </cell>
        </row>
        <row r="15">
          <cell r="B15">
            <v>28.320833333333336</v>
          </cell>
          <cell r="C15">
            <v>34.9</v>
          </cell>
          <cell r="D15">
            <v>23.9</v>
          </cell>
          <cell r="E15">
            <v>70.291666666666671</v>
          </cell>
          <cell r="F15">
            <v>93</v>
          </cell>
          <cell r="G15">
            <v>39</v>
          </cell>
          <cell r="H15">
            <v>10.8</v>
          </cell>
          <cell r="I15" t="str">
            <v>NE</v>
          </cell>
          <cell r="J15">
            <v>25.2</v>
          </cell>
          <cell r="K15">
            <v>0</v>
          </cell>
        </row>
        <row r="16">
          <cell r="B16">
            <v>29.849999999999998</v>
          </cell>
          <cell r="C16">
            <v>35.6</v>
          </cell>
          <cell r="D16">
            <v>25.3</v>
          </cell>
          <cell r="E16">
            <v>62.041666666666664</v>
          </cell>
          <cell r="F16">
            <v>87</v>
          </cell>
          <cell r="G16">
            <v>36</v>
          </cell>
          <cell r="H16">
            <v>12.96</v>
          </cell>
          <cell r="I16" t="str">
            <v>NE</v>
          </cell>
          <cell r="J16">
            <v>24.840000000000003</v>
          </cell>
          <cell r="K16">
            <v>0</v>
          </cell>
        </row>
        <row r="17">
          <cell r="B17">
            <v>29.266666666666666</v>
          </cell>
          <cell r="C17">
            <v>35.700000000000003</v>
          </cell>
          <cell r="D17">
            <v>24.2</v>
          </cell>
          <cell r="E17">
            <v>63.333333333333336</v>
          </cell>
          <cell r="F17">
            <v>84</v>
          </cell>
          <cell r="G17">
            <v>41</v>
          </cell>
          <cell r="H17">
            <v>14.04</v>
          </cell>
          <cell r="I17" t="str">
            <v>S</v>
          </cell>
          <cell r="J17">
            <v>33.840000000000003</v>
          </cell>
          <cell r="K17">
            <v>0</v>
          </cell>
        </row>
        <row r="18">
          <cell r="B18">
            <v>25.162500000000005</v>
          </cell>
          <cell r="C18">
            <v>31.2</v>
          </cell>
          <cell r="D18">
            <v>20.5</v>
          </cell>
          <cell r="E18">
            <v>68</v>
          </cell>
          <cell r="F18">
            <v>91</v>
          </cell>
          <cell r="G18">
            <v>47</v>
          </cell>
          <cell r="H18">
            <v>12.96</v>
          </cell>
          <cell r="I18" t="str">
            <v>SE</v>
          </cell>
          <cell r="J18">
            <v>33.480000000000004</v>
          </cell>
          <cell r="K18">
            <v>2.6</v>
          </cell>
        </row>
        <row r="19">
          <cell r="B19">
            <v>26.795833333333331</v>
          </cell>
          <cell r="C19">
            <v>33.1</v>
          </cell>
          <cell r="D19">
            <v>21.7</v>
          </cell>
          <cell r="E19">
            <v>61.916666666666664</v>
          </cell>
          <cell r="F19">
            <v>82</v>
          </cell>
          <cell r="G19">
            <v>43</v>
          </cell>
          <cell r="H19">
            <v>11.879999999999999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27.237500000000001</v>
          </cell>
          <cell r="C20">
            <v>33.299999999999997</v>
          </cell>
          <cell r="D20">
            <v>21.8</v>
          </cell>
          <cell r="E20">
            <v>60.875</v>
          </cell>
          <cell r="F20">
            <v>81</v>
          </cell>
          <cell r="G20">
            <v>42</v>
          </cell>
          <cell r="H20">
            <v>9.7200000000000006</v>
          </cell>
          <cell r="I20" t="str">
            <v>SE</v>
          </cell>
          <cell r="J20">
            <v>19.8</v>
          </cell>
          <cell r="K20">
            <v>1.4</v>
          </cell>
        </row>
        <row r="21">
          <cell r="B21">
            <v>27.124999999999996</v>
          </cell>
          <cell r="C21">
            <v>33.9</v>
          </cell>
          <cell r="D21">
            <v>20.8</v>
          </cell>
          <cell r="E21">
            <v>51.083333333333336</v>
          </cell>
          <cell r="F21">
            <v>74</v>
          </cell>
          <cell r="G21">
            <v>29</v>
          </cell>
          <cell r="H21">
            <v>11.879999999999999</v>
          </cell>
          <cell r="I21" t="str">
            <v>SE</v>
          </cell>
          <cell r="J21">
            <v>29.16</v>
          </cell>
          <cell r="K21">
            <v>0</v>
          </cell>
        </row>
        <row r="22">
          <cell r="B22">
            <v>26.579166666666666</v>
          </cell>
          <cell r="C22">
            <v>33.299999999999997</v>
          </cell>
          <cell r="D22">
            <v>19</v>
          </cell>
          <cell r="E22">
            <v>43.791666666666664</v>
          </cell>
          <cell r="F22">
            <v>68</v>
          </cell>
          <cell r="G22">
            <v>22</v>
          </cell>
          <cell r="H22">
            <v>10.8</v>
          </cell>
          <cell r="I22" t="str">
            <v>SE</v>
          </cell>
          <cell r="J22">
            <v>25.2</v>
          </cell>
          <cell r="K22">
            <v>0</v>
          </cell>
        </row>
        <row r="23">
          <cell r="B23">
            <v>28.612499999999997</v>
          </cell>
          <cell r="C23">
            <v>35.6</v>
          </cell>
          <cell r="D23">
            <v>23.4</v>
          </cell>
          <cell r="E23">
            <v>48.041666666666664</v>
          </cell>
          <cell r="F23">
            <v>70</v>
          </cell>
          <cell r="G23">
            <v>23</v>
          </cell>
          <cell r="H23">
            <v>9.7200000000000006</v>
          </cell>
          <cell r="I23" t="str">
            <v>S</v>
          </cell>
          <cell r="J23">
            <v>21.6</v>
          </cell>
          <cell r="K23">
            <v>0</v>
          </cell>
        </row>
        <row r="24">
          <cell r="B24">
            <v>30.441666666666663</v>
          </cell>
          <cell r="C24">
            <v>37.200000000000003</v>
          </cell>
          <cell r="D24">
            <v>24.3</v>
          </cell>
          <cell r="E24">
            <v>45.708333333333336</v>
          </cell>
          <cell r="F24">
            <v>68</v>
          </cell>
          <cell r="G24">
            <v>22</v>
          </cell>
          <cell r="H24">
            <v>12.96</v>
          </cell>
          <cell r="I24" t="str">
            <v>L</v>
          </cell>
          <cell r="J24">
            <v>29.880000000000003</v>
          </cell>
          <cell r="K24">
            <v>0</v>
          </cell>
        </row>
        <row r="25">
          <cell r="B25">
            <v>30.704166666666666</v>
          </cell>
          <cell r="C25">
            <v>37.299999999999997</v>
          </cell>
          <cell r="D25">
            <v>24.5</v>
          </cell>
          <cell r="E25">
            <v>48.208333333333336</v>
          </cell>
          <cell r="F25">
            <v>72</v>
          </cell>
          <cell r="G25">
            <v>26</v>
          </cell>
          <cell r="H25">
            <v>12.24</v>
          </cell>
          <cell r="I25" t="str">
            <v>NE</v>
          </cell>
          <cell r="J25">
            <v>31.680000000000003</v>
          </cell>
          <cell r="K25">
            <v>0</v>
          </cell>
        </row>
        <row r="26">
          <cell r="B26">
            <v>29.258333333333336</v>
          </cell>
          <cell r="C26">
            <v>36</v>
          </cell>
          <cell r="D26">
            <v>24</v>
          </cell>
          <cell r="E26">
            <v>56.875</v>
          </cell>
          <cell r="F26">
            <v>79</v>
          </cell>
          <cell r="G26">
            <v>32</v>
          </cell>
          <cell r="H26">
            <v>14.4</v>
          </cell>
          <cell r="I26" t="str">
            <v>N</v>
          </cell>
          <cell r="J26">
            <v>37.440000000000005</v>
          </cell>
          <cell r="K26">
            <v>0</v>
          </cell>
        </row>
        <row r="27">
          <cell r="B27">
            <v>25.933333333333326</v>
          </cell>
          <cell r="C27">
            <v>31.1</v>
          </cell>
          <cell r="D27">
            <v>23.1</v>
          </cell>
          <cell r="E27">
            <v>78.625</v>
          </cell>
          <cell r="F27">
            <v>94</v>
          </cell>
          <cell r="G27">
            <v>54</v>
          </cell>
          <cell r="H27">
            <v>21.6</v>
          </cell>
          <cell r="I27" t="str">
            <v>N</v>
          </cell>
          <cell r="J27">
            <v>43.2</v>
          </cell>
          <cell r="K27">
            <v>5</v>
          </cell>
        </row>
        <row r="28">
          <cell r="B28">
            <v>26.466666666666669</v>
          </cell>
          <cell r="C28">
            <v>32.6</v>
          </cell>
          <cell r="D28">
            <v>23.4</v>
          </cell>
          <cell r="E28">
            <v>77.833333333333329</v>
          </cell>
          <cell r="F28">
            <v>94</v>
          </cell>
          <cell r="G28">
            <v>52</v>
          </cell>
          <cell r="H28">
            <v>14.4</v>
          </cell>
          <cell r="I28" t="str">
            <v>SO</v>
          </cell>
          <cell r="J28">
            <v>31.319999999999997</v>
          </cell>
          <cell r="K28">
            <v>4</v>
          </cell>
        </row>
        <row r="29">
          <cell r="B29">
            <v>25.425000000000008</v>
          </cell>
          <cell r="C29">
            <v>31.5</v>
          </cell>
          <cell r="D29">
            <v>19.7</v>
          </cell>
          <cell r="E29">
            <v>67.125</v>
          </cell>
          <cell r="F29">
            <v>83</v>
          </cell>
          <cell r="G29">
            <v>51</v>
          </cell>
          <cell r="H29">
            <v>12.96</v>
          </cell>
          <cell r="I29" t="str">
            <v>SE</v>
          </cell>
          <cell r="J29">
            <v>31.680000000000003</v>
          </cell>
          <cell r="K29">
            <v>0</v>
          </cell>
        </row>
        <row r="30">
          <cell r="B30">
            <v>27.887500000000003</v>
          </cell>
          <cell r="C30">
            <v>36.200000000000003</v>
          </cell>
          <cell r="D30">
            <v>21.7</v>
          </cell>
          <cell r="E30">
            <v>64.416666666666671</v>
          </cell>
          <cell r="F30">
            <v>87</v>
          </cell>
          <cell r="G30">
            <v>34</v>
          </cell>
          <cell r="H30">
            <v>10.44</v>
          </cell>
          <cell r="I30" t="str">
            <v>S</v>
          </cell>
          <cell r="J30">
            <v>25.56</v>
          </cell>
          <cell r="K30">
            <v>0</v>
          </cell>
        </row>
        <row r="31">
          <cell r="B31">
            <v>27.887500000000003</v>
          </cell>
          <cell r="C31">
            <v>36.200000000000003</v>
          </cell>
          <cell r="D31">
            <v>21.7</v>
          </cell>
          <cell r="E31">
            <v>64.416666666666671</v>
          </cell>
          <cell r="F31">
            <v>87</v>
          </cell>
          <cell r="G31">
            <v>34</v>
          </cell>
          <cell r="H31">
            <v>10.44</v>
          </cell>
          <cell r="I31" t="str">
            <v>S</v>
          </cell>
          <cell r="J31">
            <v>25.56</v>
          </cell>
          <cell r="K31">
            <v>0</v>
          </cell>
        </row>
        <row r="32">
          <cell r="B32">
            <v>29.987500000000001</v>
          </cell>
          <cell r="C32">
            <v>36.700000000000003</v>
          </cell>
          <cell r="D32">
            <v>24.5</v>
          </cell>
          <cell r="E32">
            <v>59.208333333333336</v>
          </cell>
          <cell r="F32">
            <v>80</v>
          </cell>
          <cell r="G32">
            <v>35</v>
          </cell>
          <cell r="H32">
            <v>7.2</v>
          </cell>
          <cell r="I32" t="str">
            <v>SO</v>
          </cell>
          <cell r="J32">
            <v>16.559999999999999</v>
          </cell>
          <cell r="K32">
            <v>0</v>
          </cell>
        </row>
        <row r="33">
          <cell r="B33">
            <v>30.162499999999998</v>
          </cell>
          <cell r="C33">
            <v>37.799999999999997</v>
          </cell>
          <cell r="D33">
            <v>22.9</v>
          </cell>
          <cell r="E33">
            <v>60.75</v>
          </cell>
          <cell r="F33">
            <v>88</v>
          </cell>
          <cell r="G33">
            <v>29</v>
          </cell>
          <cell r="H33">
            <v>20.16</v>
          </cell>
          <cell r="I33" t="str">
            <v>NE</v>
          </cell>
          <cell r="J33">
            <v>58.32</v>
          </cell>
          <cell r="K33">
            <v>4.5999999999999996</v>
          </cell>
        </row>
        <row r="34">
          <cell r="B34">
            <v>25.804166666666664</v>
          </cell>
          <cell r="C34">
            <v>30.6</v>
          </cell>
          <cell r="D34">
            <v>22.5</v>
          </cell>
          <cell r="E34">
            <v>76.375</v>
          </cell>
          <cell r="F34">
            <v>92</v>
          </cell>
          <cell r="G34">
            <v>54</v>
          </cell>
          <cell r="H34">
            <v>12.6</v>
          </cell>
          <cell r="I34" t="str">
            <v>S</v>
          </cell>
          <cell r="J34">
            <v>28.44</v>
          </cell>
          <cell r="K34">
            <v>2.4</v>
          </cell>
        </row>
        <row r="35">
          <cell r="I35" t="str">
            <v>SE</v>
          </cell>
        </row>
      </sheetData>
      <sheetData sheetId="11">
        <row r="5">
          <cell r="B5">
            <v>27.358333333333338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SE</v>
          </cell>
        </row>
      </sheetData>
      <sheetData sheetId="1"/>
      <sheetData sheetId="2">
        <row r="5">
          <cell r="B5">
            <v>26.925000000000001</v>
          </cell>
        </row>
      </sheetData>
      <sheetData sheetId="3">
        <row r="5">
          <cell r="B5">
            <v>25.887499999999999</v>
          </cell>
        </row>
      </sheetData>
      <sheetData sheetId="4">
        <row r="5">
          <cell r="B5">
            <v>15.608333333333334</v>
          </cell>
        </row>
      </sheetData>
      <sheetData sheetId="5">
        <row r="5">
          <cell r="B5">
            <v>24.520833333333332</v>
          </cell>
        </row>
      </sheetData>
      <sheetData sheetId="6">
        <row r="5">
          <cell r="B5">
            <v>22.379166666666663</v>
          </cell>
        </row>
      </sheetData>
      <sheetData sheetId="7">
        <row r="5">
          <cell r="B5">
            <v>23.804166666666664</v>
          </cell>
        </row>
      </sheetData>
      <sheetData sheetId="8">
        <row r="5">
          <cell r="B5">
            <v>26.583333333333332</v>
          </cell>
        </row>
      </sheetData>
      <sheetData sheetId="9">
        <row r="5">
          <cell r="B5">
            <v>29.13333333333334</v>
          </cell>
        </row>
      </sheetData>
      <sheetData sheetId="10">
        <row r="5">
          <cell r="B5">
            <v>27.370833333333326</v>
          </cell>
          <cell r="C5">
            <v>32.700000000000003</v>
          </cell>
          <cell r="D5">
            <v>23.6</v>
          </cell>
          <cell r="E5">
            <v>70.708333333333329</v>
          </cell>
          <cell r="F5">
            <v>83</v>
          </cell>
          <cell r="G5">
            <v>50</v>
          </cell>
          <cell r="H5">
            <v>24.48</v>
          </cell>
          <cell r="I5" t="str">
            <v>L</v>
          </cell>
          <cell r="J5">
            <v>54.36</v>
          </cell>
          <cell r="K5">
            <v>0</v>
          </cell>
        </row>
        <row r="6">
          <cell r="B6">
            <v>26.3125</v>
          </cell>
          <cell r="C6">
            <v>32.6</v>
          </cell>
          <cell r="D6">
            <v>22.3</v>
          </cell>
          <cell r="E6">
            <v>71.5</v>
          </cell>
          <cell r="F6">
            <v>91</v>
          </cell>
          <cell r="G6">
            <v>47</v>
          </cell>
          <cell r="H6">
            <v>12.24</v>
          </cell>
          <cell r="I6" t="str">
            <v>SE</v>
          </cell>
          <cell r="J6">
            <v>27.720000000000002</v>
          </cell>
          <cell r="K6">
            <v>0.2</v>
          </cell>
        </row>
        <row r="7">
          <cell r="B7">
            <v>27.7</v>
          </cell>
          <cell r="C7">
            <v>33.799999999999997</v>
          </cell>
          <cell r="D7">
            <v>22.7</v>
          </cell>
          <cell r="E7">
            <v>72.666666666666671</v>
          </cell>
          <cell r="F7">
            <v>94</v>
          </cell>
          <cell r="G7">
            <v>45</v>
          </cell>
          <cell r="H7">
            <v>5.04</v>
          </cell>
          <cell r="I7" t="str">
            <v>O</v>
          </cell>
          <cell r="J7">
            <v>21.96</v>
          </cell>
          <cell r="K7">
            <v>0</v>
          </cell>
        </row>
        <row r="8">
          <cell r="B8">
            <v>28.808333333333334</v>
          </cell>
          <cell r="C8">
            <v>35.5</v>
          </cell>
          <cell r="D8">
            <v>22.8</v>
          </cell>
          <cell r="E8">
            <v>69.75</v>
          </cell>
          <cell r="F8">
            <v>93</v>
          </cell>
          <cell r="G8">
            <v>42</v>
          </cell>
          <cell r="H8">
            <v>6.48</v>
          </cell>
          <cell r="I8" t="str">
            <v>SE</v>
          </cell>
          <cell r="J8">
            <v>19.8</v>
          </cell>
          <cell r="K8">
            <v>0</v>
          </cell>
        </row>
        <row r="9">
          <cell r="B9">
            <v>26.712500000000002</v>
          </cell>
          <cell r="C9">
            <v>34.200000000000003</v>
          </cell>
          <cell r="D9">
            <v>22.9</v>
          </cell>
          <cell r="E9">
            <v>76.708333333333329</v>
          </cell>
          <cell r="F9">
            <v>90</v>
          </cell>
          <cell r="G9">
            <v>52</v>
          </cell>
          <cell r="H9">
            <v>9</v>
          </cell>
          <cell r="I9" t="str">
            <v>SE</v>
          </cell>
          <cell r="J9">
            <v>42.480000000000004</v>
          </cell>
          <cell r="K9">
            <v>2.6000000000000005</v>
          </cell>
        </row>
        <row r="10">
          <cell r="B10">
            <v>26.370833333333334</v>
          </cell>
          <cell r="C10">
            <v>34.1</v>
          </cell>
          <cell r="D10">
            <v>20.399999999999999</v>
          </cell>
          <cell r="E10">
            <v>73.416666666666671</v>
          </cell>
          <cell r="F10">
            <v>96</v>
          </cell>
          <cell r="G10">
            <v>38</v>
          </cell>
          <cell r="H10">
            <v>5.7600000000000007</v>
          </cell>
          <cell r="I10" t="str">
            <v>NO</v>
          </cell>
          <cell r="J10">
            <v>17.64</v>
          </cell>
          <cell r="K10">
            <v>0</v>
          </cell>
        </row>
        <row r="11">
          <cell r="B11">
            <v>25.483333333333334</v>
          </cell>
          <cell r="C11">
            <v>33.1</v>
          </cell>
          <cell r="D11">
            <v>22</v>
          </cell>
          <cell r="E11">
            <v>80.791666666666671</v>
          </cell>
          <cell r="F11">
            <v>95</v>
          </cell>
          <cell r="G11">
            <v>52</v>
          </cell>
          <cell r="H11">
            <v>15.120000000000001</v>
          </cell>
          <cell r="I11" t="str">
            <v>N</v>
          </cell>
          <cell r="J11">
            <v>61.92</v>
          </cell>
          <cell r="K11">
            <v>15.6</v>
          </cell>
        </row>
        <row r="12">
          <cell r="B12">
            <v>24.520833333333332</v>
          </cell>
          <cell r="C12">
            <v>29.1</v>
          </cell>
          <cell r="D12">
            <v>22</v>
          </cell>
          <cell r="E12">
            <v>84.333333333333329</v>
          </cell>
          <cell r="F12">
            <v>96</v>
          </cell>
          <cell r="G12">
            <v>60</v>
          </cell>
          <cell r="H12">
            <v>6.84</v>
          </cell>
          <cell r="I12" t="str">
            <v>NO</v>
          </cell>
          <cell r="J12">
            <v>17.64</v>
          </cell>
          <cell r="K12">
            <v>9.3999999999999986</v>
          </cell>
        </row>
        <row r="13">
          <cell r="B13">
            <v>26.679166666666664</v>
          </cell>
          <cell r="C13">
            <v>33.9</v>
          </cell>
          <cell r="D13">
            <v>21</v>
          </cell>
          <cell r="E13">
            <v>79.291666666666671</v>
          </cell>
          <cell r="F13">
            <v>97</v>
          </cell>
          <cell r="G13">
            <v>51</v>
          </cell>
          <cell r="H13">
            <v>8.2799999999999994</v>
          </cell>
          <cell r="I13" t="str">
            <v>NO</v>
          </cell>
          <cell r="J13">
            <v>25.2</v>
          </cell>
          <cell r="K13">
            <v>0</v>
          </cell>
        </row>
        <row r="14">
          <cell r="B14">
            <v>29.183333333333334</v>
          </cell>
          <cell r="C14">
            <v>35.4</v>
          </cell>
          <cell r="D14">
            <v>23.9</v>
          </cell>
          <cell r="E14">
            <v>73.166666666666671</v>
          </cell>
          <cell r="F14">
            <v>93</v>
          </cell>
          <cell r="G14">
            <v>52</v>
          </cell>
          <cell r="H14">
            <v>9</v>
          </cell>
          <cell r="I14" t="str">
            <v>SE</v>
          </cell>
          <cell r="J14">
            <v>30.240000000000002</v>
          </cell>
          <cell r="K14">
            <v>0</v>
          </cell>
        </row>
        <row r="15">
          <cell r="B15">
            <v>29.037500000000005</v>
          </cell>
          <cell r="C15">
            <v>36.4</v>
          </cell>
          <cell r="D15">
            <v>24.2</v>
          </cell>
          <cell r="E15">
            <v>74.041666666666671</v>
          </cell>
          <cell r="F15">
            <v>94</v>
          </cell>
          <cell r="G15">
            <v>45</v>
          </cell>
          <cell r="H15">
            <v>10.8</v>
          </cell>
          <cell r="I15" t="str">
            <v>SE</v>
          </cell>
          <cell r="J15">
            <v>28.08</v>
          </cell>
          <cell r="K15">
            <v>0</v>
          </cell>
        </row>
        <row r="16">
          <cell r="B16">
            <v>28.839999999999996</v>
          </cell>
          <cell r="C16">
            <v>35.9</v>
          </cell>
          <cell r="D16">
            <v>24</v>
          </cell>
          <cell r="E16">
            <v>74.52</v>
          </cell>
          <cell r="F16">
            <v>94</v>
          </cell>
          <cell r="G16">
            <v>44</v>
          </cell>
          <cell r="H16">
            <v>14.76</v>
          </cell>
          <cell r="I16" t="str">
            <v>S</v>
          </cell>
          <cell r="J16">
            <v>39.96</v>
          </cell>
          <cell r="K16">
            <v>0</v>
          </cell>
        </row>
        <row r="17">
          <cell r="B17">
            <v>27.339130434782611</v>
          </cell>
          <cell r="C17">
            <v>34.200000000000003</v>
          </cell>
          <cell r="D17">
            <v>20.2</v>
          </cell>
          <cell r="E17">
            <v>72.130434782608702</v>
          </cell>
          <cell r="F17">
            <v>95</v>
          </cell>
          <cell r="G17">
            <v>45</v>
          </cell>
          <cell r="H17">
            <v>23.400000000000002</v>
          </cell>
          <cell r="I17" t="str">
            <v>S</v>
          </cell>
          <cell r="J17">
            <v>56.88</v>
          </cell>
          <cell r="K17">
            <v>12.4</v>
          </cell>
        </row>
        <row r="18">
          <cell r="B18">
            <v>27.358333333333334</v>
          </cell>
          <cell r="C18">
            <v>35</v>
          </cell>
          <cell r="D18">
            <v>20.9</v>
          </cell>
          <cell r="E18">
            <v>57.833333333333336</v>
          </cell>
          <cell r="F18">
            <v>80</v>
          </cell>
          <cell r="G18">
            <v>31</v>
          </cell>
          <cell r="H18">
            <v>9.7200000000000006</v>
          </cell>
          <cell r="I18" t="str">
            <v>S</v>
          </cell>
          <cell r="J18">
            <v>25.56</v>
          </cell>
          <cell r="K18">
            <v>0</v>
          </cell>
        </row>
        <row r="19">
          <cell r="B19">
            <v>27.129166666666666</v>
          </cell>
          <cell r="C19">
            <v>34.9</v>
          </cell>
          <cell r="D19">
            <v>20.8</v>
          </cell>
          <cell r="E19">
            <v>58.416666666666664</v>
          </cell>
          <cell r="F19">
            <v>78</v>
          </cell>
          <cell r="G19">
            <v>35</v>
          </cell>
          <cell r="H19">
            <v>4.32</v>
          </cell>
          <cell r="I19" t="str">
            <v>S</v>
          </cell>
          <cell r="J19">
            <v>21.240000000000002</v>
          </cell>
          <cell r="K19">
            <v>0</v>
          </cell>
        </row>
        <row r="20">
          <cell r="B20">
            <v>28.366666666666671</v>
          </cell>
          <cell r="C20">
            <v>35.799999999999997</v>
          </cell>
          <cell r="D20">
            <v>21.4</v>
          </cell>
          <cell r="E20">
            <v>61.666666666666664</v>
          </cell>
          <cell r="F20">
            <v>83</v>
          </cell>
          <cell r="G20">
            <v>31</v>
          </cell>
          <cell r="H20">
            <v>5.4</v>
          </cell>
          <cell r="I20" t="str">
            <v>SE</v>
          </cell>
          <cell r="J20">
            <v>19.079999999999998</v>
          </cell>
          <cell r="K20">
            <v>0</v>
          </cell>
        </row>
        <row r="21">
          <cell r="B21">
            <v>29.016666666666669</v>
          </cell>
          <cell r="C21">
            <v>37</v>
          </cell>
          <cell r="D21">
            <v>23</v>
          </cell>
          <cell r="E21">
            <v>62.125</v>
          </cell>
          <cell r="F21">
            <v>90</v>
          </cell>
          <cell r="G21">
            <v>36</v>
          </cell>
          <cell r="H21">
            <v>7.5600000000000005</v>
          </cell>
          <cell r="I21" t="str">
            <v>L</v>
          </cell>
          <cell r="J21">
            <v>23.400000000000002</v>
          </cell>
          <cell r="K21">
            <v>0</v>
          </cell>
        </row>
        <row r="22">
          <cell r="B22">
            <v>29.533333333333328</v>
          </cell>
          <cell r="C22">
            <v>36.299999999999997</v>
          </cell>
          <cell r="D22">
            <v>23</v>
          </cell>
          <cell r="E22">
            <v>55.666666666666664</v>
          </cell>
          <cell r="F22">
            <v>84</v>
          </cell>
          <cell r="G22">
            <v>31</v>
          </cell>
          <cell r="H22">
            <v>12.24</v>
          </cell>
          <cell r="I22" t="str">
            <v>SE</v>
          </cell>
          <cell r="J22">
            <v>29.52</v>
          </cell>
          <cell r="K22">
            <v>0</v>
          </cell>
        </row>
        <row r="23">
          <cell r="B23">
            <v>28.229166666666668</v>
          </cell>
          <cell r="C23">
            <v>36.6</v>
          </cell>
          <cell r="D23">
            <v>22.6</v>
          </cell>
          <cell r="E23">
            <v>63.333333333333336</v>
          </cell>
          <cell r="F23">
            <v>89</v>
          </cell>
          <cell r="G23">
            <v>27</v>
          </cell>
          <cell r="H23">
            <v>10.44</v>
          </cell>
          <cell r="I23" t="str">
            <v>S</v>
          </cell>
          <cell r="J23">
            <v>34.200000000000003</v>
          </cell>
          <cell r="K23">
            <v>0.8</v>
          </cell>
        </row>
        <row r="24">
          <cell r="B24">
            <v>26.341666666666669</v>
          </cell>
          <cell r="C24">
            <v>34.299999999999997</v>
          </cell>
          <cell r="D24">
            <v>22.9</v>
          </cell>
          <cell r="E24">
            <v>75.833333333333329</v>
          </cell>
          <cell r="F24">
            <v>91</v>
          </cell>
          <cell r="G24">
            <v>40</v>
          </cell>
          <cell r="H24">
            <v>9</v>
          </cell>
          <cell r="I24" t="str">
            <v>S</v>
          </cell>
          <cell r="J24">
            <v>32.4</v>
          </cell>
          <cell r="K24">
            <v>0.4</v>
          </cell>
        </row>
        <row r="25">
          <cell r="B25">
            <v>28.341666666666658</v>
          </cell>
          <cell r="C25">
            <v>37.6</v>
          </cell>
          <cell r="D25">
            <v>21.4</v>
          </cell>
          <cell r="E25">
            <v>68.416666666666671</v>
          </cell>
          <cell r="F25">
            <v>96</v>
          </cell>
          <cell r="G25">
            <v>34</v>
          </cell>
          <cell r="H25">
            <v>10.08</v>
          </cell>
          <cell r="I25" t="str">
            <v>NE</v>
          </cell>
          <cell r="J25">
            <v>24.840000000000003</v>
          </cell>
          <cell r="K25">
            <v>0</v>
          </cell>
        </row>
        <row r="26">
          <cell r="B26">
            <v>30.133333333333336</v>
          </cell>
          <cell r="C26">
            <v>37.4</v>
          </cell>
          <cell r="D26">
            <v>24</v>
          </cell>
          <cell r="E26">
            <v>62.083333333333336</v>
          </cell>
          <cell r="F26">
            <v>86</v>
          </cell>
          <cell r="G26">
            <v>33</v>
          </cell>
          <cell r="H26">
            <v>9.3600000000000012</v>
          </cell>
          <cell r="I26" t="str">
            <v>NO</v>
          </cell>
          <cell r="J26">
            <v>29.16</v>
          </cell>
          <cell r="K26">
            <v>0</v>
          </cell>
        </row>
        <row r="27">
          <cell r="B27">
            <v>27.958333333333329</v>
          </cell>
          <cell r="C27">
            <v>34.5</v>
          </cell>
          <cell r="D27">
            <v>24.6</v>
          </cell>
          <cell r="E27">
            <v>71.625</v>
          </cell>
          <cell r="F27">
            <v>90</v>
          </cell>
          <cell r="G27">
            <v>46</v>
          </cell>
          <cell r="H27">
            <v>11.16</v>
          </cell>
          <cell r="I27" t="str">
            <v>N</v>
          </cell>
          <cell r="J27">
            <v>50.4</v>
          </cell>
          <cell r="K27">
            <v>1</v>
          </cell>
        </row>
        <row r="28">
          <cell r="B28">
            <v>25.366666666666664</v>
          </cell>
          <cell r="C28">
            <v>30.9</v>
          </cell>
          <cell r="D28">
            <v>21</v>
          </cell>
          <cell r="E28">
            <v>82.375</v>
          </cell>
          <cell r="F28">
            <v>96</v>
          </cell>
          <cell r="G28">
            <v>58</v>
          </cell>
          <cell r="H28">
            <v>13.32</v>
          </cell>
          <cell r="I28" t="str">
            <v>NO</v>
          </cell>
          <cell r="J28">
            <v>56.519999999999996</v>
          </cell>
          <cell r="K28">
            <v>25.600000000000005</v>
          </cell>
        </row>
        <row r="29">
          <cell r="B29">
            <v>27.662500000000005</v>
          </cell>
          <cell r="C29">
            <v>34.4</v>
          </cell>
          <cell r="D29">
            <v>22.7</v>
          </cell>
          <cell r="E29">
            <v>76.125</v>
          </cell>
          <cell r="F29">
            <v>96</v>
          </cell>
          <cell r="G29">
            <v>43</v>
          </cell>
          <cell r="H29">
            <v>6.12</v>
          </cell>
          <cell r="I29" t="str">
            <v>NO</v>
          </cell>
          <cell r="J29">
            <v>21.240000000000002</v>
          </cell>
          <cell r="K29">
            <v>10.6</v>
          </cell>
        </row>
        <row r="30">
          <cell r="B30">
            <v>28.724999999999998</v>
          </cell>
          <cell r="C30">
            <v>34.299999999999997</v>
          </cell>
          <cell r="D30">
            <v>24.9</v>
          </cell>
          <cell r="E30">
            <v>70.166666666666671</v>
          </cell>
          <cell r="F30">
            <v>92</v>
          </cell>
          <cell r="G30">
            <v>43</v>
          </cell>
          <cell r="H30">
            <v>17.28</v>
          </cell>
          <cell r="I30" t="str">
            <v>SE</v>
          </cell>
          <cell r="J30">
            <v>29.52</v>
          </cell>
          <cell r="K30">
            <v>0</v>
          </cell>
        </row>
        <row r="31">
          <cell r="B31">
            <v>27.829166666666669</v>
          </cell>
          <cell r="C31">
            <v>33.200000000000003</v>
          </cell>
          <cell r="D31">
            <v>22.7</v>
          </cell>
          <cell r="E31">
            <v>72.083333333333329</v>
          </cell>
          <cell r="F31">
            <v>91</v>
          </cell>
          <cell r="G31">
            <v>50</v>
          </cell>
          <cell r="H31">
            <v>6.12</v>
          </cell>
          <cell r="I31" t="str">
            <v>SE</v>
          </cell>
          <cell r="J31">
            <v>23.040000000000003</v>
          </cell>
          <cell r="K31">
            <v>0</v>
          </cell>
        </row>
        <row r="32">
          <cell r="B32">
            <v>28.670833333333334</v>
          </cell>
          <cell r="C32">
            <v>36.5</v>
          </cell>
          <cell r="D32">
            <v>22.5</v>
          </cell>
          <cell r="E32">
            <v>71.708333333333329</v>
          </cell>
          <cell r="F32">
            <v>96</v>
          </cell>
          <cell r="G32">
            <v>39</v>
          </cell>
          <cell r="H32">
            <v>7.5600000000000005</v>
          </cell>
          <cell r="I32" t="str">
            <v>NO</v>
          </cell>
          <cell r="J32">
            <v>23.040000000000003</v>
          </cell>
          <cell r="K32">
            <v>0</v>
          </cell>
        </row>
        <row r="33">
          <cell r="B33">
            <v>29.554166666666664</v>
          </cell>
          <cell r="C33">
            <v>35.299999999999997</v>
          </cell>
          <cell r="D33">
            <v>24.9</v>
          </cell>
          <cell r="E33">
            <v>71.916666666666671</v>
          </cell>
          <cell r="F33">
            <v>94</v>
          </cell>
          <cell r="G33">
            <v>47</v>
          </cell>
          <cell r="H33">
            <v>17.64</v>
          </cell>
          <cell r="I33" t="str">
            <v>N</v>
          </cell>
          <cell r="J33">
            <v>35.64</v>
          </cell>
          <cell r="K33">
            <v>0.4</v>
          </cell>
        </row>
        <row r="34">
          <cell r="B34">
            <v>26.0625</v>
          </cell>
          <cell r="C34">
            <v>32.6</v>
          </cell>
          <cell r="D34">
            <v>21.8</v>
          </cell>
          <cell r="E34">
            <v>76.916666666666671</v>
          </cell>
          <cell r="F34">
            <v>95</v>
          </cell>
          <cell r="G34">
            <v>48</v>
          </cell>
          <cell r="I34" t="str">
            <v>SE</v>
          </cell>
          <cell r="J34">
            <v>45.72</v>
          </cell>
          <cell r="K34">
            <v>23.8</v>
          </cell>
        </row>
        <row r="35">
          <cell r="I35" t="str">
            <v>SE</v>
          </cell>
        </row>
      </sheetData>
      <sheetData sheetId="11">
        <row r="5">
          <cell r="B5">
            <v>28.245833333333334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25.066666666666666</v>
          </cell>
        </row>
      </sheetData>
      <sheetData sheetId="3">
        <row r="5">
          <cell r="B5">
            <v>23.537499999999998</v>
          </cell>
        </row>
      </sheetData>
      <sheetData sheetId="4">
        <row r="5">
          <cell r="B5">
            <v>13.0875</v>
          </cell>
        </row>
      </sheetData>
      <sheetData sheetId="5">
        <row r="5">
          <cell r="B5">
            <v>22.841666666666669</v>
          </cell>
        </row>
      </sheetData>
      <sheetData sheetId="6">
        <row r="5">
          <cell r="B5">
            <v>20.974999999999998</v>
          </cell>
        </row>
      </sheetData>
      <sheetData sheetId="7">
        <row r="5">
          <cell r="B5">
            <v>21.537500000000005</v>
          </cell>
        </row>
      </sheetData>
      <sheetData sheetId="8">
        <row r="5">
          <cell r="B5">
            <v>22.220833333333331</v>
          </cell>
        </row>
      </sheetData>
      <sheetData sheetId="9">
        <row r="5">
          <cell r="B5">
            <v>29.704166666666701</v>
          </cell>
        </row>
      </sheetData>
      <sheetData sheetId="10">
        <row r="5">
          <cell r="B5">
            <v>24.200000000000003</v>
          </cell>
          <cell r="C5">
            <v>29.4</v>
          </cell>
          <cell r="D5">
            <v>21.2</v>
          </cell>
          <cell r="E5">
            <v>81.791666666666671</v>
          </cell>
          <cell r="F5">
            <v>88</v>
          </cell>
          <cell r="G5">
            <v>68</v>
          </cell>
          <cell r="H5">
            <v>21.6</v>
          </cell>
          <cell r="I5" t="str">
            <v>NE</v>
          </cell>
          <cell r="J5">
            <v>57.6</v>
          </cell>
          <cell r="K5">
            <v>0</v>
          </cell>
        </row>
        <row r="6">
          <cell r="B6">
            <v>25.462500000000006</v>
          </cell>
          <cell r="C6">
            <v>31.3</v>
          </cell>
          <cell r="D6">
            <v>21.1</v>
          </cell>
          <cell r="E6">
            <v>78.416666666666671</v>
          </cell>
          <cell r="F6">
            <v>89</v>
          </cell>
          <cell r="G6">
            <v>60</v>
          </cell>
          <cell r="H6">
            <v>10.44</v>
          </cell>
          <cell r="I6" t="str">
            <v>NE</v>
          </cell>
          <cell r="J6">
            <v>20.88</v>
          </cell>
          <cell r="K6">
            <v>0</v>
          </cell>
        </row>
        <row r="7">
          <cell r="B7">
            <v>26.754166666666663</v>
          </cell>
          <cell r="C7">
            <v>33.299999999999997</v>
          </cell>
          <cell r="D7">
            <v>22.5</v>
          </cell>
          <cell r="E7">
            <v>77.458333333333329</v>
          </cell>
          <cell r="F7">
            <v>88</v>
          </cell>
          <cell r="G7">
            <v>59</v>
          </cell>
          <cell r="H7">
            <v>7.9200000000000008</v>
          </cell>
          <cell r="I7" t="str">
            <v>N</v>
          </cell>
          <cell r="J7">
            <v>18.720000000000002</v>
          </cell>
          <cell r="K7">
            <v>0</v>
          </cell>
        </row>
        <row r="8">
          <cell r="B8">
            <v>27.912499999999998</v>
          </cell>
          <cell r="C8">
            <v>34.299999999999997</v>
          </cell>
          <cell r="D8">
            <v>22.8</v>
          </cell>
          <cell r="E8">
            <v>74.625</v>
          </cell>
          <cell r="F8">
            <v>88</v>
          </cell>
          <cell r="G8">
            <v>53</v>
          </cell>
          <cell r="H8">
            <v>10.08</v>
          </cell>
          <cell r="I8" t="str">
            <v>NE</v>
          </cell>
          <cell r="J8">
            <v>20.16</v>
          </cell>
          <cell r="K8">
            <v>0</v>
          </cell>
        </row>
        <row r="9">
          <cell r="B9">
            <v>25.895833333333332</v>
          </cell>
          <cell r="C9">
            <v>33.5</v>
          </cell>
          <cell r="D9">
            <v>21.9</v>
          </cell>
          <cell r="E9">
            <v>76.916666666666671</v>
          </cell>
          <cell r="F9">
            <v>88</v>
          </cell>
          <cell r="G9">
            <v>59</v>
          </cell>
          <cell r="H9">
            <v>21.96</v>
          </cell>
          <cell r="I9" t="str">
            <v>NE</v>
          </cell>
          <cell r="J9">
            <v>40.32</v>
          </cell>
          <cell r="K9">
            <v>0</v>
          </cell>
        </row>
        <row r="10">
          <cell r="B10">
            <v>25.825000000000003</v>
          </cell>
          <cell r="C10">
            <v>33.200000000000003</v>
          </cell>
          <cell r="D10">
            <v>20.5</v>
          </cell>
          <cell r="E10">
            <v>74.416666666666671</v>
          </cell>
          <cell r="F10">
            <v>89</v>
          </cell>
          <cell r="G10">
            <v>51</v>
          </cell>
          <cell r="H10">
            <v>9.3600000000000012</v>
          </cell>
          <cell r="I10" t="str">
            <v>S</v>
          </cell>
          <cell r="J10">
            <v>23.400000000000002</v>
          </cell>
          <cell r="K10">
            <v>0</v>
          </cell>
        </row>
        <row r="11">
          <cell r="B11">
            <v>24.375</v>
          </cell>
          <cell r="C11">
            <v>31.9</v>
          </cell>
          <cell r="D11">
            <v>21.8</v>
          </cell>
          <cell r="E11">
            <v>78.75</v>
          </cell>
          <cell r="F11">
            <v>87</v>
          </cell>
          <cell r="G11">
            <v>62</v>
          </cell>
          <cell r="H11">
            <v>12.6</v>
          </cell>
          <cell r="I11" t="str">
            <v>NE</v>
          </cell>
          <cell r="J11">
            <v>29.52</v>
          </cell>
          <cell r="K11">
            <v>0</v>
          </cell>
        </row>
        <row r="12">
          <cell r="B12">
            <v>25.150000000000002</v>
          </cell>
          <cell r="C12">
            <v>31.4</v>
          </cell>
          <cell r="D12">
            <v>21.2</v>
          </cell>
          <cell r="E12">
            <v>79.208333333333329</v>
          </cell>
          <cell r="F12">
            <v>89</v>
          </cell>
          <cell r="G12">
            <v>59</v>
          </cell>
          <cell r="H12">
            <v>11.879999999999999</v>
          </cell>
          <cell r="I12" t="str">
            <v>N</v>
          </cell>
          <cell r="J12">
            <v>29.52</v>
          </cell>
          <cell r="K12">
            <v>0</v>
          </cell>
        </row>
        <row r="13">
          <cell r="B13">
            <v>27.154166666666672</v>
          </cell>
          <cell r="C13">
            <v>34</v>
          </cell>
          <cell r="D13">
            <v>21.6</v>
          </cell>
          <cell r="E13">
            <v>74.625</v>
          </cell>
          <cell r="F13">
            <v>88</v>
          </cell>
          <cell r="G13">
            <v>53</v>
          </cell>
          <cell r="H13">
            <v>9.7200000000000006</v>
          </cell>
          <cell r="I13" t="str">
            <v>NE</v>
          </cell>
          <cell r="J13">
            <v>25.56</v>
          </cell>
          <cell r="K13">
            <v>0</v>
          </cell>
        </row>
        <row r="14">
          <cell r="B14">
            <v>27.745833333333326</v>
          </cell>
          <cell r="C14">
            <v>33.9</v>
          </cell>
          <cell r="D14">
            <v>22.8</v>
          </cell>
          <cell r="E14">
            <v>76.375</v>
          </cell>
          <cell r="F14">
            <v>86</v>
          </cell>
          <cell r="G14">
            <v>61</v>
          </cell>
          <cell r="H14">
            <v>14.4</v>
          </cell>
          <cell r="I14" t="str">
            <v>NE</v>
          </cell>
          <cell r="J14">
            <v>32.04</v>
          </cell>
          <cell r="K14">
            <v>0</v>
          </cell>
        </row>
        <row r="15">
          <cell r="B15">
            <v>28.354166666666668</v>
          </cell>
          <cell r="C15">
            <v>33.4</v>
          </cell>
          <cell r="D15">
            <v>23.7</v>
          </cell>
          <cell r="E15">
            <v>74.375</v>
          </cell>
          <cell r="F15">
            <v>87</v>
          </cell>
          <cell r="G15">
            <v>56</v>
          </cell>
          <cell r="H15">
            <v>15.120000000000001</v>
          </cell>
          <cell r="I15" t="str">
            <v>SO</v>
          </cell>
          <cell r="J15">
            <v>27.720000000000002</v>
          </cell>
          <cell r="K15">
            <v>0</v>
          </cell>
        </row>
        <row r="16">
          <cell r="B16">
            <v>27.266666666666666</v>
          </cell>
          <cell r="C16">
            <v>32.4</v>
          </cell>
          <cell r="D16">
            <v>23.3</v>
          </cell>
          <cell r="E16">
            <v>73.25</v>
          </cell>
          <cell r="F16">
            <v>84</v>
          </cell>
          <cell r="G16">
            <v>60</v>
          </cell>
          <cell r="H16">
            <v>20.52</v>
          </cell>
          <cell r="I16" t="str">
            <v>S</v>
          </cell>
          <cell r="J16">
            <v>40.32</v>
          </cell>
          <cell r="K16">
            <v>0</v>
          </cell>
        </row>
        <row r="17">
          <cell r="B17">
            <v>25.654166666666669</v>
          </cell>
          <cell r="C17">
            <v>31</v>
          </cell>
          <cell r="D17">
            <v>21.7</v>
          </cell>
          <cell r="E17">
            <v>69.416666666666671</v>
          </cell>
          <cell r="F17">
            <v>83</v>
          </cell>
          <cell r="G17">
            <v>52</v>
          </cell>
          <cell r="H17">
            <v>19.440000000000001</v>
          </cell>
          <cell r="I17" t="str">
            <v>S</v>
          </cell>
          <cell r="J17">
            <v>33.840000000000003</v>
          </cell>
          <cell r="K17">
            <v>0</v>
          </cell>
        </row>
        <row r="18">
          <cell r="B18">
            <v>24.358333333333331</v>
          </cell>
          <cell r="C18">
            <v>31.4</v>
          </cell>
          <cell r="D18">
            <v>17.899999999999999</v>
          </cell>
          <cell r="E18">
            <v>59.833333333333336</v>
          </cell>
          <cell r="F18">
            <v>80</v>
          </cell>
          <cell r="G18">
            <v>36</v>
          </cell>
          <cell r="H18">
            <v>16.2</v>
          </cell>
          <cell r="I18" t="str">
            <v>SO</v>
          </cell>
          <cell r="J18">
            <v>29.880000000000003</v>
          </cell>
          <cell r="K18">
            <v>0</v>
          </cell>
        </row>
        <row r="19">
          <cell r="B19">
            <v>24.4375</v>
          </cell>
          <cell r="C19">
            <v>32.4</v>
          </cell>
          <cell r="D19">
            <v>17.3</v>
          </cell>
          <cell r="E19">
            <v>60.041666666666664</v>
          </cell>
          <cell r="F19">
            <v>81</v>
          </cell>
          <cell r="G19">
            <v>34</v>
          </cell>
          <cell r="H19">
            <v>12.6</v>
          </cell>
          <cell r="I19" t="str">
            <v>S</v>
          </cell>
          <cell r="J19">
            <v>23.400000000000002</v>
          </cell>
          <cell r="K19">
            <v>0</v>
          </cell>
        </row>
        <row r="20">
          <cell r="B20">
            <v>24.270833333333332</v>
          </cell>
          <cell r="C20">
            <v>34.4</v>
          </cell>
          <cell r="D20">
            <v>14.6</v>
          </cell>
          <cell r="E20">
            <v>59.916666666666664</v>
          </cell>
          <cell r="F20">
            <v>86</v>
          </cell>
          <cell r="G20">
            <v>33</v>
          </cell>
          <cell r="H20">
            <v>9</v>
          </cell>
          <cell r="I20" t="str">
            <v>S</v>
          </cell>
          <cell r="J20">
            <v>18.36</v>
          </cell>
          <cell r="K20">
            <v>0</v>
          </cell>
        </row>
        <row r="21">
          <cell r="B21">
            <v>25.250000000000004</v>
          </cell>
          <cell r="C21">
            <v>36.6</v>
          </cell>
          <cell r="D21">
            <v>15.4</v>
          </cell>
          <cell r="E21">
            <v>66.875</v>
          </cell>
          <cell r="F21">
            <v>87</v>
          </cell>
          <cell r="G21">
            <v>40</v>
          </cell>
          <cell r="H21">
            <v>12.6</v>
          </cell>
          <cell r="I21" t="str">
            <v>NE</v>
          </cell>
          <cell r="J21">
            <v>27.720000000000002</v>
          </cell>
          <cell r="K21">
            <v>0</v>
          </cell>
        </row>
        <row r="22">
          <cell r="B22">
            <v>25.991666666666671</v>
          </cell>
          <cell r="C22">
            <v>34.700000000000003</v>
          </cell>
          <cell r="D22">
            <v>20.8</v>
          </cell>
          <cell r="E22">
            <v>68.208333333333329</v>
          </cell>
          <cell r="F22">
            <v>85</v>
          </cell>
          <cell r="G22">
            <v>46</v>
          </cell>
          <cell r="H22">
            <v>21.6</v>
          </cell>
          <cell r="I22" t="str">
            <v>NE</v>
          </cell>
          <cell r="J22">
            <v>62.639999999999993</v>
          </cell>
          <cell r="K22">
            <v>0</v>
          </cell>
        </row>
        <row r="23">
          <cell r="B23">
            <v>25.587500000000002</v>
          </cell>
          <cell r="C23">
            <v>32.299999999999997</v>
          </cell>
          <cell r="D23">
            <v>21.5</v>
          </cell>
          <cell r="E23">
            <v>76.875</v>
          </cell>
          <cell r="F23">
            <v>88</v>
          </cell>
          <cell r="G23">
            <v>61</v>
          </cell>
          <cell r="H23">
            <v>15.840000000000002</v>
          </cell>
          <cell r="I23" t="str">
            <v>S</v>
          </cell>
          <cell r="J23">
            <v>28.8</v>
          </cell>
          <cell r="K23">
            <v>0</v>
          </cell>
        </row>
        <row r="24">
          <cell r="B24">
            <v>25.416666666666661</v>
          </cell>
          <cell r="C24">
            <v>31.3</v>
          </cell>
          <cell r="D24">
            <v>22.7</v>
          </cell>
          <cell r="E24">
            <v>80.916666666666671</v>
          </cell>
          <cell r="F24">
            <v>88</v>
          </cell>
          <cell r="G24">
            <v>69</v>
          </cell>
          <cell r="H24">
            <v>7.2</v>
          </cell>
          <cell r="I24" t="str">
            <v>N</v>
          </cell>
          <cell r="J24">
            <v>23.759999999999998</v>
          </cell>
          <cell r="K24">
            <v>0</v>
          </cell>
        </row>
        <row r="25">
          <cell r="B25">
            <v>28.079166666666662</v>
          </cell>
          <cell r="C25">
            <v>35.799999999999997</v>
          </cell>
          <cell r="D25">
            <v>21.2</v>
          </cell>
          <cell r="E25">
            <v>73.416666666666671</v>
          </cell>
          <cell r="F25">
            <v>90</v>
          </cell>
          <cell r="G25">
            <v>49</v>
          </cell>
          <cell r="H25">
            <v>5.4</v>
          </cell>
          <cell r="I25" t="str">
            <v>NE</v>
          </cell>
          <cell r="J25">
            <v>16.559999999999999</v>
          </cell>
          <cell r="K25">
            <v>0</v>
          </cell>
        </row>
        <row r="26">
          <cell r="B26">
            <v>28.941666666666666</v>
          </cell>
          <cell r="C26">
            <v>36.5</v>
          </cell>
          <cell r="D26">
            <v>22.7</v>
          </cell>
          <cell r="E26">
            <v>69.458333333333329</v>
          </cell>
          <cell r="F26">
            <v>84</v>
          </cell>
          <cell r="G26">
            <v>48</v>
          </cell>
          <cell r="H26">
            <v>17.28</v>
          </cell>
          <cell r="I26" t="str">
            <v>NE</v>
          </cell>
          <cell r="J26">
            <v>32.04</v>
          </cell>
          <cell r="K26">
            <v>0</v>
          </cell>
        </row>
        <row r="27">
          <cell r="B27">
            <v>27.754166666666674</v>
          </cell>
          <cell r="C27">
            <v>32.4</v>
          </cell>
          <cell r="D27">
            <v>25</v>
          </cell>
          <cell r="E27">
            <v>76.541666666666671</v>
          </cell>
          <cell r="F27">
            <v>86</v>
          </cell>
          <cell r="G27">
            <v>65</v>
          </cell>
          <cell r="H27">
            <v>13.68</v>
          </cell>
          <cell r="I27" t="str">
            <v>N</v>
          </cell>
          <cell r="J27">
            <v>28.08</v>
          </cell>
          <cell r="K27">
            <v>0</v>
          </cell>
        </row>
        <row r="28">
          <cell r="B28">
            <v>25.5</v>
          </cell>
          <cell r="C28">
            <v>31.1</v>
          </cell>
          <cell r="D28">
            <v>21.6</v>
          </cell>
          <cell r="E28">
            <v>79.708333333333329</v>
          </cell>
          <cell r="F28">
            <v>89</v>
          </cell>
          <cell r="G28">
            <v>63</v>
          </cell>
          <cell r="H28">
            <v>15.48</v>
          </cell>
          <cell r="I28" t="str">
            <v>S</v>
          </cell>
          <cell r="J28">
            <v>31.680000000000003</v>
          </cell>
          <cell r="K28">
            <v>0</v>
          </cell>
        </row>
        <row r="29">
          <cell r="B29">
            <v>27.054166666666671</v>
          </cell>
          <cell r="C29">
            <v>32.5</v>
          </cell>
          <cell r="D29">
            <v>22.9</v>
          </cell>
          <cell r="E29">
            <v>76.958333333333329</v>
          </cell>
          <cell r="F29">
            <v>88</v>
          </cell>
          <cell r="G29">
            <v>63</v>
          </cell>
          <cell r="H29">
            <v>12.6</v>
          </cell>
          <cell r="I29" t="str">
            <v>SO</v>
          </cell>
          <cell r="J29">
            <v>22.68</v>
          </cell>
          <cell r="K29">
            <v>0</v>
          </cell>
        </row>
        <row r="30">
          <cell r="B30">
            <v>27.645833333333332</v>
          </cell>
          <cell r="C30">
            <v>33.9</v>
          </cell>
          <cell r="D30">
            <v>22.5</v>
          </cell>
          <cell r="E30">
            <v>75.291666666666671</v>
          </cell>
          <cell r="F30">
            <v>86</v>
          </cell>
          <cell r="G30">
            <v>59</v>
          </cell>
          <cell r="H30">
            <v>11.16</v>
          </cell>
          <cell r="I30" t="str">
            <v>NE</v>
          </cell>
          <cell r="J30">
            <v>30.96</v>
          </cell>
          <cell r="K30">
            <v>0</v>
          </cell>
        </row>
        <row r="31">
          <cell r="B31">
            <v>25.716666666666669</v>
          </cell>
          <cell r="C31">
            <v>30.7</v>
          </cell>
          <cell r="D31">
            <v>22.5</v>
          </cell>
          <cell r="E31">
            <v>81.958333333333329</v>
          </cell>
          <cell r="F31">
            <v>89</v>
          </cell>
          <cell r="G31">
            <v>75</v>
          </cell>
          <cell r="H31">
            <v>15.120000000000001</v>
          </cell>
          <cell r="I31" t="str">
            <v>NE</v>
          </cell>
          <cell r="J31">
            <v>37.800000000000004</v>
          </cell>
          <cell r="K31">
            <v>0</v>
          </cell>
        </row>
        <row r="32">
          <cell r="B32">
            <v>27.637500000000003</v>
          </cell>
          <cell r="C32">
            <v>35.1</v>
          </cell>
          <cell r="D32">
            <v>21.4</v>
          </cell>
          <cell r="E32">
            <v>78.958333333333329</v>
          </cell>
          <cell r="F32">
            <v>90</v>
          </cell>
          <cell r="G32">
            <v>64</v>
          </cell>
          <cell r="H32">
            <v>8.2799999999999994</v>
          </cell>
          <cell r="I32" t="str">
            <v>NE</v>
          </cell>
          <cell r="J32">
            <v>17.28</v>
          </cell>
          <cell r="K32">
            <v>0</v>
          </cell>
        </row>
        <row r="33">
          <cell r="B33">
            <v>25.125</v>
          </cell>
          <cell r="C33">
            <v>30.1</v>
          </cell>
          <cell r="D33">
            <v>21.9</v>
          </cell>
          <cell r="E33">
            <v>85.125</v>
          </cell>
          <cell r="F33">
            <v>90</v>
          </cell>
          <cell r="G33">
            <v>74</v>
          </cell>
          <cell r="H33">
            <v>21.96</v>
          </cell>
          <cell r="I33" t="str">
            <v>NE</v>
          </cell>
          <cell r="J33">
            <v>41.4</v>
          </cell>
          <cell r="K33">
            <v>0</v>
          </cell>
        </row>
        <row r="34">
          <cell r="B34">
            <v>25.883333333333336</v>
          </cell>
          <cell r="C34">
            <v>32.5</v>
          </cell>
          <cell r="D34">
            <v>21.9</v>
          </cell>
          <cell r="E34">
            <v>82.958333333333329</v>
          </cell>
          <cell r="F34">
            <v>91</v>
          </cell>
          <cell r="G34">
            <v>69</v>
          </cell>
          <cell r="H34">
            <v>16.559999999999999</v>
          </cell>
          <cell r="I34" t="str">
            <v>N</v>
          </cell>
          <cell r="J34">
            <v>50.04</v>
          </cell>
          <cell r="K34">
            <v>0</v>
          </cell>
        </row>
        <row r="35">
          <cell r="I35" t="str">
            <v>NE</v>
          </cell>
        </row>
      </sheetData>
      <sheetData sheetId="11">
        <row r="5">
          <cell r="B5">
            <v>27.412500000000005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25.608333333333331</v>
          </cell>
        </row>
      </sheetData>
      <sheetData sheetId="3">
        <row r="5">
          <cell r="B5">
            <v>26.50833333333334</v>
          </cell>
        </row>
      </sheetData>
      <sheetData sheetId="4">
        <row r="5">
          <cell r="B5">
            <v>14.195833333333335</v>
          </cell>
        </row>
      </sheetData>
      <sheetData sheetId="5">
        <row r="5">
          <cell r="B5">
            <v>23.158333333333335</v>
          </cell>
        </row>
      </sheetData>
      <sheetData sheetId="6">
        <row r="5">
          <cell r="B5">
            <v>22.691666666666674</v>
          </cell>
        </row>
      </sheetData>
      <sheetData sheetId="7">
        <row r="5">
          <cell r="B5">
            <v>23.591666666666665</v>
          </cell>
        </row>
      </sheetData>
      <sheetData sheetId="8">
        <row r="5">
          <cell r="B5">
            <v>26.704166666666666</v>
          </cell>
        </row>
      </sheetData>
      <sheetData sheetId="9">
        <row r="5">
          <cell r="B5">
            <v>28.320833333333329</v>
          </cell>
        </row>
      </sheetData>
      <sheetData sheetId="10">
        <row r="5">
          <cell r="B5">
            <v>25.612500000000001</v>
          </cell>
          <cell r="C5">
            <v>32.299999999999997</v>
          </cell>
          <cell r="D5">
            <v>21.3</v>
          </cell>
          <cell r="E5">
            <v>66.791666666666671</v>
          </cell>
          <cell r="F5">
            <v>86</v>
          </cell>
          <cell r="G5">
            <v>44</v>
          </cell>
          <cell r="H5">
            <v>40.32</v>
          </cell>
          <cell r="I5" t="str">
            <v>NE</v>
          </cell>
          <cell r="J5">
            <v>67.680000000000007</v>
          </cell>
          <cell r="K5">
            <v>2</v>
          </cell>
        </row>
        <row r="6">
          <cell r="B6">
            <v>24.341666666666669</v>
          </cell>
          <cell r="C6">
            <v>30.1</v>
          </cell>
          <cell r="D6">
            <v>20</v>
          </cell>
          <cell r="E6">
            <v>71.291666666666671</v>
          </cell>
          <cell r="F6">
            <v>92</v>
          </cell>
          <cell r="G6">
            <v>49</v>
          </cell>
          <cell r="H6">
            <v>22.68</v>
          </cell>
          <cell r="I6" t="str">
            <v>N</v>
          </cell>
          <cell r="J6">
            <v>41.76</v>
          </cell>
          <cell r="K6">
            <v>0</v>
          </cell>
        </row>
        <row r="7">
          <cell r="B7">
            <v>26.045833333333334</v>
          </cell>
          <cell r="C7">
            <v>31.6</v>
          </cell>
          <cell r="D7">
            <v>21.6</v>
          </cell>
          <cell r="E7">
            <v>69.625</v>
          </cell>
          <cell r="F7">
            <v>90</v>
          </cell>
          <cell r="G7">
            <v>41</v>
          </cell>
          <cell r="H7">
            <v>11.520000000000001</v>
          </cell>
          <cell r="I7" t="str">
            <v>N</v>
          </cell>
          <cell r="J7">
            <v>26.28</v>
          </cell>
          <cell r="K7">
            <v>0</v>
          </cell>
        </row>
        <row r="8">
          <cell r="B8">
            <v>26.820833333333326</v>
          </cell>
          <cell r="C8">
            <v>33.6</v>
          </cell>
          <cell r="D8">
            <v>21.5</v>
          </cell>
          <cell r="E8">
            <v>68.333333333333329</v>
          </cell>
          <cell r="F8">
            <v>89</v>
          </cell>
          <cell r="G8">
            <v>40</v>
          </cell>
          <cell r="H8">
            <v>17.64</v>
          </cell>
          <cell r="I8" t="str">
            <v>L</v>
          </cell>
          <cell r="J8">
            <v>34.92</v>
          </cell>
          <cell r="K8">
            <v>0</v>
          </cell>
        </row>
        <row r="9">
          <cell r="B9">
            <v>24.349999999999998</v>
          </cell>
          <cell r="C9">
            <v>32.700000000000003</v>
          </cell>
          <cell r="D9">
            <v>19.399999999999999</v>
          </cell>
          <cell r="E9">
            <v>74.416666666666671</v>
          </cell>
          <cell r="F9">
            <v>95</v>
          </cell>
          <cell r="G9">
            <v>43</v>
          </cell>
          <cell r="H9">
            <v>18.720000000000002</v>
          </cell>
          <cell r="I9" t="str">
            <v>N</v>
          </cell>
          <cell r="J9">
            <v>34.200000000000003</v>
          </cell>
          <cell r="K9">
            <v>8</v>
          </cell>
        </row>
        <row r="10">
          <cell r="B10">
            <v>23.545833333333334</v>
          </cell>
          <cell r="C10">
            <v>30.8</v>
          </cell>
          <cell r="D10">
            <v>18.899999999999999</v>
          </cell>
          <cell r="E10">
            <v>76.916666666666671</v>
          </cell>
          <cell r="F10">
            <v>94</v>
          </cell>
          <cell r="G10">
            <v>42</v>
          </cell>
          <cell r="H10">
            <v>24.48</v>
          </cell>
          <cell r="I10" t="str">
            <v>N</v>
          </cell>
          <cell r="J10">
            <v>49.680000000000007</v>
          </cell>
          <cell r="K10">
            <v>20</v>
          </cell>
        </row>
        <row r="11">
          <cell r="B11">
            <v>23.837500000000002</v>
          </cell>
          <cell r="C11">
            <v>30.6</v>
          </cell>
          <cell r="D11">
            <v>20.6</v>
          </cell>
          <cell r="E11">
            <v>79</v>
          </cell>
          <cell r="F11">
            <v>92</v>
          </cell>
          <cell r="G11">
            <v>51</v>
          </cell>
          <cell r="H11">
            <v>13.68</v>
          </cell>
          <cell r="I11" t="str">
            <v>N</v>
          </cell>
          <cell r="J11">
            <v>51.84</v>
          </cell>
          <cell r="K11">
            <v>0.8</v>
          </cell>
        </row>
        <row r="12">
          <cell r="B12">
            <v>22.616666666666664</v>
          </cell>
          <cell r="C12">
            <v>26.4</v>
          </cell>
          <cell r="D12">
            <v>20.2</v>
          </cell>
          <cell r="E12">
            <v>83.666666666666671</v>
          </cell>
          <cell r="F12">
            <v>93</v>
          </cell>
          <cell r="G12">
            <v>66</v>
          </cell>
          <cell r="H12">
            <v>21.6</v>
          </cell>
          <cell r="I12" t="str">
            <v>L</v>
          </cell>
          <cell r="J12">
            <v>34.56</v>
          </cell>
          <cell r="K12">
            <v>18.399999999999995</v>
          </cell>
        </row>
        <row r="13">
          <cell r="B13">
            <v>24.116666666666671</v>
          </cell>
          <cell r="C13">
            <v>31.3</v>
          </cell>
          <cell r="D13">
            <v>19.5</v>
          </cell>
          <cell r="E13">
            <v>80.291666666666671</v>
          </cell>
          <cell r="F13">
            <v>95</v>
          </cell>
          <cell r="G13">
            <v>53</v>
          </cell>
          <cell r="H13">
            <v>20.16</v>
          </cell>
          <cell r="I13" t="str">
            <v>N</v>
          </cell>
          <cell r="J13">
            <v>37.440000000000005</v>
          </cell>
          <cell r="K13">
            <v>0</v>
          </cell>
        </row>
        <row r="14">
          <cell r="B14">
            <v>26.058333333333337</v>
          </cell>
          <cell r="C14">
            <v>32.200000000000003</v>
          </cell>
          <cell r="D14">
            <v>22</v>
          </cell>
          <cell r="E14">
            <v>76.625</v>
          </cell>
          <cell r="F14">
            <v>93</v>
          </cell>
          <cell r="G14">
            <v>50</v>
          </cell>
          <cell r="H14">
            <v>14.4</v>
          </cell>
          <cell r="I14" t="str">
            <v>N</v>
          </cell>
          <cell r="J14">
            <v>29.52</v>
          </cell>
          <cell r="K14">
            <v>5</v>
          </cell>
        </row>
        <row r="15">
          <cell r="B15">
            <v>27.533333333333335</v>
          </cell>
          <cell r="C15">
            <v>34.299999999999997</v>
          </cell>
          <cell r="D15">
            <v>22.4</v>
          </cell>
          <cell r="E15">
            <v>70.291666666666671</v>
          </cell>
          <cell r="F15">
            <v>90</v>
          </cell>
          <cell r="G15">
            <v>41</v>
          </cell>
          <cell r="H15">
            <v>14.4</v>
          </cell>
          <cell r="I15" t="str">
            <v>N</v>
          </cell>
          <cell r="J15">
            <v>27.720000000000002</v>
          </cell>
          <cell r="K15">
            <v>0</v>
          </cell>
        </row>
        <row r="16">
          <cell r="B16">
            <v>26.049999999999997</v>
          </cell>
          <cell r="C16">
            <v>33.200000000000003</v>
          </cell>
          <cell r="D16">
            <v>22</v>
          </cell>
          <cell r="E16">
            <v>78</v>
          </cell>
          <cell r="F16">
            <v>92</v>
          </cell>
          <cell r="G16">
            <v>47</v>
          </cell>
          <cell r="H16">
            <v>19.8</v>
          </cell>
          <cell r="I16" t="str">
            <v>N</v>
          </cell>
          <cell r="J16">
            <v>35.64</v>
          </cell>
          <cell r="K16">
            <v>34.6</v>
          </cell>
        </row>
        <row r="17">
          <cell r="B17">
            <v>25.712499999999995</v>
          </cell>
          <cell r="C17">
            <v>32.200000000000003</v>
          </cell>
          <cell r="D17">
            <v>21.5</v>
          </cell>
          <cell r="E17">
            <v>75.75</v>
          </cell>
          <cell r="F17">
            <v>95</v>
          </cell>
          <cell r="G17">
            <v>47</v>
          </cell>
          <cell r="H17">
            <v>22.32</v>
          </cell>
          <cell r="I17" t="str">
            <v>N</v>
          </cell>
          <cell r="J17">
            <v>36.36</v>
          </cell>
          <cell r="K17">
            <v>0.2</v>
          </cell>
        </row>
        <row r="18">
          <cell r="B18">
            <v>25.904166666666669</v>
          </cell>
          <cell r="C18">
            <v>31.7</v>
          </cell>
          <cell r="D18">
            <v>20.100000000000001</v>
          </cell>
          <cell r="E18">
            <v>61.833333333333336</v>
          </cell>
          <cell r="F18">
            <v>78</v>
          </cell>
          <cell r="G18">
            <v>45</v>
          </cell>
          <cell r="H18">
            <v>20.16</v>
          </cell>
          <cell r="I18" t="str">
            <v>N</v>
          </cell>
          <cell r="J18">
            <v>34.56</v>
          </cell>
          <cell r="K18">
            <v>0</v>
          </cell>
        </row>
        <row r="19">
          <cell r="B19">
            <v>25.795833333333334</v>
          </cell>
          <cell r="C19">
            <v>31.8</v>
          </cell>
          <cell r="D19">
            <v>20.8</v>
          </cell>
          <cell r="E19">
            <v>69.958333333333329</v>
          </cell>
          <cell r="F19">
            <v>92</v>
          </cell>
          <cell r="G19">
            <v>44</v>
          </cell>
          <cell r="H19">
            <v>14.4</v>
          </cell>
          <cell r="I19" t="str">
            <v>N</v>
          </cell>
          <cell r="J19">
            <v>25.92</v>
          </cell>
          <cell r="K19">
            <v>1</v>
          </cell>
        </row>
        <row r="20">
          <cell r="B20">
            <v>26.970833333333331</v>
          </cell>
          <cell r="C20">
            <v>33.4</v>
          </cell>
          <cell r="D20">
            <v>20.9</v>
          </cell>
          <cell r="E20">
            <v>60.583333333333336</v>
          </cell>
          <cell r="F20">
            <v>84</v>
          </cell>
          <cell r="G20">
            <v>33</v>
          </cell>
          <cell r="H20">
            <v>16.2</v>
          </cell>
          <cell r="I20" t="str">
            <v>N</v>
          </cell>
          <cell r="J20">
            <v>28.08</v>
          </cell>
          <cell r="K20">
            <v>0</v>
          </cell>
        </row>
        <row r="21">
          <cell r="B21">
            <v>27.791666666666661</v>
          </cell>
          <cell r="C21">
            <v>32.9</v>
          </cell>
          <cell r="D21">
            <v>24.2</v>
          </cell>
          <cell r="E21">
            <v>55.416666666666664</v>
          </cell>
          <cell r="F21">
            <v>67</v>
          </cell>
          <cell r="G21">
            <v>36</v>
          </cell>
          <cell r="H21">
            <v>24.840000000000003</v>
          </cell>
          <cell r="I21" t="str">
            <v>L</v>
          </cell>
          <cell r="J21">
            <v>38.159999999999997</v>
          </cell>
          <cell r="K21">
            <v>0</v>
          </cell>
        </row>
        <row r="22">
          <cell r="B22">
            <v>27.308333333333337</v>
          </cell>
          <cell r="C22">
            <v>32.6</v>
          </cell>
          <cell r="D22">
            <v>23</v>
          </cell>
          <cell r="E22">
            <v>46.416666666666664</v>
          </cell>
          <cell r="F22">
            <v>60</v>
          </cell>
          <cell r="G22">
            <v>30</v>
          </cell>
          <cell r="H22">
            <v>30.96</v>
          </cell>
          <cell r="I22" t="str">
            <v>L</v>
          </cell>
          <cell r="J22">
            <v>48.96</v>
          </cell>
          <cell r="K22">
            <v>0</v>
          </cell>
        </row>
        <row r="23">
          <cell r="B23">
            <v>27.379166666666659</v>
          </cell>
          <cell r="C23">
            <v>34</v>
          </cell>
          <cell r="D23">
            <v>21.3</v>
          </cell>
          <cell r="E23">
            <v>45.041666666666664</v>
          </cell>
          <cell r="F23">
            <v>83</v>
          </cell>
          <cell r="G23">
            <v>29</v>
          </cell>
          <cell r="H23">
            <v>20.88</v>
          </cell>
          <cell r="I23" t="str">
            <v>L</v>
          </cell>
          <cell r="J23">
            <v>36</v>
          </cell>
          <cell r="K23">
            <v>9.4</v>
          </cell>
        </row>
        <row r="24">
          <cell r="B24">
            <v>24.558333333333334</v>
          </cell>
          <cell r="C24">
            <v>30.3</v>
          </cell>
          <cell r="D24">
            <v>21.4</v>
          </cell>
          <cell r="E24">
            <v>74</v>
          </cell>
          <cell r="F24">
            <v>90</v>
          </cell>
          <cell r="G24">
            <v>45</v>
          </cell>
          <cell r="H24">
            <v>15.120000000000001</v>
          </cell>
          <cell r="I24" t="str">
            <v>N</v>
          </cell>
          <cell r="J24">
            <v>32.4</v>
          </cell>
          <cell r="K24">
            <v>0.2</v>
          </cell>
        </row>
        <row r="25">
          <cell r="B25">
            <v>25.787500000000005</v>
          </cell>
          <cell r="C25">
            <v>32.799999999999997</v>
          </cell>
          <cell r="D25">
            <v>20</v>
          </cell>
          <cell r="E25">
            <v>66.625</v>
          </cell>
          <cell r="F25">
            <v>87</v>
          </cell>
          <cell r="G25">
            <v>38</v>
          </cell>
          <cell r="H25">
            <v>10.44</v>
          </cell>
          <cell r="I25" t="str">
            <v>L</v>
          </cell>
          <cell r="J25">
            <v>25.56</v>
          </cell>
          <cell r="K25">
            <v>0</v>
          </cell>
        </row>
        <row r="26">
          <cell r="B26">
            <v>27.179166666666671</v>
          </cell>
          <cell r="C26">
            <v>33.5</v>
          </cell>
          <cell r="D26">
            <v>22.5</v>
          </cell>
          <cell r="E26">
            <v>64.708333333333329</v>
          </cell>
          <cell r="F26">
            <v>82</v>
          </cell>
          <cell r="G26">
            <v>39</v>
          </cell>
          <cell r="H26">
            <v>23.040000000000003</v>
          </cell>
          <cell r="I26" t="str">
            <v>N</v>
          </cell>
          <cell r="J26">
            <v>41.76</v>
          </cell>
          <cell r="K26">
            <v>0</v>
          </cell>
        </row>
        <row r="27">
          <cell r="B27">
            <v>25.108333333333331</v>
          </cell>
          <cell r="C27">
            <v>30.7</v>
          </cell>
          <cell r="D27">
            <v>21.4</v>
          </cell>
          <cell r="E27">
            <v>75.125</v>
          </cell>
          <cell r="F27">
            <v>90</v>
          </cell>
          <cell r="G27">
            <v>53</v>
          </cell>
          <cell r="H27">
            <v>22.68</v>
          </cell>
          <cell r="I27" t="str">
            <v>N</v>
          </cell>
          <cell r="J27">
            <v>41.76</v>
          </cell>
          <cell r="K27">
            <v>0</v>
          </cell>
        </row>
        <row r="28">
          <cell r="B28">
            <v>23.5</v>
          </cell>
          <cell r="C28">
            <v>28.6</v>
          </cell>
          <cell r="D28">
            <v>19.2</v>
          </cell>
          <cell r="E28">
            <v>80.916666666666671</v>
          </cell>
          <cell r="F28">
            <v>94</v>
          </cell>
          <cell r="G28">
            <v>55</v>
          </cell>
          <cell r="H28">
            <v>14.76</v>
          </cell>
          <cell r="I28" t="str">
            <v>N</v>
          </cell>
          <cell r="J28">
            <v>64.8</v>
          </cell>
          <cell r="K28">
            <v>13.8</v>
          </cell>
        </row>
        <row r="29">
          <cell r="B29">
            <v>25.358333333333338</v>
          </cell>
          <cell r="C29">
            <v>32.1</v>
          </cell>
          <cell r="D29">
            <v>21.4</v>
          </cell>
          <cell r="E29">
            <v>78.333333333333329</v>
          </cell>
          <cell r="F29">
            <v>95</v>
          </cell>
          <cell r="G29">
            <v>46</v>
          </cell>
          <cell r="H29">
            <v>9.7200000000000006</v>
          </cell>
          <cell r="I29" t="str">
            <v>N</v>
          </cell>
          <cell r="J29">
            <v>31.680000000000003</v>
          </cell>
          <cell r="K29">
            <v>9.5999999999999979</v>
          </cell>
        </row>
        <row r="30">
          <cell r="B30">
            <v>26.208333333333332</v>
          </cell>
          <cell r="C30">
            <v>31.7</v>
          </cell>
          <cell r="D30">
            <v>21.8</v>
          </cell>
          <cell r="E30">
            <v>68.125</v>
          </cell>
          <cell r="F30">
            <v>84</v>
          </cell>
          <cell r="G30">
            <v>45</v>
          </cell>
          <cell r="H30">
            <v>25.2</v>
          </cell>
          <cell r="I30" t="str">
            <v>L</v>
          </cell>
          <cell r="J30">
            <v>38.519999999999996</v>
          </cell>
          <cell r="K30">
            <v>0</v>
          </cell>
        </row>
        <row r="31">
          <cell r="B31">
            <v>26.641666666666666</v>
          </cell>
          <cell r="C31">
            <v>31.5</v>
          </cell>
          <cell r="D31">
            <v>21.9</v>
          </cell>
          <cell r="E31">
            <v>66.333333333333329</v>
          </cell>
          <cell r="F31">
            <v>81</v>
          </cell>
          <cell r="G31">
            <v>51</v>
          </cell>
          <cell r="H31">
            <v>20.52</v>
          </cell>
          <cell r="I31" t="str">
            <v>SE</v>
          </cell>
          <cell r="J31">
            <v>34.92</v>
          </cell>
          <cell r="K31">
            <v>0</v>
          </cell>
        </row>
        <row r="32">
          <cell r="B32">
            <v>26.795833333333334</v>
          </cell>
          <cell r="C32">
            <v>33.5</v>
          </cell>
          <cell r="D32">
            <v>20.8</v>
          </cell>
          <cell r="E32">
            <v>65.75</v>
          </cell>
          <cell r="F32">
            <v>92</v>
          </cell>
          <cell r="G32">
            <v>39</v>
          </cell>
          <cell r="H32">
            <v>10.8</v>
          </cell>
          <cell r="I32" t="str">
            <v>N</v>
          </cell>
          <cell r="J32">
            <v>26.64</v>
          </cell>
          <cell r="K32">
            <v>0</v>
          </cell>
        </row>
        <row r="33">
          <cell r="B33">
            <v>25.541666666666668</v>
          </cell>
          <cell r="C33">
            <v>32</v>
          </cell>
          <cell r="D33">
            <v>20.6</v>
          </cell>
          <cell r="E33">
            <v>75.916666666666671</v>
          </cell>
          <cell r="F33">
            <v>94</v>
          </cell>
          <cell r="G33">
            <v>54</v>
          </cell>
          <cell r="H33">
            <v>26.64</v>
          </cell>
          <cell r="I33" t="str">
            <v>N</v>
          </cell>
          <cell r="J33">
            <v>54.72</v>
          </cell>
          <cell r="K33">
            <v>37.200000000000003</v>
          </cell>
        </row>
        <row r="34">
          <cell r="B34">
            <v>24.179166666666671</v>
          </cell>
          <cell r="C34">
            <v>30.5</v>
          </cell>
          <cell r="D34">
            <v>20</v>
          </cell>
          <cell r="E34">
            <v>77.5</v>
          </cell>
          <cell r="F34">
            <v>95</v>
          </cell>
          <cell r="G34">
            <v>51</v>
          </cell>
          <cell r="H34">
            <v>27.720000000000002</v>
          </cell>
          <cell r="I34" t="str">
            <v>L</v>
          </cell>
          <cell r="J34">
            <v>47.519999999999996</v>
          </cell>
          <cell r="K34">
            <v>29.999999999999996</v>
          </cell>
        </row>
        <row r="35">
          <cell r="I35" t="str">
            <v>N</v>
          </cell>
        </row>
      </sheetData>
      <sheetData sheetId="11">
        <row r="5">
          <cell r="B5">
            <v>25.566666666666666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25.233333333333338</v>
          </cell>
        </row>
      </sheetData>
      <sheetData sheetId="3">
        <row r="5">
          <cell r="B5">
            <v>25.383333333333336</v>
          </cell>
        </row>
      </sheetData>
      <sheetData sheetId="4">
        <row r="5">
          <cell r="B5">
            <v>14.924999999999999</v>
          </cell>
        </row>
      </sheetData>
      <sheetData sheetId="5">
        <row r="5">
          <cell r="B5">
            <v>23.279166666666669</v>
          </cell>
        </row>
      </sheetData>
      <sheetData sheetId="6">
        <row r="5">
          <cell r="B5">
            <v>20.612499999999994</v>
          </cell>
        </row>
      </sheetData>
      <sheetData sheetId="7">
        <row r="5">
          <cell r="B5">
            <v>21.31666666666667</v>
          </cell>
        </row>
      </sheetData>
      <sheetData sheetId="8">
        <row r="5">
          <cell r="B5">
            <v>24.566666666666674</v>
          </cell>
        </row>
      </sheetData>
      <sheetData sheetId="9">
        <row r="5">
          <cell r="B5">
            <v>27.695833333333336</v>
          </cell>
        </row>
      </sheetData>
      <sheetData sheetId="10">
        <row r="5">
          <cell r="B5">
            <v>26.458333333333332</v>
          </cell>
          <cell r="C5">
            <v>32.700000000000003</v>
          </cell>
          <cell r="D5">
            <v>22.3</v>
          </cell>
          <cell r="E5">
            <v>65.5</v>
          </cell>
          <cell r="F5">
            <v>89</v>
          </cell>
          <cell r="G5">
            <v>39</v>
          </cell>
          <cell r="H5">
            <v>16.2</v>
          </cell>
          <cell r="I5" t="str">
            <v>NO</v>
          </cell>
          <cell r="J5">
            <v>36</v>
          </cell>
          <cell r="K5">
            <v>11</v>
          </cell>
        </row>
        <row r="6">
          <cell r="B6">
            <v>26.058333333333337</v>
          </cell>
          <cell r="C6">
            <v>33.4</v>
          </cell>
          <cell r="D6">
            <v>21</v>
          </cell>
          <cell r="E6">
            <v>66.5</v>
          </cell>
          <cell r="F6">
            <v>92</v>
          </cell>
          <cell r="G6">
            <v>31</v>
          </cell>
          <cell r="H6">
            <v>12.96</v>
          </cell>
          <cell r="I6" t="str">
            <v>SO</v>
          </cell>
          <cell r="J6">
            <v>25.56</v>
          </cell>
          <cell r="K6">
            <v>0</v>
          </cell>
        </row>
        <row r="7">
          <cell r="B7">
            <v>26.154166666666665</v>
          </cell>
          <cell r="C7">
            <v>32.6</v>
          </cell>
          <cell r="D7">
            <v>22.6</v>
          </cell>
          <cell r="E7">
            <v>68.333333333333329</v>
          </cell>
          <cell r="F7">
            <v>85</v>
          </cell>
          <cell r="G7">
            <v>44</v>
          </cell>
          <cell r="H7">
            <v>15.840000000000002</v>
          </cell>
          <cell r="I7" t="str">
            <v>O</v>
          </cell>
          <cell r="J7">
            <v>38.159999999999997</v>
          </cell>
          <cell r="K7">
            <v>0</v>
          </cell>
        </row>
        <row r="8">
          <cell r="B8">
            <v>25.837500000000002</v>
          </cell>
          <cell r="C8">
            <v>32.299999999999997</v>
          </cell>
          <cell r="D8">
            <v>20.7</v>
          </cell>
          <cell r="E8">
            <v>75.083333333333329</v>
          </cell>
          <cell r="F8">
            <v>96</v>
          </cell>
          <cell r="G8">
            <v>44</v>
          </cell>
          <cell r="H8">
            <v>8.64</v>
          </cell>
          <cell r="I8" t="str">
            <v>NO</v>
          </cell>
          <cell r="J8">
            <v>43.2</v>
          </cell>
          <cell r="K8">
            <v>57</v>
          </cell>
        </row>
        <row r="9">
          <cell r="B9">
            <v>26.562500000000004</v>
          </cell>
          <cell r="C9">
            <v>34.5</v>
          </cell>
          <cell r="D9">
            <v>21.8</v>
          </cell>
          <cell r="E9">
            <v>67.5</v>
          </cell>
          <cell r="F9">
            <v>90</v>
          </cell>
          <cell r="G9">
            <v>32</v>
          </cell>
          <cell r="H9">
            <v>15.840000000000002</v>
          </cell>
          <cell r="I9" t="str">
            <v>SO</v>
          </cell>
          <cell r="J9">
            <v>49.680000000000007</v>
          </cell>
          <cell r="K9">
            <v>0</v>
          </cell>
        </row>
        <row r="10">
          <cell r="B10">
            <v>25.8</v>
          </cell>
          <cell r="C10">
            <v>33.799999999999997</v>
          </cell>
          <cell r="D10">
            <v>21</v>
          </cell>
          <cell r="E10">
            <v>63.25</v>
          </cell>
          <cell r="F10">
            <v>86</v>
          </cell>
          <cell r="G10">
            <v>32</v>
          </cell>
          <cell r="H10">
            <v>10.8</v>
          </cell>
          <cell r="I10" t="str">
            <v>NO</v>
          </cell>
          <cell r="J10">
            <v>31.680000000000003</v>
          </cell>
          <cell r="K10">
            <v>0</v>
          </cell>
        </row>
        <row r="11">
          <cell r="B11">
            <v>26.487500000000001</v>
          </cell>
          <cell r="C11">
            <v>33</v>
          </cell>
          <cell r="D11">
            <v>21.2</v>
          </cell>
          <cell r="E11">
            <v>64.041666666666671</v>
          </cell>
          <cell r="F11">
            <v>89</v>
          </cell>
          <cell r="G11">
            <v>36</v>
          </cell>
          <cell r="H11">
            <v>12.6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23.45</v>
          </cell>
          <cell r="C12">
            <v>28.9</v>
          </cell>
          <cell r="D12">
            <v>21.8</v>
          </cell>
          <cell r="E12">
            <v>85.833333333333329</v>
          </cell>
          <cell r="F12">
            <v>94</v>
          </cell>
          <cell r="G12">
            <v>55</v>
          </cell>
          <cell r="H12">
            <v>11.879999999999999</v>
          </cell>
          <cell r="I12" t="str">
            <v>L</v>
          </cell>
          <cell r="J12">
            <v>34.200000000000003</v>
          </cell>
          <cell r="K12">
            <v>11.2</v>
          </cell>
        </row>
        <row r="13">
          <cell r="B13">
            <v>22.912499999999998</v>
          </cell>
          <cell r="C13">
            <v>29.1</v>
          </cell>
          <cell r="D13">
            <v>20.3</v>
          </cell>
          <cell r="E13">
            <v>88.041666666666671</v>
          </cell>
          <cell r="F13">
            <v>95</v>
          </cell>
          <cell r="G13">
            <v>62</v>
          </cell>
          <cell r="H13">
            <v>17.64</v>
          </cell>
          <cell r="I13" t="str">
            <v>NO</v>
          </cell>
          <cell r="J13">
            <v>69.12</v>
          </cell>
          <cell r="K13">
            <v>42.2</v>
          </cell>
        </row>
        <row r="14">
          <cell r="B14">
            <v>22.612499999999997</v>
          </cell>
          <cell r="C14">
            <v>26.7</v>
          </cell>
          <cell r="D14">
            <v>20</v>
          </cell>
          <cell r="E14">
            <v>88</v>
          </cell>
          <cell r="F14">
            <v>95</v>
          </cell>
          <cell r="G14">
            <v>72</v>
          </cell>
          <cell r="H14">
            <v>12.96</v>
          </cell>
          <cell r="I14" t="str">
            <v>NO</v>
          </cell>
          <cell r="J14">
            <v>27.720000000000002</v>
          </cell>
          <cell r="K14">
            <v>11</v>
          </cell>
        </row>
        <row r="15">
          <cell r="B15">
            <v>25.816666666666663</v>
          </cell>
          <cell r="C15">
            <v>33.1</v>
          </cell>
          <cell r="D15">
            <v>20.8</v>
          </cell>
          <cell r="E15">
            <v>74.541666666666671</v>
          </cell>
          <cell r="F15">
            <v>95</v>
          </cell>
          <cell r="G15">
            <v>41</v>
          </cell>
          <cell r="H15">
            <v>7.2</v>
          </cell>
          <cell r="I15" t="str">
            <v>L</v>
          </cell>
          <cell r="J15">
            <v>17.28</v>
          </cell>
          <cell r="K15">
            <v>0</v>
          </cell>
        </row>
        <row r="16">
          <cell r="B16">
            <v>27.837499999999995</v>
          </cell>
          <cell r="C16">
            <v>34.5</v>
          </cell>
          <cell r="D16">
            <v>22</v>
          </cell>
          <cell r="E16">
            <v>67.333333333333329</v>
          </cell>
          <cell r="F16">
            <v>92</v>
          </cell>
          <cell r="G16">
            <v>38</v>
          </cell>
          <cell r="H16">
            <v>11.520000000000001</v>
          </cell>
          <cell r="I16" t="str">
            <v>L</v>
          </cell>
          <cell r="J16">
            <v>24.48</v>
          </cell>
          <cell r="K16">
            <v>0</v>
          </cell>
        </row>
        <row r="17">
          <cell r="B17">
            <v>26.779166666666669</v>
          </cell>
          <cell r="C17">
            <v>34</v>
          </cell>
          <cell r="D17">
            <v>22.4</v>
          </cell>
          <cell r="E17">
            <v>73.416666666666671</v>
          </cell>
          <cell r="F17">
            <v>93</v>
          </cell>
          <cell r="G17">
            <v>44</v>
          </cell>
          <cell r="H17">
            <v>16.2</v>
          </cell>
          <cell r="I17" t="str">
            <v>O</v>
          </cell>
          <cell r="J17">
            <v>42.84</v>
          </cell>
          <cell r="K17">
            <v>20.399999999999999</v>
          </cell>
        </row>
        <row r="18">
          <cell r="B18">
            <v>24.583333333333339</v>
          </cell>
          <cell r="C18">
            <v>29.4</v>
          </cell>
          <cell r="D18">
            <v>22.2</v>
          </cell>
          <cell r="E18">
            <v>80.541666666666671</v>
          </cell>
          <cell r="F18">
            <v>94</v>
          </cell>
          <cell r="G18">
            <v>56</v>
          </cell>
          <cell r="H18">
            <v>18.720000000000002</v>
          </cell>
          <cell r="I18" t="str">
            <v>SE</v>
          </cell>
          <cell r="J18">
            <v>28.8</v>
          </cell>
          <cell r="K18">
            <v>7.4</v>
          </cell>
        </row>
        <row r="19">
          <cell r="B19">
            <v>25.383333333333329</v>
          </cell>
          <cell r="C19">
            <v>32.700000000000003</v>
          </cell>
          <cell r="D19">
            <v>21.3</v>
          </cell>
          <cell r="E19">
            <v>74.5</v>
          </cell>
          <cell r="F19">
            <v>93</v>
          </cell>
          <cell r="G19">
            <v>43</v>
          </cell>
          <cell r="H19">
            <v>10.08</v>
          </cell>
          <cell r="I19" t="str">
            <v>O</v>
          </cell>
          <cell r="J19">
            <v>26.28</v>
          </cell>
          <cell r="K19">
            <v>0</v>
          </cell>
        </row>
        <row r="20">
          <cell r="B20">
            <v>26.225000000000005</v>
          </cell>
          <cell r="C20">
            <v>33.700000000000003</v>
          </cell>
          <cell r="D20">
            <v>20.100000000000001</v>
          </cell>
          <cell r="E20">
            <v>69.833333333333329</v>
          </cell>
          <cell r="F20">
            <v>95</v>
          </cell>
          <cell r="G20">
            <v>37</v>
          </cell>
          <cell r="H20">
            <v>8.64</v>
          </cell>
          <cell r="I20" t="str">
            <v>O</v>
          </cell>
          <cell r="J20">
            <v>23.759999999999998</v>
          </cell>
          <cell r="K20">
            <v>0.2</v>
          </cell>
        </row>
        <row r="21">
          <cell r="B21">
            <v>26.962500000000006</v>
          </cell>
          <cell r="C21">
            <v>33.6</v>
          </cell>
          <cell r="D21">
            <v>21.1</v>
          </cell>
          <cell r="E21">
            <v>59.791666666666664</v>
          </cell>
          <cell r="F21">
            <v>94</v>
          </cell>
          <cell r="G21">
            <v>28</v>
          </cell>
          <cell r="H21">
            <v>14.4</v>
          </cell>
          <cell r="I21" t="str">
            <v>L</v>
          </cell>
          <cell r="J21">
            <v>25.92</v>
          </cell>
          <cell r="K21">
            <v>0</v>
          </cell>
        </row>
        <row r="22">
          <cell r="B22">
            <v>25.7</v>
          </cell>
          <cell r="C22">
            <v>33</v>
          </cell>
          <cell r="D22">
            <v>18.600000000000001</v>
          </cell>
          <cell r="E22">
            <v>49</v>
          </cell>
          <cell r="F22">
            <v>76</v>
          </cell>
          <cell r="G22">
            <v>23</v>
          </cell>
          <cell r="H22">
            <v>14.76</v>
          </cell>
          <cell r="I22" t="str">
            <v>L</v>
          </cell>
          <cell r="J22">
            <v>23.400000000000002</v>
          </cell>
          <cell r="K22">
            <v>0</v>
          </cell>
        </row>
        <row r="23">
          <cell r="B23">
            <v>25.883333333333336</v>
          </cell>
          <cell r="C23">
            <v>32.9</v>
          </cell>
          <cell r="D23">
            <v>18</v>
          </cell>
          <cell r="E23">
            <v>50.666666666666664</v>
          </cell>
          <cell r="F23">
            <v>85</v>
          </cell>
          <cell r="G23">
            <v>28</v>
          </cell>
          <cell r="H23">
            <v>10.8</v>
          </cell>
          <cell r="I23" t="str">
            <v>O</v>
          </cell>
          <cell r="J23">
            <v>20.16</v>
          </cell>
          <cell r="K23">
            <v>0</v>
          </cell>
        </row>
        <row r="24">
          <cell r="B24">
            <v>26.762500000000003</v>
          </cell>
          <cell r="C24">
            <v>33.4</v>
          </cell>
          <cell r="D24">
            <v>19.7</v>
          </cell>
          <cell r="E24">
            <v>51.875</v>
          </cell>
          <cell r="F24">
            <v>80</v>
          </cell>
          <cell r="G24">
            <v>30</v>
          </cell>
          <cell r="H24">
            <v>10.44</v>
          </cell>
          <cell r="I24" t="str">
            <v>O</v>
          </cell>
          <cell r="J24">
            <v>26.64</v>
          </cell>
          <cell r="K24">
            <v>0</v>
          </cell>
        </row>
        <row r="25">
          <cell r="B25">
            <v>28.379166666666666</v>
          </cell>
          <cell r="C25">
            <v>35.299999999999997</v>
          </cell>
          <cell r="D25">
            <v>22.2</v>
          </cell>
          <cell r="E25">
            <v>51.916666666666664</v>
          </cell>
          <cell r="F25">
            <v>79</v>
          </cell>
          <cell r="G25">
            <v>27</v>
          </cell>
          <cell r="H25">
            <v>12.96</v>
          </cell>
          <cell r="I25" t="str">
            <v>NO</v>
          </cell>
          <cell r="J25">
            <v>23.759999999999998</v>
          </cell>
          <cell r="K25">
            <v>0</v>
          </cell>
        </row>
        <row r="26">
          <cell r="B26">
            <v>26.320833333333329</v>
          </cell>
          <cell r="C26">
            <v>35.1</v>
          </cell>
          <cell r="D26">
            <v>21.4</v>
          </cell>
          <cell r="E26">
            <v>67.125</v>
          </cell>
          <cell r="F26">
            <v>92</v>
          </cell>
          <cell r="G26">
            <v>31</v>
          </cell>
          <cell r="H26">
            <v>25.92</v>
          </cell>
          <cell r="I26" t="str">
            <v>O</v>
          </cell>
          <cell r="J26">
            <v>69.84</v>
          </cell>
          <cell r="K26">
            <v>34.200000000000003</v>
          </cell>
        </row>
        <row r="27">
          <cell r="B27">
            <v>26.433333333333334</v>
          </cell>
          <cell r="C27">
            <v>33.5</v>
          </cell>
          <cell r="D27">
            <v>22.2</v>
          </cell>
          <cell r="E27">
            <v>70.958333333333329</v>
          </cell>
          <cell r="F27">
            <v>94</v>
          </cell>
          <cell r="G27">
            <v>37</v>
          </cell>
          <cell r="H27">
            <v>11.16</v>
          </cell>
          <cell r="I27" t="str">
            <v>NO</v>
          </cell>
          <cell r="J27">
            <v>24.48</v>
          </cell>
          <cell r="K27">
            <v>0</v>
          </cell>
        </row>
        <row r="28">
          <cell r="B28">
            <v>24.666666666666671</v>
          </cell>
          <cell r="C28">
            <v>27.2</v>
          </cell>
          <cell r="D28">
            <v>23</v>
          </cell>
          <cell r="E28">
            <v>78.375</v>
          </cell>
          <cell r="F28">
            <v>90</v>
          </cell>
          <cell r="G28">
            <v>65</v>
          </cell>
          <cell r="H28">
            <v>15.840000000000002</v>
          </cell>
          <cell r="I28" t="str">
            <v>O</v>
          </cell>
          <cell r="J28">
            <v>34.56</v>
          </cell>
          <cell r="K28">
            <v>0.4</v>
          </cell>
        </row>
        <row r="29">
          <cell r="B29">
            <v>25.454166666666666</v>
          </cell>
          <cell r="C29">
            <v>32.4</v>
          </cell>
          <cell r="D29">
            <v>21.9</v>
          </cell>
          <cell r="E29">
            <v>73.541666666666671</v>
          </cell>
          <cell r="F29">
            <v>89</v>
          </cell>
          <cell r="G29">
            <v>45</v>
          </cell>
          <cell r="H29">
            <v>15.120000000000001</v>
          </cell>
          <cell r="I29" t="str">
            <v>O</v>
          </cell>
          <cell r="J29">
            <v>27.36</v>
          </cell>
          <cell r="K29">
            <v>0</v>
          </cell>
        </row>
        <row r="30">
          <cell r="B30">
            <v>25.587500000000002</v>
          </cell>
          <cell r="C30">
            <v>29.8</v>
          </cell>
          <cell r="D30">
            <v>22.9</v>
          </cell>
          <cell r="E30">
            <v>72.041666666666671</v>
          </cell>
          <cell r="F30">
            <v>86</v>
          </cell>
          <cell r="G30">
            <v>53</v>
          </cell>
          <cell r="H30">
            <v>11.520000000000001</v>
          </cell>
          <cell r="I30" t="str">
            <v>SE</v>
          </cell>
          <cell r="J30">
            <v>21.240000000000002</v>
          </cell>
          <cell r="K30">
            <v>0</v>
          </cell>
        </row>
        <row r="31">
          <cell r="B31">
            <v>27.683333333333302</v>
          </cell>
          <cell r="C31">
            <v>35.200000000000003</v>
          </cell>
          <cell r="D31">
            <v>21.5</v>
          </cell>
          <cell r="E31">
            <v>65.875</v>
          </cell>
          <cell r="F31">
            <v>91</v>
          </cell>
          <cell r="G31">
            <v>35</v>
          </cell>
          <cell r="H31">
            <v>7.9200000000000008</v>
          </cell>
          <cell r="I31" t="str">
            <v>SO</v>
          </cell>
          <cell r="J31">
            <v>18.720000000000002</v>
          </cell>
          <cell r="K31">
            <v>0</v>
          </cell>
        </row>
        <row r="32">
          <cell r="B32">
            <v>28.287499999999994</v>
          </cell>
          <cell r="C32">
            <v>33.9</v>
          </cell>
          <cell r="D32">
            <v>22.7</v>
          </cell>
          <cell r="E32">
            <v>64.875</v>
          </cell>
          <cell r="F32">
            <v>88</v>
          </cell>
          <cell r="G32">
            <v>43</v>
          </cell>
          <cell r="H32">
            <v>15.48</v>
          </cell>
          <cell r="I32" t="str">
            <v>O</v>
          </cell>
          <cell r="J32">
            <v>41.4</v>
          </cell>
          <cell r="K32">
            <v>0</v>
          </cell>
        </row>
        <row r="33">
          <cell r="B33">
            <v>26.791666666666671</v>
          </cell>
          <cell r="C33">
            <v>36</v>
          </cell>
          <cell r="D33">
            <v>21.9</v>
          </cell>
          <cell r="E33">
            <v>69.5</v>
          </cell>
          <cell r="F33">
            <v>91</v>
          </cell>
          <cell r="G33">
            <v>36</v>
          </cell>
          <cell r="H33">
            <v>17.28</v>
          </cell>
          <cell r="I33" t="str">
            <v>N</v>
          </cell>
          <cell r="J33">
            <v>41.4</v>
          </cell>
          <cell r="K33">
            <v>0</v>
          </cell>
        </row>
        <row r="34">
          <cell r="B34">
            <v>25.262500000000003</v>
          </cell>
          <cell r="C34">
            <v>30.1</v>
          </cell>
          <cell r="D34">
            <v>21.6</v>
          </cell>
          <cell r="E34">
            <v>76.208333333333329</v>
          </cell>
          <cell r="F34">
            <v>92</v>
          </cell>
          <cell r="G34">
            <v>56</v>
          </cell>
          <cell r="H34">
            <v>28.08</v>
          </cell>
          <cell r="I34" t="str">
            <v>L</v>
          </cell>
          <cell r="J34">
            <v>56.16</v>
          </cell>
          <cell r="K34">
            <v>0.8</v>
          </cell>
        </row>
        <row r="35">
          <cell r="I35" t="str">
            <v>O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23.074999999999999</v>
          </cell>
        </row>
      </sheetData>
      <sheetData sheetId="3">
        <row r="5">
          <cell r="B5">
            <v>23.312499999999989</v>
          </cell>
        </row>
      </sheetData>
      <sheetData sheetId="4">
        <row r="5">
          <cell r="B5">
            <v>12.691666666666668</v>
          </cell>
        </row>
      </sheetData>
      <sheetData sheetId="5">
        <row r="5">
          <cell r="B5">
            <v>21.941666666666666</v>
          </cell>
        </row>
      </sheetData>
      <sheetData sheetId="6">
        <row r="5">
          <cell r="B5">
            <v>21.675000000000001</v>
          </cell>
        </row>
      </sheetData>
      <sheetData sheetId="7">
        <row r="5">
          <cell r="B5">
            <v>20.879166666666666</v>
          </cell>
        </row>
      </sheetData>
      <sheetData sheetId="8">
        <row r="5">
          <cell r="B5">
            <v>24.687499999999996</v>
          </cell>
        </row>
      </sheetData>
      <sheetData sheetId="9">
        <row r="5">
          <cell r="B5">
            <v>26.529166666666669</v>
          </cell>
        </row>
      </sheetData>
      <sheetData sheetId="10">
        <row r="5">
          <cell r="B5">
            <v>24.704166666666666</v>
          </cell>
          <cell r="C5">
            <v>29.3</v>
          </cell>
          <cell r="D5">
            <v>19.5</v>
          </cell>
          <cell r="E5">
            <v>69.125</v>
          </cell>
          <cell r="F5">
            <v>93</v>
          </cell>
          <cell r="G5">
            <v>52</v>
          </cell>
          <cell r="H5">
            <v>21.96</v>
          </cell>
          <cell r="I5" t="str">
            <v>O</v>
          </cell>
          <cell r="J5">
            <v>44.28</v>
          </cell>
          <cell r="K5">
            <v>0.2</v>
          </cell>
        </row>
        <row r="6">
          <cell r="B6">
            <v>23.137500000000003</v>
          </cell>
          <cell r="C6">
            <v>30.1</v>
          </cell>
          <cell r="D6">
            <v>18.8</v>
          </cell>
          <cell r="E6">
            <v>73.208333333333329</v>
          </cell>
          <cell r="F6">
            <v>95</v>
          </cell>
          <cell r="G6">
            <v>39</v>
          </cell>
          <cell r="H6">
            <v>14.4</v>
          </cell>
          <cell r="I6" t="str">
            <v>S</v>
          </cell>
          <cell r="J6">
            <v>29.52</v>
          </cell>
          <cell r="K6">
            <v>1</v>
          </cell>
        </row>
        <row r="7">
          <cell r="B7">
            <v>23.566666666666663</v>
          </cell>
          <cell r="C7">
            <v>29.3</v>
          </cell>
          <cell r="D7">
            <v>20.7</v>
          </cell>
          <cell r="E7">
            <v>75.25</v>
          </cell>
          <cell r="F7">
            <v>89</v>
          </cell>
          <cell r="G7">
            <v>48</v>
          </cell>
          <cell r="H7">
            <v>23.759999999999998</v>
          </cell>
          <cell r="I7" t="str">
            <v>O</v>
          </cell>
          <cell r="J7">
            <v>46.080000000000005</v>
          </cell>
          <cell r="K7">
            <v>0</v>
          </cell>
        </row>
        <row r="8">
          <cell r="B8">
            <v>24.125</v>
          </cell>
          <cell r="C8">
            <v>29.6</v>
          </cell>
          <cell r="D8">
            <v>20</v>
          </cell>
          <cell r="E8">
            <v>79.25</v>
          </cell>
          <cell r="F8">
            <v>96</v>
          </cell>
          <cell r="G8">
            <v>48</v>
          </cell>
          <cell r="H8">
            <v>11.16</v>
          </cell>
          <cell r="I8" t="str">
            <v>NO</v>
          </cell>
          <cell r="J8">
            <v>29.880000000000003</v>
          </cell>
          <cell r="K8">
            <v>0</v>
          </cell>
        </row>
        <row r="9">
          <cell r="B9">
            <v>23.537499999999998</v>
          </cell>
          <cell r="C9">
            <v>29.8</v>
          </cell>
          <cell r="D9">
            <v>17.5</v>
          </cell>
          <cell r="E9">
            <v>75.833333333333329</v>
          </cell>
          <cell r="F9">
            <v>95</v>
          </cell>
          <cell r="G9">
            <v>47</v>
          </cell>
          <cell r="H9">
            <v>17.64</v>
          </cell>
          <cell r="I9" t="str">
            <v>NO</v>
          </cell>
          <cell r="J9">
            <v>82.08</v>
          </cell>
          <cell r="K9">
            <v>7.4</v>
          </cell>
        </row>
        <row r="10">
          <cell r="B10">
            <v>23.400000000000002</v>
          </cell>
          <cell r="C10">
            <v>27.6</v>
          </cell>
          <cell r="D10">
            <v>19.600000000000001</v>
          </cell>
          <cell r="E10">
            <v>71.708333333333329</v>
          </cell>
          <cell r="F10">
            <v>91</v>
          </cell>
          <cell r="G10">
            <v>52</v>
          </cell>
          <cell r="H10">
            <v>10.08</v>
          </cell>
          <cell r="I10" t="str">
            <v>SE</v>
          </cell>
          <cell r="J10">
            <v>36.36</v>
          </cell>
          <cell r="K10">
            <v>0</v>
          </cell>
        </row>
        <row r="11">
          <cell r="B11">
            <v>23.641666666666666</v>
          </cell>
          <cell r="C11">
            <v>29.8</v>
          </cell>
          <cell r="D11">
            <v>19.899999999999999</v>
          </cell>
          <cell r="E11">
            <v>73.208333333333329</v>
          </cell>
          <cell r="F11">
            <v>92</v>
          </cell>
          <cell r="G11">
            <v>41</v>
          </cell>
          <cell r="H11">
            <v>13.32</v>
          </cell>
          <cell r="I11" t="str">
            <v>NE</v>
          </cell>
          <cell r="J11">
            <v>42.12</v>
          </cell>
          <cell r="K11">
            <v>1.6</v>
          </cell>
        </row>
        <row r="12">
          <cell r="B12">
            <v>21.020833333333336</v>
          </cell>
          <cell r="C12">
            <v>24</v>
          </cell>
          <cell r="D12">
            <v>19.5</v>
          </cell>
          <cell r="E12">
            <v>91.833333333333329</v>
          </cell>
          <cell r="F12">
            <v>96</v>
          </cell>
          <cell r="G12">
            <v>79</v>
          </cell>
          <cell r="H12">
            <v>17.64</v>
          </cell>
          <cell r="I12" t="str">
            <v>L</v>
          </cell>
          <cell r="J12">
            <v>31.680000000000003</v>
          </cell>
          <cell r="K12">
            <v>23.6</v>
          </cell>
        </row>
        <row r="13">
          <cell r="B13">
            <v>21.25416666666667</v>
          </cell>
          <cell r="C13">
            <v>27</v>
          </cell>
          <cell r="D13">
            <v>19.399999999999999</v>
          </cell>
          <cell r="E13">
            <v>88.958333333333329</v>
          </cell>
          <cell r="F13">
            <v>96</v>
          </cell>
          <cell r="G13">
            <v>65</v>
          </cell>
          <cell r="H13">
            <v>25.56</v>
          </cell>
          <cell r="I13" t="str">
            <v>NO</v>
          </cell>
          <cell r="J13">
            <v>52.56</v>
          </cell>
          <cell r="K13">
            <v>35</v>
          </cell>
        </row>
        <row r="14">
          <cell r="B14">
            <v>21.929166666666671</v>
          </cell>
          <cell r="C14">
            <v>25.7</v>
          </cell>
          <cell r="D14">
            <v>19.399999999999999</v>
          </cell>
          <cell r="E14">
            <v>88.166666666666671</v>
          </cell>
          <cell r="F14">
            <v>96</v>
          </cell>
          <cell r="G14">
            <v>74</v>
          </cell>
          <cell r="H14">
            <v>18.720000000000002</v>
          </cell>
          <cell r="I14" t="str">
            <v>NO</v>
          </cell>
          <cell r="J14">
            <v>36.36</v>
          </cell>
          <cell r="K14">
            <v>45.6</v>
          </cell>
        </row>
        <row r="15">
          <cell r="B15">
            <v>24.262499999999999</v>
          </cell>
          <cell r="C15">
            <v>31.1</v>
          </cell>
          <cell r="D15">
            <v>19</v>
          </cell>
          <cell r="E15">
            <v>78.833333333333329</v>
          </cell>
          <cell r="F15">
            <v>96</v>
          </cell>
          <cell r="G15">
            <v>44</v>
          </cell>
          <cell r="H15">
            <v>10.44</v>
          </cell>
          <cell r="I15" t="str">
            <v>N</v>
          </cell>
          <cell r="J15">
            <v>23.040000000000003</v>
          </cell>
          <cell r="K15">
            <v>0</v>
          </cell>
        </row>
        <row r="16">
          <cell r="B16">
            <v>25.275000000000006</v>
          </cell>
          <cell r="C16">
            <v>32.1</v>
          </cell>
          <cell r="D16">
            <v>20.3</v>
          </cell>
          <cell r="E16">
            <v>73.375</v>
          </cell>
          <cell r="F16">
            <v>95</v>
          </cell>
          <cell r="G16">
            <v>44</v>
          </cell>
          <cell r="H16">
            <v>11.16</v>
          </cell>
          <cell r="I16" t="str">
            <v>O</v>
          </cell>
          <cell r="J16">
            <v>30.6</v>
          </cell>
          <cell r="K16">
            <v>0</v>
          </cell>
        </row>
        <row r="17">
          <cell r="B17">
            <v>24.333333333333332</v>
          </cell>
          <cell r="C17">
            <v>29.8</v>
          </cell>
          <cell r="D17">
            <v>21.8</v>
          </cell>
          <cell r="E17">
            <v>80.625</v>
          </cell>
          <cell r="F17">
            <v>93</v>
          </cell>
          <cell r="G17">
            <v>57</v>
          </cell>
          <cell r="H17">
            <v>18.720000000000002</v>
          </cell>
          <cell r="I17" t="str">
            <v>O</v>
          </cell>
          <cell r="J17">
            <v>36.36</v>
          </cell>
          <cell r="K17">
            <v>0</v>
          </cell>
        </row>
        <row r="18">
          <cell r="B18">
            <v>23.283333333333335</v>
          </cell>
          <cell r="C18">
            <v>28.1</v>
          </cell>
          <cell r="D18">
            <v>20.399999999999999</v>
          </cell>
          <cell r="E18">
            <v>83.708333333333329</v>
          </cell>
          <cell r="F18">
            <v>95</v>
          </cell>
          <cell r="G18">
            <v>62</v>
          </cell>
          <cell r="H18">
            <v>15.840000000000002</v>
          </cell>
          <cell r="I18" t="str">
            <v>SE</v>
          </cell>
          <cell r="J18">
            <v>30.240000000000002</v>
          </cell>
          <cell r="K18">
            <v>9.8000000000000007</v>
          </cell>
        </row>
        <row r="19">
          <cell r="B19">
            <v>23.349999999999998</v>
          </cell>
          <cell r="C19">
            <v>30.3</v>
          </cell>
          <cell r="D19">
            <v>19.5</v>
          </cell>
          <cell r="E19">
            <v>79.833333333333329</v>
          </cell>
          <cell r="F19">
            <v>94</v>
          </cell>
          <cell r="G19">
            <v>47</v>
          </cell>
          <cell r="H19">
            <v>13.32</v>
          </cell>
          <cell r="I19" t="str">
            <v>L</v>
          </cell>
          <cell r="J19">
            <v>47.88</v>
          </cell>
          <cell r="K19">
            <v>0.4</v>
          </cell>
        </row>
        <row r="20">
          <cell r="B20">
            <v>23.82083333333334</v>
          </cell>
          <cell r="C20">
            <v>31</v>
          </cell>
          <cell r="D20">
            <v>18.899999999999999</v>
          </cell>
          <cell r="E20">
            <v>77.666666666666671</v>
          </cell>
          <cell r="F20">
            <v>96</v>
          </cell>
          <cell r="G20">
            <v>41</v>
          </cell>
          <cell r="H20">
            <v>14.76</v>
          </cell>
          <cell r="I20" t="str">
            <v>N</v>
          </cell>
          <cell r="J20">
            <v>30.240000000000002</v>
          </cell>
          <cell r="K20">
            <v>0.2</v>
          </cell>
        </row>
        <row r="21">
          <cell r="B21">
            <v>24.645833333333332</v>
          </cell>
          <cell r="C21">
            <v>30.4</v>
          </cell>
          <cell r="D21">
            <v>19.600000000000001</v>
          </cell>
          <cell r="E21">
            <v>68</v>
          </cell>
          <cell r="F21">
            <v>92</v>
          </cell>
          <cell r="G21">
            <v>38</v>
          </cell>
          <cell r="H21">
            <v>21.240000000000002</v>
          </cell>
          <cell r="I21" t="str">
            <v>L</v>
          </cell>
          <cell r="J21">
            <v>45.72</v>
          </cell>
          <cell r="K21">
            <v>0</v>
          </cell>
        </row>
        <row r="22">
          <cell r="B22">
            <v>24.370833333333337</v>
          </cell>
          <cell r="C22">
            <v>30.2</v>
          </cell>
          <cell r="D22">
            <v>18.8</v>
          </cell>
          <cell r="E22">
            <v>49.583333333333336</v>
          </cell>
          <cell r="F22">
            <v>73</v>
          </cell>
          <cell r="G22">
            <v>27</v>
          </cell>
          <cell r="H22">
            <v>17.64</v>
          </cell>
          <cell r="I22" t="str">
            <v>L</v>
          </cell>
          <cell r="J22">
            <v>30.240000000000002</v>
          </cell>
          <cell r="K22">
            <v>0</v>
          </cell>
        </row>
        <row r="23">
          <cell r="B23">
            <v>25.425000000000001</v>
          </cell>
          <cell r="C23">
            <v>31.5</v>
          </cell>
          <cell r="D23">
            <v>21.3</v>
          </cell>
          <cell r="E23">
            <v>44.5</v>
          </cell>
          <cell r="F23">
            <v>60</v>
          </cell>
          <cell r="G23">
            <v>29</v>
          </cell>
          <cell r="H23">
            <v>14.4</v>
          </cell>
          <cell r="I23" t="str">
            <v>SE</v>
          </cell>
          <cell r="J23">
            <v>25.92</v>
          </cell>
          <cell r="K23">
            <v>0</v>
          </cell>
        </row>
        <row r="24">
          <cell r="B24">
            <v>24.995833333333334</v>
          </cell>
          <cell r="C24">
            <v>30.4</v>
          </cell>
          <cell r="D24">
            <v>21</v>
          </cell>
          <cell r="E24">
            <v>54.458333333333336</v>
          </cell>
          <cell r="F24">
            <v>82</v>
          </cell>
          <cell r="G24">
            <v>35</v>
          </cell>
          <cell r="H24">
            <v>15.840000000000002</v>
          </cell>
          <cell r="I24" t="str">
            <v>S</v>
          </cell>
          <cell r="J24">
            <v>30.6</v>
          </cell>
          <cell r="K24">
            <v>0</v>
          </cell>
        </row>
        <row r="25">
          <cell r="B25">
            <v>25.845833333333331</v>
          </cell>
          <cell r="C25">
            <v>31.9</v>
          </cell>
          <cell r="D25">
            <v>21</v>
          </cell>
          <cell r="E25">
            <v>54.708333333333336</v>
          </cell>
          <cell r="F25">
            <v>77</v>
          </cell>
          <cell r="G25">
            <v>33</v>
          </cell>
          <cell r="H25">
            <v>13.68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25.329166666666669</v>
          </cell>
          <cell r="C26">
            <v>30.5</v>
          </cell>
          <cell r="D26">
            <v>21.9</v>
          </cell>
          <cell r="E26">
            <v>67.083333333333329</v>
          </cell>
          <cell r="F26">
            <v>83</v>
          </cell>
          <cell r="G26">
            <v>44</v>
          </cell>
          <cell r="H26">
            <v>21.6</v>
          </cell>
          <cell r="I26" t="str">
            <v>NO</v>
          </cell>
          <cell r="J26">
            <v>46.080000000000005</v>
          </cell>
          <cell r="K26">
            <v>0.8</v>
          </cell>
        </row>
        <row r="27">
          <cell r="B27">
            <v>23.25833333333334</v>
          </cell>
          <cell r="C27">
            <v>30.6</v>
          </cell>
          <cell r="D27">
            <v>20.3</v>
          </cell>
          <cell r="E27">
            <v>77.958333333333329</v>
          </cell>
          <cell r="F27">
            <v>94</v>
          </cell>
          <cell r="G27">
            <v>44</v>
          </cell>
          <cell r="H27">
            <v>24.48</v>
          </cell>
          <cell r="I27" t="str">
            <v>NO</v>
          </cell>
          <cell r="J27">
            <v>38.880000000000003</v>
          </cell>
          <cell r="K27">
            <v>0</v>
          </cell>
        </row>
        <row r="28">
          <cell r="B28">
            <v>21.433333333333334</v>
          </cell>
          <cell r="C28">
            <v>23.7</v>
          </cell>
          <cell r="D28">
            <v>19.2</v>
          </cell>
          <cell r="E28">
            <v>88.791666666666671</v>
          </cell>
          <cell r="F28">
            <v>96</v>
          </cell>
          <cell r="G28">
            <v>71</v>
          </cell>
          <cell r="H28">
            <v>22.68</v>
          </cell>
          <cell r="I28" t="str">
            <v>NO</v>
          </cell>
          <cell r="J28">
            <v>38.519999999999996</v>
          </cell>
          <cell r="K28">
            <v>0</v>
          </cell>
        </row>
        <row r="29">
          <cell r="B29">
            <v>22.266666666666669</v>
          </cell>
          <cell r="C29">
            <v>28.4</v>
          </cell>
          <cell r="D29">
            <v>19</v>
          </cell>
          <cell r="E29">
            <v>85.25</v>
          </cell>
          <cell r="F29">
            <v>96</v>
          </cell>
          <cell r="G29">
            <v>59</v>
          </cell>
          <cell r="H29">
            <v>16.559999999999999</v>
          </cell>
          <cell r="I29" t="str">
            <v>O</v>
          </cell>
          <cell r="J29">
            <v>31.680000000000003</v>
          </cell>
          <cell r="K29">
            <v>0</v>
          </cell>
        </row>
        <row r="30">
          <cell r="B30">
            <v>23.583333333333329</v>
          </cell>
          <cell r="C30">
            <v>28.2</v>
          </cell>
          <cell r="D30">
            <v>20.7</v>
          </cell>
          <cell r="E30">
            <v>82.333333333333329</v>
          </cell>
          <cell r="F30">
            <v>95</v>
          </cell>
          <cell r="G30">
            <v>59</v>
          </cell>
          <cell r="H30">
            <v>14.04</v>
          </cell>
          <cell r="I30" t="str">
            <v>SE</v>
          </cell>
          <cell r="J30">
            <v>27.720000000000002</v>
          </cell>
          <cell r="K30">
            <v>0</v>
          </cell>
        </row>
        <row r="31">
          <cell r="B31">
            <v>24.954166666666666</v>
          </cell>
          <cell r="C31">
            <v>32.1</v>
          </cell>
          <cell r="D31">
            <v>20.100000000000001</v>
          </cell>
          <cell r="E31">
            <v>73.291666666666671</v>
          </cell>
          <cell r="F31">
            <v>91</v>
          </cell>
          <cell r="G31">
            <v>39</v>
          </cell>
          <cell r="H31">
            <v>10.8</v>
          </cell>
          <cell r="I31" t="str">
            <v>SE</v>
          </cell>
          <cell r="J31">
            <v>22.68</v>
          </cell>
          <cell r="K31">
            <v>0</v>
          </cell>
        </row>
        <row r="32">
          <cell r="B32">
            <v>28.287499999999994</v>
          </cell>
          <cell r="C32">
            <v>33.9</v>
          </cell>
          <cell r="D32">
            <v>22.7</v>
          </cell>
          <cell r="E32">
            <v>64.875</v>
          </cell>
          <cell r="F32">
            <v>88</v>
          </cell>
          <cell r="G32">
            <v>43</v>
          </cell>
          <cell r="H32">
            <v>15.48</v>
          </cell>
          <cell r="I32" t="str">
            <v>O</v>
          </cell>
          <cell r="J32">
            <v>41.4</v>
          </cell>
          <cell r="K32">
            <v>0</v>
          </cell>
        </row>
        <row r="33">
          <cell r="B33">
            <v>26.791666666666671</v>
          </cell>
          <cell r="C33">
            <v>36</v>
          </cell>
          <cell r="D33">
            <v>21.9</v>
          </cell>
          <cell r="E33">
            <v>69.5</v>
          </cell>
          <cell r="F33">
            <v>91</v>
          </cell>
          <cell r="G33">
            <v>36</v>
          </cell>
          <cell r="H33">
            <v>17.28</v>
          </cell>
          <cell r="I33" t="str">
            <v>N</v>
          </cell>
          <cell r="J33">
            <v>41.4</v>
          </cell>
          <cell r="K33">
            <v>0</v>
          </cell>
        </row>
        <row r="34">
          <cell r="B34">
            <v>25.262500000000003</v>
          </cell>
          <cell r="C34">
            <v>30.1</v>
          </cell>
          <cell r="D34">
            <v>21.6</v>
          </cell>
          <cell r="E34">
            <v>76.208333333333329</v>
          </cell>
          <cell r="F34">
            <v>92</v>
          </cell>
          <cell r="G34">
            <v>56</v>
          </cell>
          <cell r="H34">
            <v>28.08</v>
          </cell>
          <cell r="I34" t="str">
            <v>L</v>
          </cell>
          <cell r="J34">
            <v>56.16</v>
          </cell>
          <cell r="K34">
            <v>0.8</v>
          </cell>
        </row>
        <row r="35">
          <cell r="I35" t="str">
            <v>NO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27.708333333333332</v>
          </cell>
        </row>
      </sheetData>
      <sheetData sheetId="3">
        <row r="5">
          <cell r="B5">
            <v>28</v>
          </cell>
        </row>
      </sheetData>
      <sheetData sheetId="4">
        <row r="5">
          <cell r="B5">
            <v>18.366666666666667</v>
          </cell>
        </row>
      </sheetData>
      <sheetData sheetId="5">
        <row r="5">
          <cell r="B5">
            <v>23.962499999999995</v>
          </cell>
        </row>
      </sheetData>
      <sheetData sheetId="6">
        <row r="5">
          <cell r="B5">
            <v>26.287499999999998</v>
          </cell>
        </row>
      </sheetData>
      <sheetData sheetId="7">
        <row r="5">
          <cell r="B5">
            <v>23.504166666666666</v>
          </cell>
        </row>
      </sheetData>
      <sheetData sheetId="8">
        <row r="5">
          <cell r="B5">
            <v>30.420833333333334</v>
          </cell>
        </row>
      </sheetData>
      <sheetData sheetId="9">
        <row r="5">
          <cell r="B5">
            <v>31.162499999999998</v>
          </cell>
        </row>
      </sheetData>
      <sheetData sheetId="10">
        <row r="5">
          <cell r="B5">
            <v>32.404166666666661</v>
          </cell>
          <cell r="C5">
            <v>40.1</v>
          </cell>
          <cell r="D5">
            <v>24.8</v>
          </cell>
          <cell r="E5">
            <v>51.333333333333336</v>
          </cell>
          <cell r="F5">
            <v>85</v>
          </cell>
          <cell r="G5">
            <v>25</v>
          </cell>
          <cell r="H5">
            <v>35.64</v>
          </cell>
          <cell r="I5" t="str">
            <v>L</v>
          </cell>
          <cell r="J5">
            <v>71.28</v>
          </cell>
          <cell r="K5">
            <v>0.4</v>
          </cell>
        </row>
        <row r="6">
          <cell r="B6">
            <v>24.116666666666664</v>
          </cell>
          <cell r="C6">
            <v>29.9</v>
          </cell>
          <cell r="D6">
            <v>21.1</v>
          </cell>
          <cell r="E6">
            <v>83.25</v>
          </cell>
          <cell r="F6">
            <v>92</v>
          </cell>
          <cell r="G6">
            <v>54</v>
          </cell>
          <cell r="H6">
            <v>21.96</v>
          </cell>
          <cell r="I6" t="str">
            <v>L</v>
          </cell>
          <cell r="J6">
            <v>56.88</v>
          </cell>
          <cell r="K6">
            <v>60.800000000000004</v>
          </cell>
        </row>
        <row r="7">
          <cell r="B7">
            <v>26.729166666666668</v>
          </cell>
          <cell r="C7">
            <v>33.200000000000003</v>
          </cell>
          <cell r="D7">
            <v>23.6</v>
          </cell>
          <cell r="E7">
            <v>75.333333333333329</v>
          </cell>
          <cell r="F7">
            <v>91</v>
          </cell>
          <cell r="G7">
            <v>46</v>
          </cell>
          <cell r="H7">
            <v>12.96</v>
          </cell>
          <cell r="I7" t="str">
            <v>O</v>
          </cell>
          <cell r="J7">
            <v>37.440000000000005</v>
          </cell>
          <cell r="K7">
            <v>0</v>
          </cell>
        </row>
        <row r="8">
          <cell r="B8">
            <v>30.012500000000006</v>
          </cell>
          <cell r="C8">
            <v>36.5</v>
          </cell>
          <cell r="D8">
            <v>24.7</v>
          </cell>
          <cell r="E8">
            <v>63.166666666666664</v>
          </cell>
          <cell r="F8">
            <v>88</v>
          </cell>
          <cell r="G8">
            <v>32</v>
          </cell>
          <cell r="H8">
            <v>10.08</v>
          </cell>
          <cell r="I8" t="str">
            <v>L</v>
          </cell>
          <cell r="J8">
            <v>20.52</v>
          </cell>
          <cell r="K8">
            <v>0</v>
          </cell>
        </row>
        <row r="9">
          <cell r="B9">
            <v>28.05416666666666</v>
          </cell>
          <cell r="C9">
            <v>34.799999999999997</v>
          </cell>
          <cell r="D9">
            <v>22.6</v>
          </cell>
          <cell r="E9">
            <v>68.708333333333329</v>
          </cell>
          <cell r="F9">
            <v>89</v>
          </cell>
          <cell r="G9">
            <v>44</v>
          </cell>
          <cell r="H9">
            <v>21.240000000000002</v>
          </cell>
          <cell r="I9" t="str">
            <v>L</v>
          </cell>
          <cell r="J9">
            <v>41.4</v>
          </cell>
          <cell r="K9">
            <v>7</v>
          </cell>
        </row>
        <row r="10">
          <cell r="B10">
            <v>26.416666666666661</v>
          </cell>
          <cell r="C10">
            <v>32.6</v>
          </cell>
          <cell r="D10">
            <v>22.5</v>
          </cell>
          <cell r="E10">
            <v>74.458333333333329</v>
          </cell>
          <cell r="F10">
            <v>91</v>
          </cell>
          <cell r="G10">
            <v>46</v>
          </cell>
          <cell r="H10">
            <v>9.3600000000000012</v>
          </cell>
          <cell r="I10" t="str">
            <v>L</v>
          </cell>
          <cell r="J10">
            <v>27.36</v>
          </cell>
          <cell r="K10">
            <v>0.4</v>
          </cell>
        </row>
        <row r="11">
          <cell r="B11">
            <v>27.025000000000002</v>
          </cell>
          <cell r="C11">
            <v>31.8</v>
          </cell>
          <cell r="D11">
            <v>23.9</v>
          </cell>
          <cell r="E11">
            <v>75.5</v>
          </cell>
          <cell r="F11">
            <v>88</v>
          </cell>
          <cell r="G11">
            <v>55</v>
          </cell>
          <cell r="H11">
            <v>9</v>
          </cell>
          <cell r="I11" t="str">
            <v>NO</v>
          </cell>
          <cell r="J11">
            <v>45.36</v>
          </cell>
          <cell r="K11">
            <v>4</v>
          </cell>
        </row>
        <row r="12">
          <cell r="B12">
            <v>24.654166666666665</v>
          </cell>
          <cell r="C12">
            <v>27.7</v>
          </cell>
          <cell r="D12">
            <v>22.6</v>
          </cell>
          <cell r="E12">
            <v>85.708333333333329</v>
          </cell>
          <cell r="F12">
            <v>92</v>
          </cell>
          <cell r="G12">
            <v>69</v>
          </cell>
          <cell r="H12">
            <v>12.96</v>
          </cell>
          <cell r="I12" t="str">
            <v>L</v>
          </cell>
          <cell r="J12">
            <v>27.36</v>
          </cell>
          <cell r="K12">
            <v>17.8</v>
          </cell>
        </row>
        <row r="13">
          <cell r="B13">
            <v>28.633333333333336</v>
          </cell>
          <cell r="C13">
            <v>35.799999999999997</v>
          </cell>
          <cell r="D13">
            <v>23.8</v>
          </cell>
          <cell r="E13">
            <v>70.166666666666671</v>
          </cell>
          <cell r="F13">
            <v>91</v>
          </cell>
          <cell r="G13">
            <v>42</v>
          </cell>
          <cell r="H13">
            <v>21.6</v>
          </cell>
          <cell r="I13" t="str">
            <v>L</v>
          </cell>
          <cell r="J13">
            <v>37.800000000000004</v>
          </cell>
          <cell r="K13">
            <v>0</v>
          </cell>
        </row>
        <row r="14">
          <cell r="B14">
            <v>32.320833333333333</v>
          </cell>
          <cell r="C14">
            <v>38.200000000000003</v>
          </cell>
          <cell r="D14">
            <v>27.6</v>
          </cell>
          <cell r="E14">
            <v>54.791666666666664</v>
          </cell>
          <cell r="F14">
            <v>70</v>
          </cell>
          <cell r="G14">
            <v>33</v>
          </cell>
          <cell r="H14">
            <v>18.36</v>
          </cell>
          <cell r="I14" t="str">
            <v>NO</v>
          </cell>
          <cell r="J14">
            <v>38.880000000000003</v>
          </cell>
          <cell r="K14">
            <v>0</v>
          </cell>
        </row>
        <row r="15">
          <cell r="B15">
            <v>27.216666666666669</v>
          </cell>
          <cell r="C15">
            <v>33.1</v>
          </cell>
          <cell r="D15">
            <v>25</v>
          </cell>
          <cell r="E15">
            <v>77.458333333333329</v>
          </cell>
          <cell r="F15">
            <v>91</v>
          </cell>
          <cell r="G15">
            <v>56</v>
          </cell>
          <cell r="H15">
            <v>17.64</v>
          </cell>
          <cell r="I15" t="str">
            <v>SO</v>
          </cell>
          <cell r="J15">
            <v>41.04</v>
          </cell>
          <cell r="K15">
            <v>20</v>
          </cell>
        </row>
        <row r="16">
          <cell r="B16">
            <v>27.341666666666658</v>
          </cell>
          <cell r="C16">
            <v>32.5</v>
          </cell>
          <cell r="D16">
            <v>23.8</v>
          </cell>
          <cell r="E16">
            <v>72.791666666666671</v>
          </cell>
          <cell r="F16">
            <v>89</v>
          </cell>
          <cell r="G16">
            <v>55</v>
          </cell>
          <cell r="H16">
            <v>29.16</v>
          </cell>
          <cell r="I16" t="str">
            <v>SO</v>
          </cell>
          <cell r="J16">
            <v>57.6</v>
          </cell>
          <cell r="K16">
            <v>0</v>
          </cell>
        </row>
        <row r="17">
          <cell r="B17">
            <v>27.720833333333335</v>
          </cell>
          <cell r="C17">
            <v>31.4</v>
          </cell>
          <cell r="D17">
            <v>24</v>
          </cell>
          <cell r="E17">
            <v>62.083333333333336</v>
          </cell>
          <cell r="F17">
            <v>75</v>
          </cell>
          <cell r="G17">
            <v>51</v>
          </cell>
          <cell r="H17">
            <v>21.6</v>
          </cell>
          <cell r="I17" t="str">
            <v>SO</v>
          </cell>
          <cell r="J17">
            <v>51.84</v>
          </cell>
          <cell r="K17">
            <v>0</v>
          </cell>
        </row>
        <row r="18">
          <cell r="B18">
            <v>28.641666666666669</v>
          </cell>
          <cell r="C18">
            <v>32.6</v>
          </cell>
          <cell r="D18">
            <v>24.9</v>
          </cell>
          <cell r="E18">
            <v>49.791666666666664</v>
          </cell>
          <cell r="F18">
            <v>82</v>
          </cell>
          <cell r="G18">
            <v>33</v>
          </cell>
          <cell r="H18">
            <v>15.48</v>
          </cell>
          <cell r="I18" t="str">
            <v>SO</v>
          </cell>
          <cell r="J18">
            <v>35.64</v>
          </cell>
          <cell r="K18">
            <v>0</v>
          </cell>
        </row>
        <row r="19">
          <cell r="B19">
            <v>29.016666666666666</v>
          </cell>
          <cell r="C19">
            <v>34.299999999999997</v>
          </cell>
          <cell r="D19">
            <v>23.4</v>
          </cell>
          <cell r="E19">
            <v>43.333333333333336</v>
          </cell>
          <cell r="F19">
            <v>75</v>
          </cell>
          <cell r="G19">
            <v>23</v>
          </cell>
          <cell r="H19">
            <v>14.76</v>
          </cell>
          <cell r="I19" t="str">
            <v>SO</v>
          </cell>
          <cell r="J19">
            <v>28.8</v>
          </cell>
          <cell r="K19">
            <v>0</v>
          </cell>
        </row>
        <row r="20">
          <cell r="B20">
            <v>29.237500000000008</v>
          </cell>
          <cell r="C20">
            <v>36.6</v>
          </cell>
          <cell r="D20">
            <v>22.3</v>
          </cell>
          <cell r="E20">
            <v>48.208333333333336</v>
          </cell>
          <cell r="F20">
            <v>83</v>
          </cell>
          <cell r="G20">
            <v>20</v>
          </cell>
          <cell r="H20">
            <v>11.16</v>
          </cell>
          <cell r="I20" t="str">
            <v>S</v>
          </cell>
          <cell r="J20">
            <v>27</v>
          </cell>
          <cell r="K20">
            <v>0</v>
          </cell>
        </row>
        <row r="21">
          <cell r="B21">
            <v>30.591666666666669</v>
          </cell>
          <cell r="C21">
            <v>37.799999999999997</v>
          </cell>
          <cell r="D21">
            <v>23</v>
          </cell>
          <cell r="E21">
            <v>50.041666666666664</v>
          </cell>
          <cell r="F21">
            <v>85</v>
          </cell>
          <cell r="G21">
            <v>23</v>
          </cell>
          <cell r="H21">
            <v>10.08</v>
          </cell>
          <cell r="I21" t="str">
            <v>L</v>
          </cell>
          <cell r="J21">
            <v>18.36</v>
          </cell>
          <cell r="K21">
            <v>0</v>
          </cell>
        </row>
        <row r="22">
          <cell r="B22">
            <v>30.933333333333326</v>
          </cell>
          <cell r="C22">
            <v>37.299999999999997</v>
          </cell>
          <cell r="D22">
            <v>26</v>
          </cell>
          <cell r="E22">
            <v>56.75</v>
          </cell>
          <cell r="F22">
            <v>76</v>
          </cell>
          <cell r="G22">
            <v>33</v>
          </cell>
          <cell r="H22">
            <v>13.68</v>
          </cell>
          <cell r="I22" t="str">
            <v>L</v>
          </cell>
          <cell r="J22">
            <v>24.12</v>
          </cell>
          <cell r="K22">
            <v>0</v>
          </cell>
        </row>
        <row r="23">
          <cell r="B23">
            <v>26.200000000000003</v>
          </cell>
          <cell r="C23">
            <v>31.9</v>
          </cell>
          <cell r="D23">
            <v>22.2</v>
          </cell>
          <cell r="E23">
            <v>74.375</v>
          </cell>
          <cell r="F23">
            <v>92</v>
          </cell>
          <cell r="G23">
            <v>51</v>
          </cell>
          <cell r="H23">
            <v>16.559999999999999</v>
          </cell>
          <cell r="I23" t="str">
            <v>L</v>
          </cell>
          <cell r="J23">
            <v>49.32</v>
          </cell>
          <cell r="K23">
            <v>19.2</v>
          </cell>
        </row>
        <row r="24">
          <cell r="B24">
            <v>27.2</v>
          </cell>
          <cell r="C24">
            <v>31.2</v>
          </cell>
          <cell r="D24">
            <v>23.9</v>
          </cell>
          <cell r="E24">
            <v>72.375</v>
          </cell>
          <cell r="F24">
            <v>89</v>
          </cell>
          <cell r="G24">
            <v>51</v>
          </cell>
          <cell r="H24">
            <v>12.96</v>
          </cell>
          <cell r="I24" t="str">
            <v>NO</v>
          </cell>
          <cell r="J24">
            <v>28.08</v>
          </cell>
          <cell r="K24">
            <v>0</v>
          </cell>
        </row>
        <row r="25">
          <cell r="B25">
            <v>28.066666666666663</v>
          </cell>
          <cell r="C25">
            <v>34.1</v>
          </cell>
          <cell r="D25">
            <v>23.8</v>
          </cell>
          <cell r="E25">
            <v>71.083333333333329</v>
          </cell>
          <cell r="F25">
            <v>90</v>
          </cell>
          <cell r="G25">
            <v>46</v>
          </cell>
          <cell r="H25">
            <v>14.04</v>
          </cell>
          <cell r="I25" t="str">
            <v>N</v>
          </cell>
          <cell r="J25">
            <v>34.56</v>
          </cell>
          <cell r="K25">
            <v>0</v>
          </cell>
        </row>
        <row r="26">
          <cell r="B26">
            <v>27.987499999999997</v>
          </cell>
          <cell r="C26">
            <v>32.6</v>
          </cell>
          <cell r="D26">
            <v>25.1</v>
          </cell>
          <cell r="E26">
            <v>71.25</v>
          </cell>
          <cell r="F26">
            <v>84</v>
          </cell>
          <cell r="G26">
            <v>54</v>
          </cell>
          <cell r="H26">
            <v>12.6</v>
          </cell>
          <cell r="I26" t="str">
            <v>NO</v>
          </cell>
          <cell r="J26">
            <v>38.159999999999997</v>
          </cell>
          <cell r="K26">
            <v>3.2</v>
          </cell>
        </row>
        <row r="27">
          <cell r="B27">
            <v>26.854166666666671</v>
          </cell>
          <cell r="C27">
            <v>33.4</v>
          </cell>
          <cell r="D27">
            <v>23.5</v>
          </cell>
          <cell r="E27">
            <v>80.583333333333329</v>
          </cell>
          <cell r="F27">
            <v>90</v>
          </cell>
          <cell r="G27">
            <v>54</v>
          </cell>
          <cell r="H27">
            <v>25.92</v>
          </cell>
          <cell r="I27" t="str">
            <v>L</v>
          </cell>
          <cell r="J27">
            <v>59.760000000000005</v>
          </cell>
          <cell r="K27">
            <v>13</v>
          </cell>
        </row>
        <row r="28">
          <cell r="B28">
            <v>25.066666666666666</v>
          </cell>
          <cell r="C28">
            <v>27.7</v>
          </cell>
          <cell r="D28">
            <v>23.7</v>
          </cell>
          <cell r="E28">
            <v>86.583333333333329</v>
          </cell>
          <cell r="F28">
            <v>92</v>
          </cell>
          <cell r="G28">
            <v>75</v>
          </cell>
          <cell r="H28">
            <v>9.7200000000000006</v>
          </cell>
          <cell r="I28" t="str">
            <v>O</v>
          </cell>
          <cell r="J28">
            <v>19.440000000000001</v>
          </cell>
          <cell r="K28">
            <v>28.800000000000004</v>
          </cell>
        </row>
        <row r="29">
          <cell r="B29">
            <v>26.716666666666665</v>
          </cell>
          <cell r="C29">
            <v>32.1</v>
          </cell>
          <cell r="D29">
            <v>23</v>
          </cell>
          <cell r="E29">
            <v>79.583333333333329</v>
          </cell>
          <cell r="F29">
            <v>93</v>
          </cell>
          <cell r="G29">
            <v>51</v>
          </cell>
          <cell r="H29">
            <v>12.24</v>
          </cell>
          <cell r="I29" t="str">
            <v>L</v>
          </cell>
          <cell r="J29">
            <v>22.32</v>
          </cell>
          <cell r="K29">
            <v>1</v>
          </cell>
        </row>
        <row r="30">
          <cell r="B30">
            <v>29.683333333333326</v>
          </cell>
          <cell r="C30">
            <v>35</v>
          </cell>
          <cell r="D30">
            <v>25</v>
          </cell>
          <cell r="E30">
            <v>68.333333333333329</v>
          </cell>
          <cell r="F30">
            <v>90</v>
          </cell>
          <cell r="G30">
            <v>46</v>
          </cell>
          <cell r="H30">
            <v>10.08</v>
          </cell>
          <cell r="I30" t="str">
            <v>L</v>
          </cell>
          <cell r="J30">
            <v>20.16</v>
          </cell>
          <cell r="K30">
            <v>0</v>
          </cell>
        </row>
        <row r="31">
          <cell r="B31">
            <v>27</v>
          </cell>
          <cell r="C31">
            <v>30.5</v>
          </cell>
          <cell r="D31">
            <v>24.4</v>
          </cell>
          <cell r="E31">
            <v>80.541666666666671</v>
          </cell>
          <cell r="F31">
            <v>91</v>
          </cell>
          <cell r="G31">
            <v>64</v>
          </cell>
          <cell r="H31">
            <v>12.6</v>
          </cell>
          <cell r="I31" t="str">
            <v>SE</v>
          </cell>
          <cell r="J31">
            <v>25.56</v>
          </cell>
          <cell r="K31">
            <v>11.799999999999999</v>
          </cell>
        </row>
        <row r="32">
          <cell r="B32">
            <v>27.929166666666664</v>
          </cell>
          <cell r="C32">
            <v>33.700000000000003</v>
          </cell>
          <cell r="D32">
            <v>24.8</v>
          </cell>
          <cell r="E32">
            <v>81.666666666666671</v>
          </cell>
          <cell r="F32">
            <v>92</v>
          </cell>
          <cell r="G32">
            <v>59</v>
          </cell>
          <cell r="H32">
            <v>10.8</v>
          </cell>
          <cell r="I32" t="str">
            <v>L</v>
          </cell>
          <cell r="J32">
            <v>28.08</v>
          </cell>
          <cell r="K32">
            <v>4</v>
          </cell>
        </row>
        <row r="33">
          <cell r="B33">
            <v>29.95</v>
          </cell>
          <cell r="C33">
            <v>35.6</v>
          </cell>
          <cell r="D33">
            <v>26</v>
          </cell>
          <cell r="E33">
            <v>70.291666666666671</v>
          </cell>
          <cell r="F33">
            <v>89</v>
          </cell>
          <cell r="G33">
            <v>45</v>
          </cell>
          <cell r="H33">
            <v>15.840000000000002</v>
          </cell>
          <cell r="I33" t="str">
            <v>NO</v>
          </cell>
          <cell r="J33">
            <v>41.76</v>
          </cell>
          <cell r="K33">
            <v>0</v>
          </cell>
        </row>
        <row r="34">
          <cell r="B34">
            <v>27.024999999999991</v>
          </cell>
          <cell r="C34">
            <v>32.700000000000003</v>
          </cell>
          <cell r="D34">
            <v>22.5</v>
          </cell>
          <cell r="E34">
            <v>74.208333333333329</v>
          </cell>
          <cell r="F34">
            <v>91</v>
          </cell>
          <cell r="G34">
            <v>54</v>
          </cell>
          <cell r="H34">
            <v>30.6</v>
          </cell>
          <cell r="I34" t="str">
            <v>L</v>
          </cell>
          <cell r="J34">
            <v>70.2</v>
          </cell>
          <cell r="K34">
            <v>18.199999999999996</v>
          </cell>
        </row>
        <row r="35">
          <cell r="I35" t="str">
            <v>L</v>
          </cell>
        </row>
      </sheetData>
      <sheetData sheetId="11">
        <row r="5">
          <cell r="B5">
            <v>27.708333333333332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16.137499999999999</v>
          </cell>
        </row>
      </sheetData>
      <sheetData sheetId="5">
        <row r="5">
          <cell r="B5">
            <v>23.666666666666668</v>
          </cell>
        </row>
      </sheetData>
      <sheetData sheetId="6">
        <row r="5">
          <cell r="B5">
            <v>20.358333333333331</v>
          </cell>
        </row>
      </sheetData>
      <sheetData sheetId="7">
        <row r="5">
          <cell r="B5">
            <v>22.104166666666668</v>
          </cell>
        </row>
      </sheetData>
      <sheetData sheetId="8">
        <row r="5">
          <cell r="B5">
            <v>25.912499999999991</v>
          </cell>
        </row>
      </sheetData>
      <sheetData sheetId="9">
        <row r="5">
          <cell r="B5">
            <v>31.162499999999998</v>
          </cell>
        </row>
      </sheetData>
      <sheetData sheetId="10">
        <row r="5">
          <cell r="B5">
            <v>28.633333333333329</v>
          </cell>
          <cell r="C5">
            <v>37.9</v>
          </cell>
          <cell r="D5">
            <v>22.5</v>
          </cell>
          <cell r="E5">
            <v>59.909090909090907</v>
          </cell>
          <cell r="F5">
            <v>82</v>
          </cell>
          <cell r="G5">
            <v>31</v>
          </cell>
          <cell r="H5">
            <v>21.96</v>
          </cell>
          <cell r="I5" t="str">
            <v>NO</v>
          </cell>
          <cell r="J5">
            <v>52.56</v>
          </cell>
          <cell r="K5">
            <v>9</v>
          </cell>
        </row>
        <row r="6">
          <cell r="B6">
            <v>24.612499999999997</v>
          </cell>
          <cell r="C6">
            <v>31.2</v>
          </cell>
          <cell r="D6">
            <v>21</v>
          </cell>
          <cell r="E6">
            <v>66.5</v>
          </cell>
          <cell r="F6">
            <v>98</v>
          </cell>
          <cell r="G6">
            <v>53</v>
          </cell>
          <cell r="H6">
            <v>8.2799999999999994</v>
          </cell>
          <cell r="I6" t="str">
            <v>L</v>
          </cell>
          <cell r="J6">
            <v>32.76</v>
          </cell>
          <cell r="K6">
            <v>34</v>
          </cell>
        </row>
        <row r="7">
          <cell r="B7">
            <v>26.979166666666671</v>
          </cell>
          <cell r="C7">
            <v>33.299999999999997</v>
          </cell>
          <cell r="D7">
            <v>22.6</v>
          </cell>
          <cell r="E7">
            <v>59.307692307692307</v>
          </cell>
          <cell r="F7">
            <v>87</v>
          </cell>
          <cell r="G7">
            <v>46</v>
          </cell>
          <cell r="H7">
            <v>10.08</v>
          </cell>
          <cell r="I7" t="str">
            <v>NO</v>
          </cell>
          <cell r="J7">
            <v>27.720000000000002</v>
          </cell>
          <cell r="K7">
            <v>0</v>
          </cell>
        </row>
        <row r="8">
          <cell r="B8">
            <v>27.037500000000005</v>
          </cell>
          <cell r="C8">
            <v>33.700000000000003</v>
          </cell>
          <cell r="D8">
            <v>22.6</v>
          </cell>
          <cell r="E8">
            <v>67.125</v>
          </cell>
          <cell r="F8">
            <v>87</v>
          </cell>
          <cell r="G8">
            <v>43</v>
          </cell>
          <cell r="H8">
            <v>6.12</v>
          </cell>
          <cell r="I8" t="str">
            <v>N</v>
          </cell>
          <cell r="J8">
            <v>38.519999999999996</v>
          </cell>
          <cell r="K8">
            <v>0.2</v>
          </cell>
        </row>
        <row r="9">
          <cell r="B9">
            <v>25.620833333333326</v>
          </cell>
          <cell r="C9">
            <v>33.799999999999997</v>
          </cell>
          <cell r="D9">
            <v>21.9</v>
          </cell>
          <cell r="E9">
            <v>75</v>
          </cell>
          <cell r="F9">
            <v>100</v>
          </cell>
          <cell r="G9">
            <v>44</v>
          </cell>
          <cell r="H9">
            <v>7.9200000000000008</v>
          </cell>
          <cell r="I9" t="str">
            <v>NO</v>
          </cell>
          <cell r="J9">
            <v>64.8</v>
          </cell>
          <cell r="K9">
            <v>13.2</v>
          </cell>
        </row>
        <row r="10">
          <cell r="B10">
            <v>24.824999999999999</v>
          </cell>
          <cell r="C10">
            <v>33.1</v>
          </cell>
          <cell r="D10">
            <v>21</v>
          </cell>
          <cell r="E10">
            <v>65.599999999999994</v>
          </cell>
          <cell r="F10">
            <v>99</v>
          </cell>
          <cell r="G10">
            <v>39</v>
          </cell>
          <cell r="H10">
            <v>6.12</v>
          </cell>
          <cell r="I10" t="str">
            <v>NE</v>
          </cell>
          <cell r="J10">
            <v>38.159999999999997</v>
          </cell>
          <cell r="K10">
            <v>3.0000000000000004</v>
          </cell>
        </row>
        <row r="11">
          <cell r="B11">
            <v>25.595833333333335</v>
          </cell>
          <cell r="C11">
            <v>33</v>
          </cell>
          <cell r="D11">
            <v>22.5</v>
          </cell>
          <cell r="E11">
            <v>67.090909090909093</v>
          </cell>
          <cell r="F11">
            <v>100</v>
          </cell>
          <cell r="G11">
            <v>43</v>
          </cell>
          <cell r="H11">
            <v>4.32</v>
          </cell>
          <cell r="I11" t="str">
            <v>O</v>
          </cell>
          <cell r="J11">
            <v>27.720000000000002</v>
          </cell>
          <cell r="K11">
            <v>10.199999999999999</v>
          </cell>
        </row>
        <row r="12">
          <cell r="B12">
            <v>24.012499999999999</v>
          </cell>
          <cell r="C12">
            <v>30.2</v>
          </cell>
          <cell r="D12">
            <v>21.7</v>
          </cell>
          <cell r="E12">
            <v>77.428571428571431</v>
          </cell>
          <cell r="F12">
            <v>99</v>
          </cell>
          <cell r="G12">
            <v>58</v>
          </cell>
          <cell r="H12">
            <v>14.04</v>
          </cell>
          <cell r="I12" t="str">
            <v>L</v>
          </cell>
          <cell r="J12">
            <v>36.36</v>
          </cell>
          <cell r="K12">
            <v>23.4</v>
          </cell>
        </row>
        <row r="13">
          <cell r="B13">
            <v>26.754166666666663</v>
          </cell>
          <cell r="C13">
            <v>34.299999999999997</v>
          </cell>
          <cell r="D13">
            <v>21.7</v>
          </cell>
          <cell r="E13">
            <v>59.333333333333336</v>
          </cell>
          <cell r="F13">
            <v>81</v>
          </cell>
          <cell r="G13">
            <v>42</v>
          </cell>
          <cell r="H13">
            <v>21.240000000000002</v>
          </cell>
          <cell r="I13" t="str">
            <v>O</v>
          </cell>
          <cell r="J13">
            <v>46.440000000000005</v>
          </cell>
          <cell r="K13">
            <v>4</v>
          </cell>
        </row>
        <row r="14">
          <cell r="B14">
            <v>25.349999999999998</v>
          </cell>
          <cell r="C14">
            <v>31.9</v>
          </cell>
          <cell r="D14">
            <v>22</v>
          </cell>
          <cell r="E14">
            <v>76.8</v>
          </cell>
          <cell r="F14">
            <v>100</v>
          </cell>
          <cell r="G14">
            <v>61</v>
          </cell>
          <cell r="H14">
            <v>6.84</v>
          </cell>
          <cell r="I14" t="str">
            <v>S</v>
          </cell>
          <cell r="J14">
            <v>42.12</v>
          </cell>
          <cell r="K14">
            <v>28</v>
          </cell>
        </row>
        <row r="15">
          <cell r="B15">
            <v>26.133333333333329</v>
          </cell>
          <cell r="C15">
            <v>32.5</v>
          </cell>
          <cell r="D15">
            <v>22</v>
          </cell>
          <cell r="E15">
            <v>73.083333333333329</v>
          </cell>
          <cell r="F15">
            <v>100</v>
          </cell>
          <cell r="G15">
            <v>57</v>
          </cell>
          <cell r="H15">
            <v>6.48</v>
          </cell>
          <cell r="I15" t="str">
            <v>L</v>
          </cell>
          <cell r="J15">
            <v>21.6</v>
          </cell>
          <cell r="K15">
            <v>0</v>
          </cell>
        </row>
        <row r="16">
          <cell r="B16">
            <v>27.191666666666674</v>
          </cell>
          <cell r="C16">
            <v>34</v>
          </cell>
          <cell r="D16">
            <v>24</v>
          </cell>
          <cell r="E16">
            <v>72.15384615384616</v>
          </cell>
          <cell r="F16">
            <v>99</v>
          </cell>
          <cell r="G16">
            <v>53</v>
          </cell>
          <cell r="H16">
            <v>1.8</v>
          </cell>
          <cell r="I16" t="str">
            <v>NO</v>
          </cell>
          <cell r="J16">
            <v>18</v>
          </cell>
          <cell r="K16">
            <v>0</v>
          </cell>
        </row>
        <row r="17">
          <cell r="B17">
            <v>26.995833333333334</v>
          </cell>
          <cell r="C17">
            <v>33.700000000000003</v>
          </cell>
          <cell r="D17">
            <v>23.7</v>
          </cell>
          <cell r="E17">
            <v>73.9375</v>
          </cell>
          <cell r="F17">
            <v>100</v>
          </cell>
          <cell r="G17">
            <v>51</v>
          </cell>
          <cell r="H17">
            <v>6.12</v>
          </cell>
          <cell r="I17" t="str">
            <v>NO</v>
          </cell>
          <cell r="J17">
            <v>30.96</v>
          </cell>
          <cell r="K17">
            <v>0</v>
          </cell>
        </row>
        <row r="18">
          <cell r="B18">
            <v>27.362499999999997</v>
          </cell>
          <cell r="C18">
            <v>33.4</v>
          </cell>
          <cell r="D18">
            <v>23.3</v>
          </cell>
          <cell r="E18">
            <v>68.0625</v>
          </cell>
          <cell r="F18">
            <v>87</v>
          </cell>
          <cell r="G18">
            <v>49</v>
          </cell>
          <cell r="H18">
            <v>10.8</v>
          </cell>
          <cell r="I18" t="str">
            <v>SE</v>
          </cell>
          <cell r="J18">
            <v>27</v>
          </cell>
          <cell r="K18">
            <v>0</v>
          </cell>
        </row>
        <row r="19">
          <cell r="B19">
            <v>26.345833333333335</v>
          </cell>
          <cell r="C19">
            <v>33.200000000000003</v>
          </cell>
          <cell r="D19">
            <v>23.3</v>
          </cell>
          <cell r="E19">
            <v>74.470588235294116</v>
          </cell>
          <cell r="F19">
            <v>100</v>
          </cell>
          <cell r="G19">
            <v>51</v>
          </cell>
          <cell r="H19">
            <v>11.520000000000001</v>
          </cell>
          <cell r="I19" t="str">
            <v>L</v>
          </cell>
          <cell r="J19">
            <v>42.480000000000004</v>
          </cell>
          <cell r="K19">
            <v>3</v>
          </cell>
        </row>
        <row r="20">
          <cell r="B20">
            <v>27.087500000000002</v>
          </cell>
          <cell r="C20">
            <v>34.6</v>
          </cell>
          <cell r="D20">
            <v>21.3</v>
          </cell>
          <cell r="E20">
            <v>56.083333333333336</v>
          </cell>
          <cell r="F20">
            <v>98</v>
          </cell>
          <cell r="G20">
            <v>39</v>
          </cell>
          <cell r="H20">
            <v>0.36000000000000004</v>
          </cell>
          <cell r="I20" t="str">
            <v>SE</v>
          </cell>
          <cell r="J20">
            <v>11.879999999999999</v>
          </cell>
          <cell r="K20">
            <v>0.2</v>
          </cell>
        </row>
        <row r="21">
          <cell r="B21">
            <v>30.005555555555556</v>
          </cell>
          <cell r="C21">
            <v>36</v>
          </cell>
          <cell r="D21">
            <v>23.6</v>
          </cell>
          <cell r="E21">
            <v>58.75</v>
          </cell>
          <cell r="F21">
            <v>99</v>
          </cell>
          <cell r="G21">
            <v>32</v>
          </cell>
          <cell r="H21">
            <v>9</v>
          </cell>
          <cell r="I21" t="str">
            <v>L</v>
          </cell>
          <cell r="J21">
            <v>24.48</v>
          </cell>
          <cell r="K21">
            <v>0</v>
          </cell>
        </row>
        <row r="22">
          <cell r="B22">
            <v>27.975000000000005</v>
          </cell>
          <cell r="C22">
            <v>35.799999999999997</v>
          </cell>
          <cell r="D22">
            <v>21.2</v>
          </cell>
          <cell r="E22">
            <v>55.578947368421055</v>
          </cell>
          <cell r="F22">
            <v>99</v>
          </cell>
          <cell r="G22">
            <v>29</v>
          </cell>
          <cell r="H22">
            <v>5.4</v>
          </cell>
          <cell r="I22" t="str">
            <v>L</v>
          </cell>
          <cell r="J22">
            <v>23.400000000000002</v>
          </cell>
          <cell r="K22">
            <v>0</v>
          </cell>
        </row>
        <row r="23">
          <cell r="B23">
            <v>27.125000000000004</v>
          </cell>
          <cell r="C23">
            <v>32.4</v>
          </cell>
          <cell r="D23">
            <v>23</v>
          </cell>
          <cell r="E23">
            <v>62.38095238095238</v>
          </cell>
          <cell r="F23">
            <v>100</v>
          </cell>
          <cell r="G23">
            <v>37</v>
          </cell>
          <cell r="H23">
            <v>5.7600000000000007</v>
          </cell>
          <cell r="I23" t="str">
            <v>SE</v>
          </cell>
          <cell r="J23">
            <v>17.28</v>
          </cell>
          <cell r="K23">
            <v>0</v>
          </cell>
        </row>
        <row r="24">
          <cell r="B24">
            <v>26.600000000000005</v>
          </cell>
          <cell r="C24">
            <v>33.799999999999997</v>
          </cell>
          <cell r="D24">
            <v>22.8</v>
          </cell>
          <cell r="E24">
            <v>71.173913043478265</v>
          </cell>
          <cell r="F24">
            <v>100</v>
          </cell>
          <cell r="G24">
            <v>38</v>
          </cell>
          <cell r="H24">
            <v>11.520000000000001</v>
          </cell>
          <cell r="I24" t="str">
            <v>NO</v>
          </cell>
          <cell r="J24">
            <v>35.64</v>
          </cell>
          <cell r="K24">
            <v>0.4</v>
          </cell>
        </row>
        <row r="25">
          <cell r="B25">
            <v>27.716666666666669</v>
          </cell>
          <cell r="C25">
            <v>35.799999999999997</v>
          </cell>
          <cell r="D25">
            <v>21.8</v>
          </cell>
          <cell r="E25">
            <v>60.166666666666664</v>
          </cell>
          <cell r="F25">
            <v>100</v>
          </cell>
          <cell r="G25">
            <v>32</v>
          </cell>
          <cell r="H25">
            <v>8.64</v>
          </cell>
          <cell r="I25" t="str">
            <v>L</v>
          </cell>
          <cell r="J25">
            <v>25.56</v>
          </cell>
          <cell r="K25">
            <v>0</v>
          </cell>
        </row>
        <row r="26">
          <cell r="B26">
            <v>27.266666666666666</v>
          </cell>
          <cell r="C26">
            <v>33.5</v>
          </cell>
          <cell r="D26">
            <v>23</v>
          </cell>
          <cell r="E26">
            <v>67.055555555555557</v>
          </cell>
          <cell r="F26">
            <v>100</v>
          </cell>
          <cell r="G26">
            <v>44</v>
          </cell>
          <cell r="H26">
            <v>14.76</v>
          </cell>
          <cell r="I26" t="str">
            <v>L</v>
          </cell>
          <cell r="J26">
            <v>44.28</v>
          </cell>
          <cell r="K26">
            <v>2</v>
          </cell>
        </row>
        <row r="27">
          <cell r="B27">
            <v>25.608333333333331</v>
          </cell>
          <cell r="C27">
            <v>32.9</v>
          </cell>
          <cell r="D27">
            <v>21.9</v>
          </cell>
          <cell r="E27">
            <v>72.615384615384613</v>
          </cell>
          <cell r="F27">
            <v>100</v>
          </cell>
          <cell r="G27">
            <v>50</v>
          </cell>
          <cell r="H27">
            <v>13.32</v>
          </cell>
          <cell r="I27" t="str">
            <v>NO</v>
          </cell>
          <cell r="J27">
            <v>34.56</v>
          </cell>
          <cell r="K27">
            <v>9</v>
          </cell>
        </row>
        <row r="28">
          <cell r="B28">
            <v>23.341666666666669</v>
          </cell>
          <cell r="C28">
            <v>25</v>
          </cell>
          <cell r="D28">
            <v>20.9</v>
          </cell>
          <cell r="E28">
            <v>89.333333333333329</v>
          </cell>
          <cell r="F28">
            <v>97</v>
          </cell>
          <cell r="G28">
            <v>80</v>
          </cell>
          <cell r="H28">
            <v>7.2</v>
          </cell>
          <cell r="I28" t="str">
            <v>NO</v>
          </cell>
          <cell r="J28">
            <v>30.96</v>
          </cell>
          <cell r="K28">
            <v>51.800000000000004</v>
          </cell>
        </row>
        <row r="29">
          <cell r="B29">
            <v>25.662500000000005</v>
          </cell>
          <cell r="C29">
            <v>32.5</v>
          </cell>
          <cell r="D29">
            <v>21.2</v>
          </cell>
          <cell r="E29">
            <v>68.25</v>
          </cell>
          <cell r="F29">
            <v>100</v>
          </cell>
          <cell r="G29">
            <v>50</v>
          </cell>
          <cell r="H29">
            <v>3.9600000000000004</v>
          </cell>
          <cell r="I29" t="str">
            <v>NO</v>
          </cell>
          <cell r="J29">
            <v>18</v>
          </cell>
          <cell r="K29">
            <v>0</v>
          </cell>
        </row>
        <row r="30">
          <cell r="B30">
            <v>27.816666666666666</v>
          </cell>
          <cell r="C30">
            <v>34.5</v>
          </cell>
          <cell r="D30">
            <v>23.5</v>
          </cell>
          <cell r="E30">
            <v>61.071428571428569</v>
          </cell>
          <cell r="F30">
            <v>88</v>
          </cell>
          <cell r="G30">
            <v>42</v>
          </cell>
          <cell r="H30">
            <v>2.52</v>
          </cell>
          <cell r="I30" t="str">
            <v>SE</v>
          </cell>
          <cell r="J30">
            <v>19.440000000000001</v>
          </cell>
          <cell r="K30">
            <v>0</v>
          </cell>
        </row>
        <row r="31">
          <cell r="B31">
            <v>27.458333333333339</v>
          </cell>
          <cell r="C31">
            <v>32.700000000000003</v>
          </cell>
          <cell r="D31">
            <v>22</v>
          </cell>
          <cell r="E31">
            <v>69.368421052631575</v>
          </cell>
          <cell r="F31">
            <v>100</v>
          </cell>
          <cell r="G31">
            <v>51</v>
          </cell>
          <cell r="H31">
            <v>12.6</v>
          </cell>
          <cell r="I31" t="str">
            <v>NO</v>
          </cell>
          <cell r="J31">
            <v>24.48</v>
          </cell>
          <cell r="K31">
            <v>0</v>
          </cell>
        </row>
        <row r="32">
          <cell r="B32">
            <v>28.079166666666662</v>
          </cell>
          <cell r="C32">
            <v>35.4</v>
          </cell>
          <cell r="D32">
            <v>22.3</v>
          </cell>
          <cell r="E32">
            <v>62.133333333333333</v>
          </cell>
          <cell r="F32">
            <v>99</v>
          </cell>
          <cell r="G32">
            <v>38</v>
          </cell>
          <cell r="H32">
            <v>11.16</v>
          </cell>
          <cell r="I32" t="str">
            <v>O</v>
          </cell>
          <cell r="J32">
            <v>32.04</v>
          </cell>
          <cell r="K32">
            <v>0</v>
          </cell>
        </row>
        <row r="33">
          <cell r="B33">
            <v>28.008333333333329</v>
          </cell>
          <cell r="C33">
            <v>35.299999999999997</v>
          </cell>
          <cell r="D33">
            <v>23.3</v>
          </cell>
          <cell r="E33">
            <v>69.941176470588232</v>
          </cell>
          <cell r="F33">
            <v>100</v>
          </cell>
          <cell r="G33">
            <v>45</v>
          </cell>
          <cell r="H33">
            <v>11.16</v>
          </cell>
          <cell r="I33" t="str">
            <v>NO</v>
          </cell>
          <cell r="J33">
            <v>36</v>
          </cell>
          <cell r="K33">
            <v>0</v>
          </cell>
        </row>
        <row r="34">
          <cell r="B34">
            <v>24.891666666666666</v>
          </cell>
          <cell r="C34">
            <v>27.4</v>
          </cell>
          <cell r="D34">
            <v>21.1</v>
          </cell>
          <cell r="E34">
            <v>78.84210526315789</v>
          </cell>
          <cell r="F34">
            <v>100</v>
          </cell>
          <cell r="G34">
            <v>63</v>
          </cell>
          <cell r="H34">
            <v>12.6</v>
          </cell>
          <cell r="I34" t="str">
            <v>SE</v>
          </cell>
          <cell r="J34">
            <v>46.800000000000004</v>
          </cell>
          <cell r="K34">
            <v>34.4</v>
          </cell>
        </row>
        <row r="35">
          <cell r="I35" t="str">
            <v>NO</v>
          </cell>
        </row>
      </sheetData>
      <sheetData sheetId="11">
        <row r="5">
          <cell r="B5">
            <v>27.321739130434782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zoomScale="90" zoomScaleNormal="90"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16" width="5.42578125" style="2" bestFit="1" customWidth="1"/>
    <col min="17" max="31" width="5.42578125" style="2" customWidth="1"/>
    <col min="32" max="32" width="6.5703125" style="18" bestFit="1" customWidth="1"/>
    <col min="33" max="33" width="9.140625" style="1"/>
  </cols>
  <sheetData>
    <row r="1" spans="1:33" ht="20.100000000000001" customHeight="1" thickBot="1" x14ac:dyDescent="0.25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39</v>
      </c>
      <c r="AG3" s="12"/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38</v>
      </c>
      <c r="AG4" s="12"/>
    </row>
    <row r="5" spans="1:33" s="5" customFormat="1" ht="20.100000000000001" customHeight="1" thickTop="1" x14ac:dyDescent="0.2">
      <c r="A5" s="9" t="s">
        <v>45</v>
      </c>
      <c r="B5" s="41">
        <f>[1]Novembro!$B$5</f>
        <v>21.508333333333336</v>
      </c>
      <c r="C5" s="41">
        <f>[1]Novembro!$B$6</f>
        <v>23.291666666666671</v>
      </c>
      <c r="D5" s="41">
        <f>[1]Novembro!$B$7</f>
        <v>24.404166666666658</v>
      </c>
      <c r="E5" s="41">
        <f>[1]Novembro!$B$8</f>
        <v>25.0625</v>
      </c>
      <c r="F5" s="41">
        <f>[1]Novembro!$B$9</f>
        <v>25.870833333333334</v>
      </c>
      <c r="G5" s="41">
        <f>[1]Novembro!$B$10</f>
        <v>24.379166666666666</v>
      </c>
      <c r="H5" s="41">
        <f>[1]Novembro!$B$11</f>
        <v>23.92916666666666</v>
      </c>
      <c r="I5" s="41">
        <f>[1]Novembro!$B$12</f>
        <v>22.5625</v>
      </c>
      <c r="J5" s="41">
        <f>[1]Novembro!$B$13</f>
        <v>24.579166666666669</v>
      </c>
      <c r="K5" s="41">
        <f>[1]Novembro!$B$14</f>
        <v>26.183333333333337</v>
      </c>
      <c r="L5" s="41">
        <f>[1]Novembro!$B$15</f>
        <v>27.612500000000001</v>
      </c>
      <c r="M5" s="41">
        <f>[1]Novembro!$B$16</f>
        <v>27.287499999999994</v>
      </c>
      <c r="N5" s="41">
        <f>[1]Novembro!$B$17</f>
        <v>24.850000000000005</v>
      </c>
      <c r="O5" s="41">
        <f>[1]Novembro!$B$18</f>
        <v>23.404166666666665</v>
      </c>
      <c r="P5" s="41">
        <f>[1]Novembro!$B$19</f>
        <v>23.920833333333334</v>
      </c>
      <c r="Q5" s="41">
        <f>[1]Novembro!$B$20</f>
        <v>23.891666666666669</v>
      </c>
      <c r="R5" s="41">
        <f>[1]Novembro!$B$21</f>
        <v>24.875999999999998</v>
      </c>
      <c r="S5" s="41">
        <f>[1]Novembro!$B$22</f>
        <v>24.143478260869568</v>
      </c>
      <c r="T5" s="41">
        <f>[1]Novembro!$B$23</f>
        <v>24.408333333333331</v>
      </c>
      <c r="U5" s="41">
        <f>[1]Novembro!$B$24</f>
        <v>25.083333333333332</v>
      </c>
      <c r="V5" s="41">
        <f>[1]Novembro!$B$25</f>
        <v>26.108333333333324</v>
      </c>
      <c r="W5" s="41">
        <f>[1]Novembro!$B$26</f>
        <v>26.170833333333334</v>
      </c>
      <c r="X5" s="41">
        <f>[1]Novembro!$B$27</f>
        <v>24.254166666666663</v>
      </c>
      <c r="Y5" s="41">
        <f>[1]Novembro!$B$28</f>
        <v>24.524999999999995</v>
      </c>
      <c r="Z5" s="41">
        <f>[1]Novembro!$B$29</f>
        <v>25.533333333333331</v>
      </c>
      <c r="AA5" s="41">
        <f>[1]Novembro!$B$30</f>
        <v>24.504166666666666</v>
      </c>
      <c r="AB5" s="41">
        <f>[1]Novembro!$B$31</f>
        <v>25.658333333333335</v>
      </c>
      <c r="AC5" s="41">
        <f>[1]Novembro!$B$32</f>
        <v>29.641666666666666</v>
      </c>
      <c r="AD5" s="41">
        <f>[1]Novembro!$B$33</f>
        <v>28.670833333333331</v>
      </c>
      <c r="AE5" s="41">
        <f>[1]Novembro!$B$34</f>
        <v>23.991666666666664</v>
      </c>
      <c r="AF5" s="42">
        <f t="shared" ref="AF5:AF29" si="1">AVERAGE(B5:AE5)</f>
        <v>25.010232608695649</v>
      </c>
      <c r="AG5" s="12"/>
    </row>
    <row r="6" spans="1:33" ht="17.100000000000001" customHeight="1" x14ac:dyDescent="0.2">
      <c r="A6" s="9" t="s">
        <v>0</v>
      </c>
      <c r="B6" s="3">
        <f>[2]Novembro!$B$5</f>
        <v>21.508333333333336</v>
      </c>
      <c r="C6" s="3">
        <f>[2]Novembro!$B$6</f>
        <v>23.291666666666671</v>
      </c>
      <c r="D6" s="3">
        <f>[2]Novembro!$B$7</f>
        <v>24.404166666666658</v>
      </c>
      <c r="E6" s="3">
        <f>[2]Novembro!$B$8</f>
        <v>25.0625</v>
      </c>
      <c r="F6" s="3">
        <f>[2]Novembro!$B$9</f>
        <v>25.870833333333334</v>
      </c>
      <c r="G6" s="3">
        <f>[2]Novembro!$B$10</f>
        <v>24.379166666666666</v>
      </c>
      <c r="H6" s="3">
        <f>[2]Novembro!$B$11</f>
        <v>23.92916666666666</v>
      </c>
      <c r="I6" s="3">
        <f>[2]Novembro!$B$12</f>
        <v>22.5625</v>
      </c>
      <c r="J6" s="3">
        <f>[2]Novembro!$B$13</f>
        <v>24.579166666666669</v>
      </c>
      <c r="K6" s="3">
        <f>[2]Novembro!$B$14</f>
        <v>26.183333333333337</v>
      </c>
      <c r="L6" s="3">
        <f>[2]Novembro!$B$15</f>
        <v>27.612500000000001</v>
      </c>
      <c r="M6" s="3">
        <f>[2]Novembro!$B$16</f>
        <v>27.287499999999994</v>
      </c>
      <c r="N6" s="3">
        <f>[2]Novembro!$B$17</f>
        <v>24.850000000000005</v>
      </c>
      <c r="O6" s="3">
        <f>[2]Novembro!$B$18</f>
        <v>23.404166666666665</v>
      </c>
      <c r="P6" s="3">
        <f>[2]Novembro!$B$19</f>
        <v>23.920833333333334</v>
      </c>
      <c r="Q6" s="3">
        <f>[2]Novembro!$B$20</f>
        <v>23.891666666666669</v>
      </c>
      <c r="R6" s="3">
        <f>[2]Novembro!$B$21</f>
        <v>24.849999999999998</v>
      </c>
      <c r="S6" s="3">
        <f>[2]Novembro!$B$22</f>
        <v>24.200000000000003</v>
      </c>
      <c r="T6" s="3">
        <f>[2]Novembro!$B$23</f>
        <v>24.408333333333331</v>
      </c>
      <c r="U6" s="3">
        <f>[2]Novembro!$B$24</f>
        <v>25.083333333333332</v>
      </c>
      <c r="V6" s="3">
        <f>[2]Novembro!$B$25</f>
        <v>26.108333333333324</v>
      </c>
      <c r="W6" s="3">
        <f>[2]Novembro!$B$26</f>
        <v>26.170833333333334</v>
      </c>
      <c r="X6" s="3">
        <f>[2]Novembro!$B$27</f>
        <v>24.254166666666663</v>
      </c>
      <c r="Y6" s="3">
        <f>[2]Novembro!$B$28</f>
        <v>24.524999999999995</v>
      </c>
      <c r="Z6" s="3">
        <f>[2]Novembro!$B$29</f>
        <v>25.533333333333331</v>
      </c>
      <c r="AA6" s="3">
        <f>[2]Novembro!$B$30</f>
        <v>24.504166666666666</v>
      </c>
      <c r="AB6" s="3">
        <f>[2]Novembro!$B$31</f>
        <v>25.658333333333335</v>
      </c>
      <c r="AC6" s="3">
        <f>[2]Novembro!$B$32</f>
        <v>25.904166666666669</v>
      </c>
      <c r="AD6" s="3">
        <f>[2]Novembro!$B$33</f>
        <v>24.066666666666666</v>
      </c>
      <c r="AE6" s="3">
        <f>[2]Novembro!$B$34</f>
        <v>24.191666666666666</v>
      </c>
      <c r="AF6" s="16">
        <f t="shared" si="1"/>
        <v>24.739861111111114</v>
      </c>
    </row>
    <row r="7" spans="1:33" ht="17.100000000000001" customHeight="1" x14ac:dyDescent="0.2">
      <c r="A7" s="9" t="s">
        <v>1</v>
      </c>
      <c r="B7" s="3">
        <f>[3]Novembro!$B$5</f>
        <v>27.370833333333326</v>
      </c>
      <c r="C7" s="3">
        <f>[3]Novembro!$B$6</f>
        <v>26.3125</v>
      </c>
      <c r="D7" s="3">
        <f>[3]Novembro!$B$7</f>
        <v>27.7</v>
      </c>
      <c r="E7" s="3">
        <f>[3]Novembro!$B$8</f>
        <v>28.808333333333334</v>
      </c>
      <c r="F7" s="3">
        <f>[3]Novembro!$B$9</f>
        <v>26.712500000000002</v>
      </c>
      <c r="G7" s="3">
        <f>[3]Novembro!$B$10</f>
        <v>26.370833333333334</v>
      </c>
      <c r="H7" s="3">
        <f>[3]Novembro!$B$11</f>
        <v>25.483333333333334</v>
      </c>
      <c r="I7" s="3">
        <f>[3]Novembro!$B$12</f>
        <v>24.520833333333332</v>
      </c>
      <c r="J7" s="3">
        <f>[3]Novembro!$B$13</f>
        <v>26.679166666666664</v>
      </c>
      <c r="K7" s="3">
        <f>[3]Novembro!$B$14</f>
        <v>29.183333333333334</v>
      </c>
      <c r="L7" s="3">
        <f>[3]Novembro!$B$15</f>
        <v>29.037500000000005</v>
      </c>
      <c r="M7" s="3">
        <f>[3]Novembro!$B$16</f>
        <v>28.839999999999996</v>
      </c>
      <c r="N7" s="3">
        <f>[3]Novembro!$B$17</f>
        <v>27.339130434782611</v>
      </c>
      <c r="O7" s="3">
        <f>[3]Novembro!$B$18</f>
        <v>27.358333333333334</v>
      </c>
      <c r="P7" s="3">
        <f>[3]Novembro!$B$19</f>
        <v>27.129166666666666</v>
      </c>
      <c r="Q7" s="3">
        <f>[3]Novembro!$B$20</f>
        <v>28.366666666666671</v>
      </c>
      <c r="R7" s="3">
        <f>[3]Novembro!$B$21</f>
        <v>29.016666666666669</v>
      </c>
      <c r="S7" s="3">
        <f>[3]Novembro!$B$22</f>
        <v>29.533333333333328</v>
      </c>
      <c r="T7" s="3">
        <f>[3]Novembro!$B$23</f>
        <v>28.229166666666668</v>
      </c>
      <c r="U7" s="3">
        <f>[3]Novembro!$B$24</f>
        <v>26.341666666666669</v>
      </c>
      <c r="V7" s="3">
        <f>[3]Novembro!$B$25</f>
        <v>28.341666666666658</v>
      </c>
      <c r="W7" s="3">
        <f>[3]Novembro!$B$26</f>
        <v>30.133333333333336</v>
      </c>
      <c r="X7" s="3">
        <f>[3]Novembro!$B$27</f>
        <v>27.958333333333329</v>
      </c>
      <c r="Y7" s="3">
        <f>[3]Novembro!$B$28</f>
        <v>25.366666666666664</v>
      </c>
      <c r="Z7" s="3">
        <f>[3]Novembro!$B$29</f>
        <v>27.662500000000005</v>
      </c>
      <c r="AA7" s="3">
        <f>[3]Novembro!$B$30</f>
        <v>28.724999999999998</v>
      </c>
      <c r="AB7" s="3">
        <f>[3]Novembro!$B$31</f>
        <v>27.829166666666669</v>
      </c>
      <c r="AC7" s="3">
        <f>[3]Novembro!$B$32</f>
        <v>28.670833333333334</v>
      </c>
      <c r="AD7" s="3">
        <f>[3]Novembro!$B$33</f>
        <v>29.554166666666664</v>
      </c>
      <c r="AE7" s="3">
        <f>[3]Novembro!$B$34</f>
        <v>26.0625</v>
      </c>
      <c r="AF7" s="16">
        <f t="shared" si="1"/>
        <v>27.687915458937201</v>
      </c>
    </row>
    <row r="8" spans="1:33" ht="17.100000000000001" customHeight="1" x14ac:dyDescent="0.2">
      <c r="A8" s="9" t="s">
        <v>46</v>
      </c>
      <c r="B8" s="3">
        <f>[4]Novembro!$B$5</f>
        <v>24.200000000000003</v>
      </c>
      <c r="C8" s="3">
        <f>[4]Novembro!$B$6</f>
        <v>25.462500000000006</v>
      </c>
      <c r="D8" s="3">
        <f>[4]Novembro!$B$7</f>
        <v>26.754166666666663</v>
      </c>
      <c r="E8" s="3">
        <f>[4]Novembro!$B$8</f>
        <v>27.912499999999998</v>
      </c>
      <c r="F8" s="3">
        <f>[4]Novembro!$B$9</f>
        <v>25.895833333333332</v>
      </c>
      <c r="G8" s="3">
        <f>[4]Novembro!$B$10</f>
        <v>25.825000000000003</v>
      </c>
      <c r="H8" s="3">
        <f>[4]Novembro!$B$11</f>
        <v>24.375</v>
      </c>
      <c r="I8" s="3">
        <f>[4]Novembro!$B$12</f>
        <v>25.150000000000002</v>
      </c>
      <c r="J8" s="3">
        <f>[4]Novembro!$B$13</f>
        <v>27.154166666666672</v>
      </c>
      <c r="K8" s="3">
        <f>[4]Novembro!$B$14</f>
        <v>27.745833333333326</v>
      </c>
      <c r="L8" s="3">
        <f>[4]Novembro!$B$15</f>
        <v>28.354166666666668</v>
      </c>
      <c r="M8" s="3">
        <f>[4]Novembro!$B$16</f>
        <v>27.266666666666666</v>
      </c>
      <c r="N8" s="3">
        <f>[4]Novembro!$B$17</f>
        <v>25.654166666666669</v>
      </c>
      <c r="O8" s="3">
        <f>[4]Novembro!$B$18</f>
        <v>24.358333333333331</v>
      </c>
      <c r="P8" s="3">
        <f>[4]Novembro!$B$19</f>
        <v>24.4375</v>
      </c>
      <c r="Q8" s="3">
        <f>[4]Novembro!$B$20</f>
        <v>24.270833333333332</v>
      </c>
      <c r="R8" s="3">
        <f>[4]Novembro!$B$21</f>
        <v>25.250000000000004</v>
      </c>
      <c r="S8" s="3">
        <f>[4]Novembro!$B$22</f>
        <v>25.991666666666671</v>
      </c>
      <c r="T8" s="3">
        <f>[4]Novembro!$B$23</f>
        <v>25.587500000000002</v>
      </c>
      <c r="U8" s="3">
        <f>[4]Novembro!$B$24</f>
        <v>25.416666666666661</v>
      </c>
      <c r="V8" s="3">
        <f>[4]Novembro!$B$25</f>
        <v>28.079166666666662</v>
      </c>
      <c r="W8" s="3">
        <f>[4]Novembro!$B$26</f>
        <v>28.941666666666666</v>
      </c>
      <c r="X8" s="3">
        <f>[4]Novembro!$B$27</f>
        <v>27.754166666666674</v>
      </c>
      <c r="Y8" s="3">
        <f>[4]Novembro!$B$28</f>
        <v>25.5</v>
      </c>
      <c r="Z8" s="3">
        <f>[4]Novembro!$B$29</f>
        <v>27.054166666666671</v>
      </c>
      <c r="AA8" s="3">
        <f>[4]Novembro!$B$30</f>
        <v>27.645833333333332</v>
      </c>
      <c r="AB8" s="3">
        <f>[4]Novembro!$B$31</f>
        <v>25.716666666666669</v>
      </c>
      <c r="AC8" s="3">
        <f>[4]Novembro!$B$32</f>
        <v>27.637500000000003</v>
      </c>
      <c r="AD8" s="3">
        <f>[4]Novembro!$B$33</f>
        <v>25.125</v>
      </c>
      <c r="AE8" s="3">
        <f>[4]Novembro!$B$34</f>
        <v>25.883333333333336</v>
      </c>
      <c r="AF8" s="16">
        <f t="shared" si="1"/>
        <v>26.213333333333342</v>
      </c>
    </row>
    <row r="9" spans="1:33" ht="17.100000000000001" customHeight="1" x14ac:dyDescent="0.2">
      <c r="A9" s="9" t="s">
        <v>2</v>
      </c>
      <c r="B9" s="3">
        <f>[5]Novembro!$B$5</f>
        <v>25.612500000000001</v>
      </c>
      <c r="C9" s="3">
        <f>[5]Novembro!$B$6</f>
        <v>24.341666666666669</v>
      </c>
      <c r="D9" s="3">
        <f>[5]Novembro!$B$7</f>
        <v>26.045833333333334</v>
      </c>
      <c r="E9" s="3">
        <f>[5]Novembro!$B$8</f>
        <v>26.820833333333326</v>
      </c>
      <c r="F9" s="3">
        <f>[5]Novembro!$B$9</f>
        <v>24.349999999999998</v>
      </c>
      <c r="G9" s="3">
        <f>[5]Novembro!$B$10</f>
        <v>23.545833333333334</v>
      </c>
      <c r="H9" s="3">
        <f>[5]Novembro!$B$11</f>
        <v>23.837500000000002</v>
      </c>
      <c r="I9" s="3">
        <f>[5]Novembro!$B$12</f>
        <v>22.616666666666664</v>
      </c>
      <c r="J9" s="3">
        <f>[5]Novembro!$B$13</f>
        <v>24.116666666666671</v>
      </c>
      <c r="K9" s="3">
        <f>[5]Novembro!$B$14</f>
        <v>26.058333333333337</v>
      </c>
      <c r="L9" s="3">
        <f>[5]Novembro!$B$15</f>
        <v>27.533333333333335</v>
      </c>
      <c r="M9" s="3">
        <f>[5]Novembro!$B$16</f>
        <v>26.049999999999997</v>
      </c>
      <c r="N9" s="3">
        <f>[5]Novembro!$B$17</f>
        <v>25.712499999999995</v>
      </c>
      <c r="O9" s="3">
        <f>[5]Novembro!$B$18</f>
        <v>25.904166666666669</v>
      </c>
      <c r="P9" s="3">
        <f>[5]Novembro!$B$19</f>
        <v>25.795833333333334</v>
      </c>
      <c r="Q9" s="3">
        <f>[5]Novembro!$B$20</f>
        <v>26.970833333333331</v>
      </c>
      <c r="R9" s="3">
        <f>[5]Novembro!$B$21</f>
        <v>27.791666666666661</v>
      </c>
      <c r="S9" s="3">
        <f>[5]Novembro!$B$22</f>
        <v>27.308333333333337</v>
      </c>
      <c r="T9" s="3">
        <f>[5]Novembro!$B$23</f>
        <v>27.379166666666659</v>
      </c>
      <c r="U9" s="3">
        <f>[5]Novembro!$B$24</f>
        <v>24.558333333333334</v>
      </c>
      <c r="V9" s="3">
        <f>[5]Novembro!$B$25</f>
        <v>25.787500000000005</v>
      </c>
      <c r="W9" s="3">
        <f>[5]Novembro!$B$26</f>
        <v>27.179166666666671</v>
      </c>
      <c r="X9" s="3">
        <f>[5]Novembro!$B$27</f>
        <v>25.108333333333331</v>
      </c>
      <c r="Y9" s="3">
        <f>[5]Novembro!$B$28</f>
        <v>23.5</v>
      </c>
      <c r="Z9" s="3">
        <f>[5]Novembro!$B$29</f>
        <v>25.358333333333338</v>
      </c>
      <c r="AA9" s="3">
        <f>[5]Novembro!$B$30</f>
        <v>26.208333333333332</v>
      </c>
      <c r="AB9" s="3">
        <f>[5]Novembro!$B$31</f>
        <v>26.641666666666666</v>
      </c>
      <c r="AC9" s="3">
        <f>[5]Novembro!$B$32</f>
        <v>26.795833333333334</v>
      </c>
      <c r="AD9" s="3">
        <f>[5]Novembro!$B$33</f>
        <v>25.541666666666668</v>
      </c>
      <c r="AE9" s="3">
        <f>[5]Novembro!$B$34</f>
        <v>24.179166666666671</v>
      </c>
      <c r="AF9" s="16">
        <f t="shared" si="1"/>
        <v>25.62166666666667</v>
      </c>
    </row>
    <row r="10" spans="1:33" ht="17.100000000000001" customHeight="1" x14ac:dyDescent="0.2">
      <c r="A10" s="9" t="s">
        <v>3</v>
      </c>
      <c r="B10" s="3">
        <f>[6]Novembro!$B$5</f>
        <v>26.458333333333332</v>
      </c>
      <c r="C10" s="3">
        <f>[6]Novembro!$B$6</f>
        <v>26.058333333333337</v>
      </c>
      <c r="D10" s="3">
        <f>[6]Novembro!$B$7</f>
        <v>26.154166666666665</v>
      </c>
      <c r="E10" s="3">
        <f>[6]Novembro!$B$8</f>
        <v>25.837500000000002</v>
      </c>
      <c r="F10" s="3">
        <f>[6]Novembro!$B$9</f>
        <v>26.562500000000004</v>
      </c>
      <c r="G10" s="3">
        <f>[6]Novembro!$B$10</f>
        <v>25.8</v>
      </c>
      <c r="H10" s="3">
        <f>[6]Novembro!$B$11</f>
        <v>26.487500000000001</v>
      </c>
      <c r="I10" s="3">
        <f>[6]Novembro!$B$12</f>
        <v>23.45</v>
      </c>
      <c r="J10" s="3">
        <f>[6]Novembro!$B$13</f>
        <v>22.912499999999998</v>
      </c>
      <c r="K10" s="3">
        <f>[6]Novembro!$B$14</f>
        <v>22.612499999999997</v>
      </c>
      <c r="L10" s="3">
        <f>[6]Novembro!$B$15</f>
        <v>25.816666666666663</v>
      </c>
      <c r="M10" s="3">
        <f>[6]Novembro!$B$16</f>
        <v>27.837499999999995</v>
      </c>
      <c r="N10" s="3">
        <f>[6]Novembro!$B$17</f>
        <v>26.779166666666669</v>
      </c>
      <c r="O10" s="3">
        <f>[6]Novembro!$B$18</f>
        <v>24.583333333333339</v>
      </c>
      <c r="P10" s="3">
        <f>[6]Novembro!$B$19</f>
        <v>25.383333333333329</v>
      </c>
      <c r="Q10" s="3">
        <f>[6]Novembro!$B$20</f>
        <v>26.225000000000005</v>
      </c>
      <c r="R10" s="3">
        <f>[6]Novembro!$B$21</f>
        <v>26.962500000000006</v>
      </c>
      <c r="S10" s="3">
        <f>[6]Novembro!$B$22</f>
        <v>25.7</v>
      </c>
      <c r="T10" s="3">
        <f>[6]Novembro!$B$23</f>
        <v>25.883333333333336</v>
      </c>
      <c r="U10" s="3">
        <f>[6]Novembro!$B$24</f>
        <v>26.762500000000003</v>
      </c>
      <c r="V10" s="3">
        <f>[6]Novembro!$B$25</f>
        <v>28.379166666666666</v>
      </c>
      <c r="W10" s="3">
        <f>[6]Novembro!$B$26</f>
        <v>26.320833333333329</v>
      </c>
      <c r="X10" s="3">
        <f>[6]Novembro!$B$27</f>
        <v>26.433333333333334</v>
      </c>
      <c r="Y10" s="3">
        <f>[6]Novembro!$B$28</f>
        <v>24.666666666666671</v>
      </c>
      <c r="Z10" s="3">
        <f>[6]Novembro!$B$29</f>
        <v>25.454166666666666</v>
      </c>
      <c r="AA10" s="3">
        <f>[6]Novembro!$B$30</f>
        <v>25.587500000000002</v>
      </c>
      <c r="AB10" s="3">
        <f>[6]Novembro!$B$31</f>
        <v>27.683333333333302</v>
      </c>
      <c r="AC10" s="3">
        <f>[6]Novembro!$B$32</f>
        <v>28.287499999999994</v>
      </c>
      <c r="AD10" s="3">
        <f>[6]Novembro!$B$33</f>
        <v>26.791666666666671</v>
      </c>
      <c r="AE10" s="3">
        <f>[6]Novembro!$B$34</f>
        <v>25.262500000000003</v>
      </c>
      <c r="AF10" s="16">
        <f t="shared" si="1"/>
        <v>25.971111111111107</v>
      </c>
    </row>
    <row r="11" spans="1:33" ht="17.100000000000001" customHeight="1" x14ac:dyDescent="0.2">
      <c r="A11" s="9" t="s">
        <v>4</v>
      </c>
      <c r="B11" s="3">
        <f>[7]Novembro!$B$5</f>
        <v>24.704166666666666</v>
      </c>
      <c r="C11" s="3">
        <f>[7]Novembro!$B$6</f>
        <v>23.137500000000003</v>
      </c>
      <c r="D11" s="3">
        <f>[7]Novembro!$B$7</f>
        <v>23.566666666666663</v>
      </c>
      <c r="E11" s="3">
        <f>[7]Novembro!$B$8</f>
        <v>24.125</v>
      </c>
      <c r="F11" s="3">
        <f>[7]Novembro!$B$9</f>
        <v>23.537499999999998</v>
      </c>
      <c r="G11" s="3">
        <f>[7]Novembro!$B$10</f>
        <v>23.400000000000002</v>
      </c>
      <c r="H11" s="3">
        <f>[7]Novembro!$B$11</f>
        <v>23.641666666666666</v>
      </c>
      <c r="I11" s="3">
        <f>[7]Novembro!$B$12</f>
        <v>21.020833333333336</v>
      </c>
      <c r="J11" s="3">
        <f>[7]Novembro!$B$13</f>
        <v>21.25416666666667</v>
      </c>
      <c r="K11" s="3">
        <f>[7]Novembro!$B$14</f>
        <v>21.929166666666671</v>
      </c>
      <c r="L11" s="3">
        <f>[7]Novembro!$B$15</f>
        <v>24.262499999999999</v>
      </c>
      <c r="M11" s="3">
        <f>[7]Novembro!$B$16</f>
        <v>25.275000000000006</v>
      </c>
      <c r="N11" s="3">
        <f>[7]Novembro!$B$17</f>
        <v>24.333333333333332</v>
      </c>
      <c r="O11" s="3">
        <f>[7]Novembro!$B$18</f>
        <v>23.283333333333335</v>
      </c>
      <c r="P11" s="3">
        <f>[7]Novembro!$B$19</f>
        <v>23.349999999999998</v>
      </c>
      <c r="Q11" s="3">
        <f>[7]Novembro!$B$20</f>
        <v>23.82083333333334</v>
      </c>
      <c r="R11" s="3">
        <f>[7]Novembro!$B$21</f>
        <v>24.645833333333332</v>
      </c>
      <c r="S11" s="3">
        <f>[7]Novembro!$B$22</f>
        <v>24.370833333333337</v>
      </c>
      <c r="T11" s="3">
        <f>[7]Novembro!$B$23</f>
        <v>25.425000000000001</v>
      </c>
      <c r="U11" s="3">
        <f>[7]Novembro!$B$24</f>
        <v>24.995833333333334</v>
      </c>
      <c r="V11" s="3">
        <f>[7]Novembro!$B$25</f>
        <v>25.845833333333331</v>
      </c>
      <c r="W11" s="3">
        <f>[7]Novembro!$B$26</f>
        <v>25.329166666666669</v>
      </c>
      <c r="X11" s="3">
        <f>[7]Novembro!$B$27</f>
        <v>23.25833333333334</v>
      </c>
      <c r="Y11" s="3">
        <f>[7]Novembro!$B$28</f>
        <v>21.433333333333334</v>
      </c>
      <c r="Z11" s="3">
        <f>[7]Novembro!$B$29</f>
        <v>22.266666666666669</v>
      </c>
      <c r="AA11" s="3">
        <f>[7]Novembro!$B$30</f>
        <v>23.583333333333329</v>
      </c>
      <c r="AB11" s="3">
        <f>[7]Novembro!$B$31</f>
        <v>24.954166666666666</v>
      </c>
      <c r="AC11" s="3">
        <f>[7]Novembro!$B$32</f>
        <v>28.287499999999994</v>
      </c>
      <c r="AD11" s="3">
        <f>[7]Novembro!$B$33</f>
        <v>26.791666666666671</v>
      </c>
      <c r="AE11" s="3">
        <f>[7]Novembro!$B$34</f>
        <v>25.262500000000003</v>
      </c>
      <c r="AF11" s="16">
        <f t="shared" si="1"/>
        <v>24.03638888888889</v>
      </c>
    </row>
    <row r="12" spans="1:33" ht="17.100000000000001" customHeight="1" x14ac:dyDescent="0.2">
      <c r="A12" s="9" t="s">
        <v>5</v>
      </c>
      <c r="B12" s="3">
        <f>[8]Novembro!$B$5</f>
        <v>32.404166666666661</v>
      </c>
      <c r="C12" s="3">
        <f>[8]Novembro!$B$6</f>
        <v>24.116666666666664</v>
      </c>
      <c r="D12" s="3">
        <f>[8]Novembro!$B$7</f>
        <v>26.729166666666668</v>
      </c>
      <c r="E12" s="3">
        <f>[8]Novembro!$B$8</f>
        <v>30.012500000000006</v>
      </c>
      <c r="F12" s="3">
        <f>[8]Novembro!$B$9</f>
        <v>28.05416666666666</v>
      </c>
      <c r="G12" s="3">
        <f>[8]Novembro!$B$10</f>
        <v>26.416666666666661</v>
      </c>
      <c r="H12" s="3">
        <f>[8]Novembro!$B$11</f>
        <v>27.025000000000002</v>
      </c>
      <c r="I12" s="3">
        <f>[8]Novembro!$B$12</f>
        <v>24.654166666666665</v>
      </c>
      <c r="J12" s="3">
        <f>[8]Novembro!$B$13</f>
        <v>28.633333333333336</v>
      </c>
      <c r="K12" s="3">
        <f>[8]Novembro!$B$14</f>
        <v>32.320833333333333</v>
      </c>
      <c r="L12" s="3">
        <f>[8]Novembro!$B$15</f>
        <v>27.216666666666669</v>
      </c>
      <c r="M12" s="3">
        <f>[8]Novembro!$B$16</f>
        <v>27.341666666666658</v>
      </c>
      <c r="N12" s="3">
        <f>[8]Novembro!$B$17</f>
        <v>27.720833333333335</v>
      </c>
      <c r="O12" s="3">
        <f>[8]Novembro!$B$18</f>
        <v>28.641666666666669</v>
      </c>
      <c r="P12" s="3">
        <f>[8]Novembro!$B$19</f>
        <v>29.016666666666666</v>
      </c>
      <c r="Q12" s="3">
        <f>[8]Novembro!$B$20</f>
        <v>29.237500000000008</v>
      </c>
      <c r="R12" s="3">
        <f>[8]Novembro!$B$21</f>
        <v>30.591666666666669</v>
      </c>
      <c r="S12" s="3">
        <f>[8]Novembro!$B$22</f>
        <v>30.933333333333326</v>
      </c>
      <c r="T12" s="3">
        <f>[8]Novembro!$B$23</f>
        <v>26.200000000000003</v>
      </c>
      <c r="U12" s="3">
        <f>[8]Novembro!$B$24</f>
        <v>27.2</v>
      </c>
      <c r="V12" s="3">
        <f>[8]Novembro!$B$25</f>
        <v>28.066666666666663</v>
      </c>
      <c r="W12" s="3">
        <f>[8]Novembro!$B$26</f>
        <v>27.987499999999997</v>
      </c>
      <c r="X12" s="3">
        <f>[8]Novembro!$B$27</f>
        <v>26.854166666666671</v>
      </c>
      <c r="Y12" s="3">
        <f>[8]Novembro!$B$28</f>
        <v>25.066666666666666</v>
      </c>
      <c r="Z12" s="3">
        <f>[8]Novembro!$B$29</f>
        <v>26.716666666666665</v>
      </c>
      <c r="AA12" s="3">
        <f>[8]Novembro!$B$30</f>
        <v>29.683333333333326</v>
      </c>
      <c r="AB12" s="3">
        <f>[8]Novembro!$B$31</f>
        <v>27</v>
      </c>
      <c r="AC12" s="3">
        <f>[8]Novembro!$B$32</f>
        <v>27.929166666666664</v>
      </c>
      <c r="AD12" s="3">
        <f>[8]Novembro!$B$33</f>
        <v>29.95</v>
      </c>
      <c r="AE12" s="3">
        <f>[8]Novembro!$B$34</f>
        <v>27.024999999999991</v>
      </c>
      <c r="AF12" s="16">
        <f t="shared" si="1"/>
        <v>28.024861111111111</v>
      </c>
    </row>
    <row r="13" spans="1:33" ht="17.100000000000001" customHeight="1" x14ac:dyDescent="0.2">
      <c r="A13" s="9" t="s">
        <v>6</v>
      </c>
      <c r="B13" s="3">
        <f>[9]Novembro!$B$5</f>
        <v>28.633333333333329</v>
      </c>
      <c r="C13" s="3">
        <f>[9]Novembro!$B$6</f>
        <v>24.612499999999997</v>
      </c>
      <c r="D13" s="3">
        <f>[9]Novembro!$B$7</f>
        <v>26.979166666666671</v>
      </c>
      <c r="E13" s="3">
        <f>[9]Novembro!$B$8</f>
        <v>27.037500000000005</v>
      </c>
      <c r="F13" s="3">
        <f>[9]Novembro!$B$9</f>
        <v>25.620833333333326</v>
      </c>
      <c r="G13" s="3">
        <f>[9]Novembro!$B$10</f>
        <v>24.824999999999999</v>
      </c>
      <c r="H13" s="3">
        <f>[9]Novembro!$B$11</f>
        <v>25.595833333333335</v>
      </c>
      <c r="I13" s="3">
        <f>[9]Novembro!$B$12</f>
        <v>24.012499999999999</v>
      </c>
      <c r="J13" s="3">
        <f>[9]Novembro!$B$13</f>
        <v>26.754166666666663</v>
      </c>
      <c r="K13" s="3">
        <f>[9]Novembro!$B$14</f>
        <v>25.349999999999998</v>
      </c>
      <c r="L13" s="3">
        <f>[9]Novembro!$B$15</f>
        <v>26.133333333333329</v>
      </c>
      <c r="M13" s="3">
        <f>[9]Novembro!$B$16</f>
        <v>27.191666666666674</v>
      </c>
      <c r="N13" s="3">
        <f>[9]Novembro!$B$17</f>
        <v>26.995833333333334</v>
      </c>
      <c r="O13" s="3">
        <f>[9]Novembro!$B$18</f>
        <v>27.362499999999997</v>
      </c>
      <c r="P13" s="3">
        <f>[9]Novembro!$B$19</f>
        <v>26.345833333333335</v>
      </c>
      <c r="Q13" s="3">
        <f>[9]Novembro!$B$20</f>
        <v>27.087500000000002</v>
      </c>
      <c r="R13" s="3">
        <f>[9]Novembro!$B$21</f>
        <v>30.005555555555556</v>
      </c>
      <c r="S13" s="3">
        <f>[9]Novembro!$B$22</f>
        <v>27.975000000000005</v>
      </c>
      <c r="T13" s="3">
        <f>[9]Novembro!$B$23</f>
        <v>27.125000000000004</v>
      </c>
      <c r="U13" s="3">
        <f>[9]Novembro!$B$24</f>
        <v>26.600000000000005</v>
      </c>
      <c r="V13" s="3">
        <f>[9]Novembro!$B$25</f>
        <v>27.716666666666669</v>
      </c>
      <c r="W13" s="3">
        <f>[9]Novembro!$B$26</f>
        <v>27.266666666666666</v>
      </c>
      <c r="X13" s="3">
        <f>[9]Novembro!$B$27</f>
        <v>25.608333333333331</v>
      </c>
      <c r="Y13" s="3">
        <f>[9]Novembro!$B$28</f>
        <v>23.341666666666669</v>
      </c>
      <c r="Z13" s="3">
        <f>[9]Novembro!$B$29</f>
        <v>25.662500000000005</v>
      </c>
      <c r="AA13" s="3">
        <f>[9]Novembro!$B$30</f>
        <v>27.816666666666666</v>
      </c>
      <c r="AB13" s="3">
        <f>[9]Novembro!$B$31</f>
        <v>27.458333333333339</v>
      </c>
      <c r="AC13" s="3">
        <f>[9]Novembro!$B$32</f>
        <v>28.079166666666662</v>
      </c>
      <c r="AD13" s="3">
        <f>[9]Novembro!$B$33</f>
        <v>28.008333333333329</v>
      </c>
      <c r="AE13" s="3">
        <f>[9]Novembro!$B$34</f>
        <v>24.891666666666666</v>
      </c>
      <c r="AF13" s="16">
        <f t="shared" si="1"/>
        <v>26.603101851851857</v>
      </c>
    </row>
    <row r="14" spans="1:33" ht="17.100000000000001" customHeight="1" x14ac:dyDescent="0.2">
      <c r="A14" s="9" t="s">
        <v>7</v>
      </c>
      <c r="B14" s="3">
        <f>[10]Novembro!$B$5</f>
        <v>21.979166666666668</v>
      </c>
      <c r="C14" s="3">
        <f>[10]Novembro!$B$6</f>
        <v>22.816666666666666</v>
      </c>
      <c r="D14" s="3">
        <f>[10]Novembro!$B$7</f>
        <v>25.425000000000001</v>
      </c>
      <c r="E14" s="3">
        <f>[10]Novembro!$B$8</f>
        <v>25.537499999999994</v>
      </c>
      <c r="F14" s="3">
        <f>[10]Novembro!$B$9</f>
        <v>27.158333333333335</v>
      </c>
      <c r="G14" s="3">
        <f>[10]Novembro!$B$10</f>
        <v>23.608333333333331</v>
      </c>
      <c r="H14" s="3">
        <f>[10]Novembro!$B$11</f>
        <v>24.92916666666666</v>
      </c>
      <c r="I14" s="3">
        <f>[10]Novembro!$B$12</f>
        <v>22.612500000000001</v>
      </c>
      <c r="J14" s="3">
        <f>[10]Novembro!$B$13</f>
        <v>23.095833333333328</v>
      </c>
      <c r="K14" s="3">
        <f>[10]Novembro!$B$14</f>
        <v>26.345833333333331</v>
      </c>
      <c r="L14" s="3">
        <f>[10]Novembro!$B$15</f>
        <v>27.795833333333331</v>
      </c>
      <c r="M14" s="3">
        <f>[10]Novembro!$B$16</f>
        <v>27.729166666666661</v>
      </c>
      <c r="N14" s="3">
        <f>[10]Novembro!$B$17</f>
        <v>25.870833333333334</v>
      </c>
      <c r="O14" s="3">
        <f>[10]Novembro!$B$18</f>
        <v>23.537500000000009</v>
      </c>
      <c r="P14" s="3">
        <f>[10]Novembro!$B$19</f>
        <v>24.645833333333339</v>
      </c>
      <c r="Q14" s="3">
        <f>[10]Novembro!$B$20</f>
        <v>25.658333333333342</v>
      </c>
      <c r="R14" s="3">
        <f>[10]Novembro!$B$21</f>
        <v>26.929166666666664</v>
      </c>
      <c r="S14" s="3">
        <f>[10]Novembro!$B$22</f>
        <v>26.183333333333334</v>
      </c>
      <c r="T14" s="3">
        <f>[10]Novembro!$B$23</f>
        <v>26.462500000000002</v>
      </c>
      <c r="U14" s="3">
        <f>[10]Novembro!$B$24</f>
        <v>25.258333333333336</v>
      </c>
      <c r="V14" s="3">
        <f>[10]Novembro!$B$25</f>
        <v>28.029166666666669</v>
      </c>
      <c r="W14" s="3">
        <f>[10]Novembro!$B$26</f>
        <v>28.391666666666666</v>
      </c>
      <c r="X14" s="3">
        <f>[10]Novembro!$B$27</f>
        <v>25.341666666666665</v>
      </c>
      <c r="Y14" s="3">
        <f>[10]Novembro!$B$28</f>
        <v>24.025000000000006</v>
      </c>
      <c r="Z14" s="3">
        <f>[10]Novembro!$B$29</f>
        <v>25.512499999999999</v>
      </c>
      <c r="AA14" s="3">
        <f>[10]Novembro!$B$30</f>
        <v>24.766666666666666</v>
      </c>
      <c r="AB14" s="3">
        <f>[10]Novembro!$B$31</f>
        <v>26.595833333333331</v>
      </c>
      <c r="AC14" s="3">
        <f>[10]Novembro!$B$32</f>
        <v>26.941666666666666</v>
      </c>
      <c r="AD14" s="3">
        <f>[10]Novembro!$B$33</f>
        <v>26.854166666666668</v>
      </c>
      <c r="AE14" s="3">
        <f>[10]Novembro!$B$34</f>
        <v>24.108333333333331</v>
      </c>
      <c r="AF14" s="16">
        <f t="shared" si="1"/>
        <v>25.47152777777778</v>
      </c>
    </row>
    <row r="15" spans="1:33" ht="17.100000000000001" customHeight="1" x14ac:dyDescent="0.2">
      <c r="A15" s="9" t="s">
        <v>8</v>
      </c>
      <c r="B15" s="3">
        <f>[11]Novembro!$B$5</f>
        <v>22.245833333333334</v>
      </c>
      <c r="C15" s="3">
        <f>[11]Novembro!$B$6</f>
        <v>23.966666666666669</v>
      </c>
      <c r="D15" s="3">
        <f>[11]Novembro!$B$7</f>
        <v>24.208333333333332</v>
      </c>
      <c r="E15" s="3">
        <f>[11]Novembro!$B$8</f>
        <v>24.325000000000003</v>
      </c>
      <c r="F15" s="3">
        <f>[11]Novembro!$B$9</f>
        <v>26.412499999999998</v>
      </c>
      <c r="G15" s="3">
        <f>[11]Novembro!$B$10</f>
        <v>26.829166666666669</v>
      </c>
      <c r="H15" s="3">
        <f>[11]Novembro!$B$11</f>
        <v>26.099999999999998</v>
      </c>
      <c r="I15" s="3">
        <f>[11]Novembro!$B$12</f>
        <v>22.912499999999998</v>
      </c>
      <c r="J15" s="3">
        <f>[11]Novembro!$B$13</f>
        <v>24.141666666666666</v>
      </c>
      <c r="K15" s="3">
        <f>[11]Novembro!$B$14</f>
        <v>25.770833333333332</v>
      </c>
      <c r="L15" s="3">
        <f>[11]Novembro!$B$15</f>
        <v>28.266666666666669</v>
      </c>
      <c r="M15" s="3">
        <f>[11]Novembro!$B$16</f>
        <v>28.254166666666659</v>
      </c>
      <c r="N15" s="3">
        <f>[11]Novembro!$B$17</f>
        <v>26.212499999999995</v>
      </c>
      <c r="O15" s="3">
        <f>[11]Novembro!$B$18</f>
        <v>23.095833333333335</v>
      </c>
      <c r="P15" s="3">
        <f>[11]Novembro!$B$19</f>
        <v>24.5625</v>
      </c>
      <c r="Q15" s="3">
        <f>[11]Novembro!$B$20</f>
        <v>25.112500000000001</v>
      </c>
      <c r="R15" s="3">
        <f>[11]Novembro!$B$21</f>
        <v>25.379166666666666</v>
      </c>
      <c r="S15" s="3">
        <f>[11]Novembro!$B$22</f>
        <v>24.804166666666664</v>
      </c>
      <c r="T15" s="3">
        <f>[11]Novembro!$B$23</f>
        <v>25.770833333333329</v>
      </c>
      <c r="U15" s="3">
        <f>[11]Novembro!$B$24</f>
        <v>25.745833333333334</v>
      </c>
      <c r="V15" s="3">
        <f>[11]Novembro!$B$25</f>
        <v>27.183333333333337</v>
      </c>
      <c r="W15" s="3">
        <f>[11]Novembro!$B$26</f>
        <v>28.762499999999999</v>
      </c>
      <c r="X15" s="3">
        <f>[11]Novembro!$B$27</f>
        <v>25.412499999999994</v>
      </c>
      <c r="Y15" s="3">
        <f>[11]Novembro!$B$28</f>
        <v>24.720833333333335</v>
      </c>
      <c r="Z15" s="3">
        <f>[11]Novembro!$B$29</f>
        <v>25.379166666666663</v>
      </c>
      <c r="AA15" s="3">
        <f>[11]Novembro!$B$30</f>
        <v>24.5</v>
      </c>
      <c r="AB15" s="3">
        <f>[11]Novembro!$B$31</f>
        <v>26.025000000000002</v>
      </c>
      <c r="AC15" s="3">
        <f>[11]Novembro!$B$32</f>
        <v>26.579166666666669</v>
      </c>
      <c r="AD15" s="3">
        <f>[11]Novembro!$B$33</f>
        <v>25.595833333333335</v>
      </c>
      <c r="AE15" s="3">
        <f>[11]Novembro!$B$34</f>
        <v>25.104166666666671</v>
      </c>
      <c r="AF15" s="16">
        <f t="shared" si="1"/>
        <v>25.44597222222222</v>
      </c>
    </row>
    <row r="16" spans="1:33" ht="17.100000000000001" customHeight="1" x14ac:dyDescent="0.2">
      <c r="A16" s="9" t="s">
        <v>9</v>
      </c>
      <c r="B16" s="3">
        <f>[12]Novembro!$B$5</f>
        <v>23.262500000000003</v>
      </c>
      <c r="C16" s="3">
        <f>[12]Novembro!$B$6</f>
        <v>24.391666666666662</v>
      </c>
      <c r="D16" s="3">
        <f>[12]Novembro!$B$7</f>
        <v>26.108333333333334</v>
      </c>
      <c r="E16" s="3">
        <f>[12]Novembro!$B$8</f>
        <v>25.637499999999999</v>
      </c>
      <c r="F16" s="3">
        <f>[12]Novembro!$B$9</f>
        <v>27.916666666666661</v>
      </c>
      <c r="G16" s="3">
        <f>[12]Novembro!$B$10</f>
        <v>26.4375</v>
      </c>
      <c r="H16" s="3">
        <f>[12]Novembro!$B$11</f>
        <v>27.429166666666664</v>
      </c>
      <c r="I16" s="3">
        <f>[12]Novembro!$B$12</f>
        <v>23.195833333333336</v>
      </c>
      <c r="J16" s="3">
        <f>[12]Novembro!$B$13</f>
        <v>24.604166666666668</v>
      </c>
      <c r="K16" s="3">
        <f>[12]Novembro!$B$14</f>
        <v>27.233333333333331</v>
      </c>
      <c r="L16" s="3">
        <f>[12]Novembro!$B$15</f>
        <v>29.270833333333332</v>
      </c>
      <c r="M16" s="3">
        <f>[12]Novembro!$B$16</f>
        <v>27.862500000000008</v>
      </c>
      <c r="N16" s="3">
        <f>[12]Novembro!$B$17</f>
        <v>26.92916666666666</v>
      </c>
      <c r="O16" s="3">
        <f>[12]Novembro!$B$18</f>
        <v>24.183333333333326</v>
      </c>
      <c r="P16" s="3">
        <f>[12]Novembro!$B$19</f>
        <v>25.458333333333339</v>
      </c>
      <c r="Q16" s="3">
        <f>[12]Novembro!$B$20</f>
        <v>26.587499999999995</v>
      </c>
      <c r="R16" s="3">
        <f>[12]Novembro!$B$21</f>
        <v>26.654166666666672</v>
      </c>
      <c r="S16" s="3">
        <f>[12]Novembro!$B$22</f>
        <v>25.795833333333334</v>
      </c>
      <c r="T16" s="3">
        <f>[12]Novembro!$B$23</f>
        <v>27.445833333333336</v>
      </c>
      <c r="U16" s="3">
        <f>[12]Novembro!$B$24</f>
        <v>26.283333333333331</v>
      </c>
      <c r="V16" s="3">
        <f>[12]Novembro!$B$25</f>
        <v>28.608333333333331</v>
      </c>
      <c r="W16" s="3">
        <f>[12]Novembro!$B$26</f>
        <v>30.116666666666671</v>
      </c>
      <c r="X16" s="3">
        <f>[12]Novembro!$B$27</f>
        <v>26.854166666666668</v>
      </c>
      <c r="Y16" s="3">
        <f>[12]Novembro!$B$28</f>
        <v>24.599999999999998</v>
      </c>
      <c r="Z16" s="3">
        <f>[12]Novembro!$B$29</f>
        <v>26.495833333333334</v>
      </c>
      <c r="AA16" s="3">
        <f>[12]Novembro!$B$30</f>
        <v>24.975000000000005</v>
      </c>
      <c r="AB16" s="3">
        <f>[12]Novembro!$B$31</f>
        <v>27.470833333333335</v>
      </c>
      <c r="AC16" s="3">
        <f>[12]Novembro!$B$32</f>
        <v>28.512500000000003</v>
      </c>
      <c r="AD16" s="3">
        <f>[12]Novembro!$B$33</f>
        <v>27.5625</v>
      </c>
      <c r="AE16" s="3">
        <f>[12]Novembro!$B$34</f>
        <v>24.570833333333336</v>
      </c>
      <c r="AF16" s="16">
        <f t="shared" si="1"/>
        <v>26.415138888888887</v>
      </c>
    </row>
    <row r="17" spans="1:33" ht="17.100000000000001" customHeight="1" x14ac:dyDescent="0.2">
      <c r="A17" s="9" t="s">
        <v>47</v>
      </c>
      <c r="B17" s="3">
        <f>[13]Novembro!$B$5</f>
        <v>24.204166666666669</v>
      </c>
      <c r="C17" s="3">
        <f>[13]Novembro!$B$6</f>
        <v>24.024999999999995</v>
      </c>
      <c r="D17" s="3">
        <f>[13]Novembro!$B$7</f>
        <v>26.245833333333334</v>
      </c>
      <c r="E17" s="3">
        <f>[13]Novembro!$B$8</f>
        <v>27.512499999999999</v>
      </c>
      <c r="F17" s="3">
        <f>[13]Novembro!$B$9</f>
        <v>26.687500000000004</v>
      </c>
      <c r="G17" s="3">
        <f>[13]Novembro!$B$10</f>
        <v>26.462500000000006</v>
      </c>
      <c r="H17" s="3">
        <f>[13]Novembro!$B$11</f>
        <v>24.820833333333336</v>
      </c>
      <c r="I17" s="3">
        <f>[13]Novembro!$B$12</f>
        <v>24.658333333333331</v>
      </c>
      <c r="J17" s="3">
        <f>[13]Novembro!$B$13</f>
        <v>26.333333333333332</v>
      </c>
      <c r="K17" s="3">
        <f>[13]Novembro!$B$14</f>
        <v>28.279166666666669</v>
      </c>
      <c r="L17" s="3">
        <f>[13]Novembro!$B$15</f>
        <v>29.420833333333324</v>
      </c>
      <c r="M17" s="3">
        <f>[13]Novembro!$B$16</f>
        <v>28.537499999999998</v>
      </c>
      <c r="N17" s="3">
        <f>[13]Novembro!$B$17</f>
        <v>26.904166666666669</v>
      </c>
      <c r="O17" s="3">
        <f>[13]Novembro!$B$18</f>
        <v>25.679166666666671</v>
      </c>
      <c r="P17" s="3">
        <f>[13]Novembro!$B$19</f>
        <v>26.087499999999995</v>
      </c>
      <c r="Q17" s="3">
        <f>[13]Novembro!$B$20</f>
        <v>26.783333333333335</v>
      </c>
      <c r="R17" s="3">
        <f>[13]Novembro!$B$21</f>
        <v>28.320833333333336</v>
      </c>
      <c r="S17" s="3">
        <f>[13]Novembro!$B$22</f>
        <v>28.258333333333329</v>
      </c>
      <c r="T17" s="3">
        <f>[13]Novembro!$B$23</f>
        <v>26.920833333333334</v>
      </c>
      <c r="U17" s="3">
        <f>[13]Novembro!$B$24</f>
        <v>26.654166666666669</v>
      </c>
      <c r="V17" s="3">
        <f>[13]Novembro!$B$25</f>
        <v>28.220833333333328</v>
      </c>
      <c r="W17" s="3">
        <f>[13]Novembro!$B$26</f>
        <v>29.650000000000006</v>
      </c>
      <c r="X17" s="3">
        <f>[13]Novembro!$B$27</f>
        <v>28.266666666666669</v>
      </c>
      <c r="Y17" s="3">
        <f>[13]Novembro!$B$28</f>
        <v>25.795833333333334</v>
      </c>
      <c r="Z17" s="3">
        <f>[13]Novembro!$B$29</f>
        <v>27.587500000000002</v>
      </c>
      <c r="AA17" s="3">
        <f>[13]Novembro!$B$30</f>
        <v>28.270833333333329</v>
      </c>
      <c r="AB17" s="3">
        <f>[13]Novembro!$B$31</f>
        <v>26.900000000000002</v>
      </c>
      <c r="AC17" s="3">
        <f>[13]Novembro!$B$32</f>
        <v>27.920833333333331</v>
      </c>
      <c r="AD17" s="3">
        <f>[13]Novembro!$B$33</f>
        <v>26.709090909090914</v>
      </c>
      <c r="AE17" s="3">
        <f>[13]Novembro!$B$34</f>
        <v>26.079166666666666</v>
      </c>
      <c r="AF17" s="16">
        <f t="shared" si="1"/>
        <v>26.939886363636365</v>
      </c>
    </row>
    <row r="18" spans="1:33" ht="17.100000000000001" customHeight="1" x14ac:dyDescent="0.2">
      <c r="A18" s="9" t="s">
        <v>10</v>
      </c>
      <c r="B18" s="3">
        <f>[14]Novembro!$B$5</f>
        <v>21.974999999999998</v>
      </c>
      <c r="C18" s="3">
        <f>[14]Novembro!$B$6</f>
        <v>24.087500000000002</v>
      </c>
      <c r="D18" s="3">
        <f>[14]Novembro!$B$7</f>
        <v>25.179166666666664</v>
      </c>
      <c r="E18" s="3">
        <f>[14]Novembro!$B$8</f>
        <v>25.900000000000002</v>
      </c>
      <c r="F18" s="3">
        <f>[14]Novembro!$B$9</f>
        <v>26.923999999999999</v>
      </c>
      <c r="G18" s="3">
        <f>[14]Novembro!$B$10</f>
        <v>25.847826086956527</v>
      </c>
      <c r="H18" s="3">
        <f>[14]Novembro!$B$11</f>
        <v>26.349999999999998</v>
      </c>
      <c r="I18" s="3">
        <f>[14]Novembro!$B$12</f>
        <v>22.875</v>
      </c>
      <c r="J18" s="3">
        <f>[14]Novembro!$B$13</f>
        <v>25.05</v>
      </c>
      <c r="K18" s="3">
        <f>[14]Novembro!$B$14</f>
        <v>27.037500000000005</v>
      </c>
      <c r="L18" s="3">
        <f>[14]Novembro!$B$15</f>
        <v>28.454166666666666</v>
      </c>
      <c r="M18" s="3">
        <f>[14]Novembro!$B$16</f>
        <v>28.445833333333336</v>
      </c>
      <c r="N18" s="3">
        <f>[14]Novembro!$B$17</f>
        <v>26.504166666666674</v>
      </c>
      <c r="O18" s="3">
        <f>[14]Novembro!$B$18</f>
        <v>23.941666666666666</v>
      </c>
      <c r="P18" s="3">
        <f>[14]Novembro!$B$19</f>
        <v>25.183333333333326</v>
      </c>
      <c r="Q18" s="3">
        <f>[14]Novembro!$B$20</f>
        <v>26.150000000000002</v>
      </c>
      <c r="R18" s="3">
        <f>[14]Novembro!$B$21</f>
        <v>26.662500000000005</v>
      </c>
      <c r="S18" s="3">
        <f>[14]Novembro!$B$22</f>
        <v>26.395833333333329</v>
      </c>
      <c r="T18" s="3">
        <f>[14]Novembro!$B$23</f>
        <v>26.599999999999998</v>
      </c>
      <c r="U18" s="3">
        <f>[14]Novembro!$B$24</f>
        <v>25.870833333333326</v>
      </c>
      <c r="V18" s="3">
        <f>[14]Novembro!$B$25</f>
        <v>27.425000000000001</v>
      </c>
      <c r="W18" s="3">
        <f>[14]Novembro!$B$26</f>
        <v>29.466666666666665</v>
      </c>
      <c r="X18" s="3">
        <f>[14]Novembro!$B$27</f>
        <v>26.179166666666674</v>
      </c>
      <c r="Y18" s="3">
        <f>[14]Novembro!$B$28</f>
        <v>24.837500000000006</v>
      </c>
      <c r="Z18" s="3">
        <f>[14]Novembro!$B$29</f>
        <v>26.466666666666669</v>
      </c>
      <c r="AA18" s="3">
        <f>[14]Novembro!$B$30</f>
        <v>25.454166666666666</v>
      </c>
      <c r="AB18" s="3">
        <f>[14]Novembro!$B$31</f>
        <v>26.808333333333326</v>
      </c>
      <c r="AC18" s="3">
        <f>[14]Novembro!$B$32</f>
        <v>27.158333333333331</v>
      </c>
      <c r="AD18" s="3">
        <f>[14]Novembro!$B$33</f>
        <v>26.333333333333329</v>
      </c>
      <c r="AE18" s="3">
        <f>[14]Novembro!$B$34</f>
        <v>25.266666666666662</v>
      </c>
      <c r="AF18" s="16">
        <f t="shared" si="1"/>
        <v>26.027671980676324</v>
      </c>
    </row>
    <row r="19" spans="1:33" ht="17.100000000000001" customHeight="1" x14ac:dyDescent="0.2">
      <c r="A19" s="9" t="s">
        <v>11</v>
      </c>
      <c r="B19" s="3">
        <f>[15]Novembro!$B$5</f>
        <v>22.8</v>
      </c>
      <c r="C19" s="3">
        <f>[15]Novembro!$B$6</f>
        <v>22.762499999999999</v>
      </c>
      <c r="D19" s="3">
        <f>[15]Novembro!$B$7</f>
        <v>25.037499999999998</v>
      </c>
      <c r="E19" s="3">
        <f>[15]Novembro!$B$8</f>
        <v>26.070833333333329</v>
      </c>
      <c r="F19" s="3">
        <f>[15]Novembro!$B$9</f>
        <v>25.7</v>
      </c>
      <c r="G19" s="3">
        <f>[15]Novembro!$B$10</f>
        <v>24.487499999999997</v>
      </c>
      <c r="H19" s="3">
        <f>[15]Novembro!$B$11</f>
        <v>24.008333333333336</v>
      </c>
      <c r="I19" s="3">
        <f>[15]Novembro!$B$12</f>
        <v>23.358333333333334</v>
      </c>
      <c r="J19" s="3">
        <f>[15]Novembro!$B$13</f>
        <v>24.758333333333336</v>
      </c>
      <c r="K19" s="3">
        <f>[15]Novembro!$B$14</f>
        <v>26.108333333333334</v>
      </c>
      <c r="L19" s="3">
        <f>[15]Novembro!$B$15</f>
        <v>28.691666666666666</v>
      </c>
      <c r="M19" s="3">
        <f>[15]Novembro!$B$16</f>
        <v>29.120833333333337</v>
      </c>
      <c r="N19" s="3">
        <f>[15]Novembro!$B$17</f>
        <v>27.299999999999997</v>
      </c>
      <c r="O19" s="3">
        <f>[15]Novembro!$B$18</f>
        <v>25.545833333333338</v>
      </c>
      <c r="P19" s="3">
        <f>[15]Novembro!$B$19</f>
        <v>25.824999999999999</v>
      </c>
      <c r="Q19" s="3">
        <f>[15]Novembro!$B$20</f>
        <v>26.9375</v>
      </c>
      <c r="R19" s="3">
        <f>[15]Novembro!$B$21</f>
        <v>26.875</v>
      </c>
      <c r="S19" s="3">
        <f>[15]Novembro!$B$22</f>
        <v>26.383333333333336</v>
      </c>
      <c r="T19" s="3">
        <f>[15]Novembro!$B$23</f>
        <v>26.716666666666665</v>
      </c>
      <c r="U19" s="3">
        <f>[15]Novembro!$B$24</f>
        <v>25.508333333333329</v>
      </c>
      <c r="V19" s="3">
        <f>[15]Novembro!$B$25</f>
        <v>27.345833333333342</v>
      </c>
      <c r="W19" s="3">
        <f>[15]Novembro!$B$26</f>
        <v>28.69583333333334</v>
      </c>
      <c r="X19" s="3">
        <f>[15]Novembro!$B$27</f>
        <v>27.508333333333329</v>
      </c>
      <c r="Y19" s="3">
        <f>[15]Novembro!$B$28</f>
        <v>24.756521739130438</v>
      </c>
      <c r="Z19" s="3">
        <f>[15]Novembro!$B$29</f>
        <v>26.575000000000003</v>
      </c>
      <c r="AA19" s="3">
        <f>[15]Novembro!$B$30</f>
        <v>25.741666666666664</v>
      </c>
      <c r="AB19" s="3">
        <f>[15]Novembro!$B$31</f>
        <v>25.662499999999994</v>
      </c>
      <c r="AC19" s="3">
        <f>[15]Novembro!$B$32</f>
        <v>26.179166666666671</v>
      </c>
      <c r="AD19" s="3">
        <f>[15]Novembro!$B$33</f>
        <v>25.620833333333334</v>
      </c>
      <c r="AE19" s="3">
        <f>[15]Novembro!$B$34</f>
        <v>24.458333333333329</v>
      </c>
      <c r="AF19" s="16">
        <f t="shared" si="1"/>
        <v>25.884661835748791</v>
      </c>
    </row>
    <row r="20" spans="1:33" ht="17.100000000000001" customHeight="1" x14ac:dyDescent="0.2">
      <c r="A20" s="9" t="s">
        <v>12</v>
      </c>
      <c r="B20" s="3">
        <f>[16]Novembro!$B$5</f>
        <v>27.499999999999996</v>
      </c>
      <c r="C20" s="3">
        <f>[16]Novembro!$B$6</f>
        <v>25.058333333333337</v>
      </c>
      <c r="D20" s="3">
        <f>[16]Novembro!$B$7</f>
        <v>27.183333333333334</v>
      </c>
      <c r="E20" s="3">
        <f>[16]Novembro!$B$8</f>
        <v>28.920833333333331</v>
      </c>
      <c r="F20" s="3">
        <f>[16]Novembro!$B$9</f>
        <v>25.529166666666672</v>
      </c>
      <c r="G20" s="3">
        <f>[16]Novembro!$B$10</f>
        <v>25.708333333333339</v>
      </c>
      <c r="H20" s="3">
        <f>[16]Novembro!$B$11</f>
        <v>25.824999999999999</v>
      </c>
      <c r="I20" s="3">
        <f>[16]Novembro!$B$12</f>
        <v>24.774999999999995</v>
      </c>
      <c r="J20" s="3">
        <f>[16]Novembro!$B$13</f>
        <v>26.887499999999999</v>
      </c>
      <c r="K20" s="3">
        <f>[16]Novembro!$B$14</f>
        <v>29.945833333333329</v>
      </c>
      <c r="L20" s="3">
        <f>[16]Novembro!$B$15</f>
        <v>30.216666666666669</v>
      </c>
      <c r="M20" s="3">
        <f>[16]Novembro!$B$16</f>
        <v>30.116666666666671</v>
      </c>
      <c r="N20" s="3">
        <f>[16]Novembro!$B$17</f>
        <v>28</v>
      </c>
      <c r="O20" s="3">
        <f>[16]Novembro!$B$18</f>
        <v>27.75</v>
      </c>
      <c r="P20" s="3">
        <f>[16]Novembro!$B$19</f>
        <v>27.766666666666666</v>
      </c>
      <c r="Q20" s="3">
        <f>[16]Novembro!$B$20</f>
        <v>28.545833333333331</v>
      </c>
      <c r="R20" s="3">
        <f>[16]Novembro!$B$21</f>
        <v>29.441666666666674</v>
      </c>
      <c r="S20" s="3">
        <f>[16]Novembro!$B$22</f>
        <v>29.145833333333332</v>
      </c>
      <c r="T20" s="3">
        <f>[16]Novembro!$B$23</f>
        <v>27.795833333333331</v>
      </c>
      <c r="U20" s="3">
        <f>[16]Novembro!$B$24</f>
        <v>26.374999999999996</v>
      </c>
      <c r="V20" s="3">
        <f>[16]Novembro!$B$25</f>
        <v>28.329166666666655</v>
      </c>
      <c r="W20" s="3">
        <f>[16]Novembro!$B$26</f>
        <v>29.241666666666671</v>
      </c>
      <c r="X20" s="3">
        <f>[16]Novembro!$B$27</f>
        <v>27.612500000000001</v>
      </c>
      <c r="Y20" s="3">
        <f>[16]Novembro!$B$28</f>
        <v>25.012499999999999</v>
      </c>
      <c r="Z20" s="3">
        <f>[16]Novembro!$B$29</f>
        <v>27.774999999999995</v>
      </c>
      <c r="AA20" s="3">
        <f>[16]Novembro!$B$30</f>
        <v>29.070833333333329</v>
      </c>
      <c r="AB20" s="3">
        <f>[16]Novembro!$B$31</f>
        <v>27.8125</v>
      </c>
      <c r="AC20" s="3">
        <f>[16]Novembro!$B$32</f>
        <v>28.583333333333339</v>
      </c>
      <c r="AD20" s="3">
        <f>[16]Novembro!$B$33</f>
        <v>29.049999999999997</v>
      </c>
      <c r="AE20" s="3">
        <f>[16]Novembro!$B$34</f>
        <v>25.720833333333331</v>
      </c>
      <c r="AF20" s="16">
        <f t="shared" si="1"/>
        <v>27.68986111111111</v>
      </c>
    </row>
    <row r="21" spans="1:33" ht="17.100000000000001" customHeight="1" x14ac:dyDescent="0.2">
      <c r="A21" s="9" t="s">
        <v>13</v>
      </c>
      <c r="B21" s="3">
        <f>[17]Novembro!$B$5</f>
        <v>29.754166666666666</v>
      </c>
      <c r="C21" s="3">
        <f>[17]Novembro!$B$6</f>
        <v>24.549999999999997</v>
      </c>
      <c r="D21" s="3">
        <f>[17]Novembro!$B$7</f>
        <v>26.912499999999994</v>
      </c>
      <c r="E21" s="3">
        <f>[17]Novembro!$B$8</f>
        <v>28.45</v>
      </c>
      <c r="F21" s="3">
        <f>[17]Novembro!$B$9</f>
        <v>26.941666666666663</v>
      </c>
      <c r="G21" s="3">
        <f>[17]Novembro!$B$10</f>
        <v>26.533333333333331</v>
      </c>
      <c r="H21" s="3">
        <f>[17]Novembro!$B$11</f>
        <v>27.320833333333329</v>
      </c>
      <c r="I21" s="3">
        <f>[17]Novembro!$B$12</f>
        <v>24.795833333333334</v>
      </c>
      <c r="J21" s="3">
        <f>[17]Novembro!$B$13</f>
        <v>27.833333333333339</v>
      </c>
      <c r="K21" s="3">
        <f>[17]Novembro!$B$14</f>
        <v>30.412500000000009</v>
      </c>
      <c r="L21" s="3">
        <f>[17]Novembro!$B$15</f>
        <v>28.512500000000003</v>
      </c>
      <c r="M21" s="3">
        <f>[17]Novembro!$B$16</f>
        <v>27.74166666666666</v>
      </c>
      <c r="N21" s="3">
        <f>[17]Novembro!$B$17</f>
        <v>27.029166666666669</v>
      </c>
      <c r="O21" s="3">
        <f>[17]Novembro!$B$18</f>
        <v>28.299999999999997</v>
      </c>
      <c r="P21" s="3">
        <f>[17]Novembro!$B$19</f>
        <v>27.562500000000004</v>
      </c>
      <c r="Q21" s="3">
        <f>[17]Novembro!$B$20</f>
        <v>27.429166666666671</v>
      </c>
      <c r="R21" s="3">
        <f>[17]Novembro!$B$21</f>
        <v>28.808333333333326</v>
      </c>
      <c r="S21" s="3">
        <f>[17]Novembro!$B$22</f>
        <v>28.687500000000004</v>
      </c>
      <c r="T21" s="3">
        <f>[17]Novembro!$B$23</f>
        <v>27.254166666666666</v>
      </c>
      <c r="U21" s="3">
        <f>[17]Novembro!$B$24</f>
        <v>27.687499999999996</v>
      </c>
      <c r="V21" s="3">
        <f>[17]Novembro!$B$25</f>
        <v>28.370833333333326</v>
      </c>
      <c r="W21" s="3">
        <f>[17]Novembro!$B$26</f>
        <v>28.758333333333326</v>
      </c>
      <c r="X21" s="3">
        <f>[17]Novembro!$B$27</f>
        <v>26.6875</v>
      </c>
      <c r="Y21" s="3">
        <f>[17]Novembro!$B$28</f>
        <v>24.495833333333334</v>
      </c>
      <c r="Z21" s="3">
        <f>[17]Novembro!$B$29</f>
        <v>26.808333333333326</v>
      </c>
      <c r="AA21" s="3">
        <f>[17]Novembro!$B$30</f>
        <v>28.133333333333336</v>
      </c>
      <c r="AB21" s="3">
        <f>[17]Novembro!$B$31</f>
        <v>26.904166666666669</v>
      </c>
      <c r="AC21" s="3">
        <f>[17]Novembro!$B$32</f>
        <v>28.583333333333339</v>
      </c>
      <c r="AD21" s="3">
        <f>[17]Novembro!$B$33</f>
        <v>29.049999999999997</v>
      </c>
      <c r="AE21" s="3">
        <f>[17]Novembro!$B$34</f>
        <v>25.720833333333331</v>
      </c>
      <c r="AF21" s="16">
        <f t="shared" si="1"/>
        <v>27.534305555555552</v>
      </c>
    </row>
    <row r="22" spans="1:33" ht="17.100000000000001" customHeight="1" x14ac:dyDescent="0.2">
      <c r="A22" s="9" t="s">
        <v>14</v>
      </c>
      <c r="B22" s="3">
        <f>[18]Novembro!$B$5</f>
        <v>28.742857142857144</v>
      </c>
      <c r="C22" s="3">
        <f>[18]Novembro!$B$6</f>
        <v>24.175000000000001</v>
      </c>
      <c r="D22" s="3">
        <f>[18]Novembro!$B$7</f>
        <v>27.080000000000002</v>
      </c>
      <c r="E22" s="3">
        <f>[18]Novembro!$B$8</f>
        <v>24.320000000000004</v>
      </c>
      <c r="F22" s="3">
        <f>[18]Novembro!$B$9</f>
        <v>25.642857142857146</v>
      </c>
      <c r="G22" s="3">
        <f>[18]Novembro!$B$10</f>
        <v>25.15</v>
      </c>
      <c r="H22" s="3">
        <f>[18]Novembro!$B$11</f>
        <v>24.45</v>
      </c>
      <c r="I22" s="3">
        <f>[18]Novembro!$B$12</f>
        <v>24.417391304347824</v>
      </c>
      <c r="J22" s="3">
        <f>[18]Novembro!$B$13</f>
        <v>23.05263157894737</v>
      </c>
      <c r="K22" s="3">
        <f>[18]Novembro!$B$14</f>
        <v>22.55</v>
      </c>
      <c r="L22" s="3">
        <f>[18]Novembro!$B$15</f>
        <v>23.424999999999997</v>
      </c>
      <c r="M22" s="3">
        <f>[18]Novembro!$B$16</f>
        <v>24.922222222222224</v>
      </c>
      <c r="N22" s="3">
        <f>[18]Novembro!$B$17</f>
        <v>25.988235294117644</v>
      </c>
      <c r="O22" s="3">
        <f>[18]Novembro!$B$18</f>
        <v>22.673333333333332</v>
      </c>
      <c r="P22" s="3">
        <f>[18]Novembro!$B$19</f>
        <v>23.423076923076923</v>
      </c>
      <c r="Q22" s="3">
        <f>[18]Novembro!$B$20</f>
        <v>23.066666666666663</v>
      </c>
      <c r="R22" s="3">
        <f>[18]Novembro!$B$21</f>
        <v>23.915384615384617</v>
      </c>
      <c r="S22" s="3">
        <f>[18]Novembro!$B$22</f>
        <v>22.942857142857147</v>
      </c>
      <c r="T22" s="3">
        <f>[18]Novembro!$B$23</f>
        <v>22.957142857142856</v>
      </c>
      <c r="U22" s="3">
        <f>[18]Novembro!$B$24</f>
        <v>23.87142857142857</v>
      </c>
      <c r="V22" s="3">
        <f>[18]Novembro!$B$25</f>
        <v>26.014285714285712</v>
      </c>
      <c r="W22" s="3">
        <f>[18]Novembro!$B$26</f>
        <v>29.154545454545453</v>
      </c>
      <c r="X22" s="3">
        <f>[18]Novembro!$B$27</f>
        <v>27.881818181818186</v>
      </c>
      <c r="Y22" s="3">
        <f>[18]Novembro!$B$28</f>
        <v>26.166666666666671</v>
      </c>
      <c r="Z22" s="3">
        <f>[18]Novembro!$B$29</f>
        <v>23.247619047619047</v>
      </c>
      <c r="AA22" s="3">
        <f>[18]Novembro!$B$30</f>
        <v>28.033333333333335</v>
      </c>
      <c r="AB22" s="3">
        <f>[18]Novembro!$B$31</f>
        <v>27.745833333333337</v>
      </c>
      <c r="AC22" s="3">
        <f>[18]Novembro!$B$32</f>
        <v>28.579166666666666</v>
      </c>
      <c r="AD22" s="3">
        <f>[18]Novembro!$B$33</f>
        <v>27.887500000000003</v>
      </c>
      <c r="AE22" s="3">
        <f>[18]Novembro!$B$34</f>
        <v>25.616666666666664</v>
      </c>
      <c r="AF22" s="16">
        <f t="shared" si="1"/>
        <v>25.236450662005819</v>
      </c>
    </row>
    <row r="23" spans="1:33" ht="17.100000000000001" customHeight="1" x14ac:dyDescent="0.2">
      <c r="A23" s="9" t="s">
        <v>15</v>
      </c>
      <c r="B23" s="3">
        <f>[19]Novembro!$B$5</f>
        <v>20.891666666666662</v>
      </c>
      <c r="C23" s="3">
        <f>[19]Novembro!$B$6</f>
        <v>22.758333333333336</v>
      </c>
      <c r="D23" s="3">
        <f>[19]Novembro!$B$7</f>
        <v>24.841666666666669</v>
      </c>
      <c r="E23" s="3">
        <f>[19]Novembro!$B$8</f>
        <v>24.595833333333335</v>
      </c>
      <c r="F23" s="3">
        <f>[19]Novembro!$B$9</f>
        <v>24.516666666666662</v>
      </c>
      <c r="G23" s="3">
        <f>[19]Novembro!$B$10</f>
        <v>23.012499999999992</v>
      </c>
      <c r="H23" s="3">
        <f>[19]Novembro!$B$11</f>
        <v>23.266666666666669</v>
      </c>
      <c r="I23" s="3">
        <f>[19]Novembro!$B$12</f>
        <v>21.854166666666668</v>
      </c>
      <c r="J23" s="3">
        <f>[19]Novembro!$B$13</f>
        <v>23.412500000000005</v>
      </c>
      <c r="K23" s="3">
        <f>[19]Novembro!$B$14</f>
        <v>25.254166666666663</v>
      </c>
      <c r="L23" s="3">
        <f>[19]Novembro!$B$15</f>
        <v>26.650000000000002</v>
      </c>
      <c r="M23" s="3">
        <f>[19]Novembro!$B$16</f>
        <v>25.029166666666665</v>
      </c>
      <c r="N23" s="3">
        <f>[19]Novembro!$B$17</f>
        <v>23.212499999999995</v>
      </c>
      <c r="O23" s="3">
        <f>[19]Novembro!$B$18</f>
        <v>22.812500000000004</v>
      </c>
      <c r="P23" s="3">
        <f>[19]Novembro!$B$19</f>
        <v>23.150000000000002</v>
      </c>
      <c r="Q23" s="3">
        <f>[19]Novembro!$B$20</f>
        <v>25.037499999999998</v>
      </c>
      <c r="R23" s="3">
        <f>[19]Novembro!$B$21</f>
        <v>25.637500000000003</v>
      </c>
      <c r="S23" s="3">
        <f>[19]Novembro!$B$22</f>
        <v>23.870833333333326</v>
      </c>
      <c r="T23" s="3">
        <f>[19]Novembro!$B$23</f>
        <v>24.254166666666666</v>
      </c>
      <c r="U23" s="3">
        <f>[19]Novembro!$B$24</f>
        <v>24.079166666666669</v>
      </c>
      <c r="V23" s="3">
        <f>[19]Novembro!$B$25</f>
        <v>26.529166666666669</v>
      </c>
      <c r="W23" s="3">
        <f>[19]Novembro!$B$26</f>
        <v>27.866666666666664</v>
      </c>
      <c r="X23" s="3">
        <f>[19]Novembro!$B$27</f>
        <v>25.125</v>
      </c>
      <c r="Y23" s="3">
        <f>[19]Novembro!$B$28</f>
        <v>22.879166666666666</v>
      </c>
      <c r="Z23" s="3">
        <f>[19]Novembro!$B$29</f>
        <v>24.862500000000001</v>
      </c>
      <c r="AA23" s="3">
        <f>[19]Novembro!$B$30</f>
        <v>24.349999999999998</v>
      </c>
      <c r="AB23" s="3">
        <f>[19]Novembro!$B$31</f>
        <v>24.662499999999998</v>
      </c>
      <c r="AC23" s="3">
        <f>[19]Novembro!$B$32</f>
        <v>26.083333333333329</v>
      </c>
      <c r="AD23" s="3">
        <f>[19]Novembro!$B$33</f>
        <v>23.912499999999994</v>
      </c>
      <c r="AE23" s="3">
        <f>[19]Novembro!$B$34</f>
        <v>23.016666666666669</v>
      </c>
      <c r="AF23" s="16">
        <f t="shared" si="1"/>
        <v>24.247500000000002</v>
      </c>
    </row>
    <row r="24" spans="1:33" ht="17.100000000000001" customHeight="1" x14ac:dyDescent="0.2">
      <c r="A24" s="9" t="s">
        <v>16</v>
      </c>
      <c r="B24" s="3">
        <f>[20]Novembro!$B$5</f>
        <v>26.550000000000008</v>
      </c>
      <c r="C24" s="3">
        <f>[20]Novembro!$B$6</f>
        <v>26.299999999999997</v>
      </c>
      <c r="D24" s="3">
        <f>[20]Novembro!$B$7</f>
        <v>27.562499999999996</v>
      </c>
      <c r="E24" s="3">
        <f>[20]Novembro!$B$8</f>
        <v>29.695833333333329</v>
      </c>
      <c r="F24" s="3">
        <f>[20]Novembro!$B$9</f>
        <v>26.999999999999996</v>
      </c>
      <c r="G24" s="3">
        <f>[20]Novembro!$B$10</f>
        <v>27.0625</v>
      </c>
      <c r="H24" s="3">
        <f>[20]Novembro!$B$11</f>
        <v>26.504166666666666</v>
      </c>
      <c r="I24" s="3">
        <f>[20]Novembro!$B$12</f>
        <v>26.670833333333331</v>
      </c>
      <c r="J24" s="3">
        <f>[20]Novembro!$B$13</f>
        <v>29.545833333333324</v>
      </c>
      <c r="K24" s="3">
        <f>[20]Novembro!$B$14</f>
        <v>31.862500000000001</v>
      </c>
      <c r="L24" s="3">
        <f>[20]Novembro!$B$15</f>
        <v>29.108333333333331</v>
      </c>
      <c r="M24" s="3">
        <f>[20]Novembro!$B$16</f>
        <v>28.120833333333341</v>
      </c>
      <c r="N24" s="3">
        <f>[20]Novembro!$B$17</f>
        <v>26.420833333333331</v>
      </c>
      <c r="O24" s="3">
        <f>[20]Novembro!$B$18</f>
        <v>25.883333333333336</v>
      </c>
      <c r="P24" s="3">
        <f>[20]Novembro!$B$19</f>
        <v>26.237499999999997</v>
      </c>
      <c r="Q24" s="3">
        <f>[20]Novembro!$B$20</f>
        <v>27.816666666666666</v>
      </c>
      <c r="R24" s="3">
        <f>[20]Novembro!$B$21</f>
        <v>30.466666666666665</v>
      </c>
      <c r="S24" s="3">
        <f>[20]Novembro!$B$22</f>
        <v>28.349999999999998</v>
      </c>
      <c r="T24" s="3">
        <f>[20]Novembro!$B$23</f>
        <v>24.629166666666663</v>
      </c>
      <c r="U24" s="3">
        <f>[20]Novembro!$B$24</f>
        <v>26.549999999999997</v>
      </c>
      <c r="V24" s="3">
        <f>[20]Novembro!$B$25</f>
        <v>29.445833333333329</v>
      </c>
      <c r="W24" s="3">
        <f>[20]Novembro!$B$26</f>
        <v>30.879166666666666</v>
      </c>
      <c r="X24" s="3">
        <f>[20]Novembro!$B$27</f>
        <v>28.679166666666671</v>
      </c>
      <c r="Y24" s="3">
        <f>[20]Novembro!$B$28</f>
        <v>25.650000000000002</v>
      </c>
      <c r="Z24" s="3">
        <f>[20]Novembro!$B$29</f>
        <v>27.433333333333341</v>
      </c>
      <c r="AA24" s="3">
        <f>[20]Novembro!$B$30</f>
        <v>28.516666666666666</v>
      </c>
      <c r="AB24" s="3">
        <f>[20]Novembro!$B$31</f>
        <v>25.920833333333331</v>
      </c>
      <c r="AC24" s="3">
        <f>[20]Novembro!$B$32</f>
        <v>28.945833333333336</v>
      </c>
      <c r="AD24" s="3">
        <f>[20]Novembro!$B$33</f>
        <v>28.737500000000001</v>
      </c>
      <c r="AE24" s="3">
        <f>[20]Novembro!$B$34</f>
        <v>25.958333333333332</v>
      </c>
      <c r="AF24" s="16">
        <f t="shared" si="1"/>
        <v>27.750138888888888</v>
      </c>
    </row>
    <row r="25" spans="1:33" ht="17.100000000000001" customHeight="1" x14ac:dyDescent="0.2">
      <c r="A25" s="9" t="s">
        <v>17</v>
      </c>
      <c r="B25" s="3">
        <f>[21]Novembro!$B$5</f>
        <v>23.420833333333331</v>
      </c>
      <c r="C25" s="3">
        <f>[21]Novembro!$B$6</f>
        <v>23.970833333333335</v>
      </c>
      <c r="D25" s="3">
        <f>[21]Novembro!$B$7</f>
        <v>25.824999999999999</v>
      </c>
      <c r="E25" s="3">
        <f>[21]Novembro!$B$8</f>
        <v>25.779166666666669</v>
      </c>
      <c r="F25" s="3">
        <f>[21]Novembro!$B$9</f>
        <v>26.916666666666661</v>
      </c>
      <c r="G25" s="3">
        <f>[21]Novembro!$B$10</f>
        <v>25.383333333333329</v>
      </c>
      <c r="H25" s="3">
        <f>[21]Novembro!$B$11</f>
        <v>24.954166666666666</v>
      </c>
      <c r="I25" s="3">
        <f>[21]Novembro!$B$12</f>
        <v>23.295833333333331</v>
      </c>
      <c r="J25" s="3">
        <f>[21]Novembro!$B$13</f>
        <v>23.758333333333329</v>
      </c>
      <c r="K25" s="3">
        <f>[21]Novembro!$B$14</f>
        <v>26.504166666666663</v>
      </c>
      <c r="L25" s="3">
        <f>[21]Novembro!$B$15</f>
        <v>28.816666666666674</v>
      </c>
      <c r="M25" s="3">
        <f>[21]Novembro!$B$16</f>
        <v>28.558333333333337</v>
      </c>
      <c r="N25" s="3">
        <f>[21]Novembro!$B$17</f>
        <v>26.920833333333324</v>
      </c>
      <c r="O25" s="3">
        <f>[21]Novembro!$B$18</f>
        <v>25.054166666666671</v>
      </c>
      <c r="P25" s="3">
        <f>[21]Novembro!$B$19</f>
        <v>25.474999999999998</v>
      </c>
      <c r="Q25" s="3">
        <f>[21]Novembro!$B$20</f>
        <v>26.500000000000004</v>
      </c>
      <c r="R25" s="3">
        <f>[21]Novembro!$B$21</f>
        <v>27.379166666666666</v>
      </c>
      <c r="S25" s="3">
        <f>[21]Novembro!$B$22</f>
        <v>26.729166666666661</v>
      </c>
      <c r="T25" s="3">
        <f>[21]Novembro!$B$23</f>
        <v>27.400000000000002</v>
      </c>
      <c r="U25" s="3">
        <f>[21]Novembro!$B$24</f>
        <v>25.708333333333332</v>
      </c>
      <c r="V25" s="3">
        <f>[21]Novembro!$B$25</f>
        <v>27.804166666666671</v>
      </c>
      <c r="W25" s="3">
        <f>[21]Novembro!$B$26</f>
        <v>28.154166666666669</v>
      </c>
      <c r="X25" s="3">
        <f>[21]Novembro!$B$27</f>
        <v>26.824999999999992</v>
      </c>
      <c r="Y25" s="3">
        <f>[21]Novembro!$B$28</f>
        <v>24.558333333333326</v>
      </c>
      <c r="Z25" s="3">
        <f>[21]Novembro!$B$29</f>
        <v>26.208333333333332</v>
      </c>
      <c r="AA25" s="3">
        <f>[21]Novembro!$B$30</f>
        <v>25.733333333333334</v>
      </c>
      <c r="AB25" s="3">
        <f>[21]Novembro!$B$31</f>
        <v>26.466666666666665</v>
      </c>
      <c r="AC25" s="3">
        <f>[21]Novembro!$B$32</f>
        <v>26.865217391304341</v>
      </c>
      <c r="AD25" s="3">
        <f>[21]Novembro!$B$33</f>
        <v>26.191666666666666</v>
      </c>
      <c r="AE25" s="3">
        <f>[21]Novembro!$B$34</f>
        <v>25.345833333333342</v>
      </c>
      <c r="AF25" s="16">
        <f t="shared" si="1"/>
        <v>26.083423913043482</v>
      </c>
    </row>
    <row r="26" spans="1:33" ht="17.100000000000001" customHeight="1" x14ac:dyDescent="0.2">
      <c r="A26" s="9" t="s">
        <v>18</v>
      </c>
      <c r="B26" s="3">
        <f>[22]Novembro!$B$5</f>
        <v>26.312499999999996</v>
      </c>
      <c r="C26" s="3">
        <f>[22]Novembro!$B$6</f>
        <v>23.00833333333334</v>
      </c>
      <c r="D26" s="3">
        <f>[22]Novembro!$B$7</f>
        <v>24.658333333333335</v>
      </c>
      <c r="E26" s="3">
        <f>[22]Novembro!$B$8</f>
        <v>25.508333333333329</v>
      </c>
      <c r="F26" s="3">
        <f>[22]Novembro!$B$9</f>
        <v>23.395833333333332</v>
      </c>
      <c r="G26" s="3">
        <f>[22]Novembro!$B$10</f>
        <v>23.204166666666666</v>
      </c>
      <c r="H26" s="3">
        <f>[22]Novembro!$B$11</f>
        <v>23.454166666666666</v>
      </c>
      <c r="I26" s="3">
        <f>[22]Novembro!$B$12</f>
        <v>21.337500000000002</v>
      </c>
      <c r="J26" s="3">
        <f>[22]Novembro!$B$13</f>
        <v>23.245833333333337</v>
      </c>
      <c r="K26" s="3">
        <f>[22]Novembro!$B$14</f>
        <v>23.829166666666666</v>
      </c>
      <c r="L26" s="3">
        <f>[22]Novembro!$B$15</f>
        <v>24.7</v>
      </c>
      <c r="M26" s="3">
        <f>[22]Novembro!$B$16</f>
        <v>25.224999999999994</v>
      </c>
      <c r="N26" s="3">
        <f>[22]Novembro!$B$17</f>
        <v>24.479166666666675</v>
      </c>
      <c r="O26" s="3">
        <f>[22]Novembro!$B$18</f>
        <v>23.529166666666669</v>
      </c>
      <c r="P26" s="3">
        <f>[22]Novembro!$B$19</f>
        <v>23.604166666666671</v>
      </c>
      <c r="Q26" s="3">
        <f>[22]Novembro!$B$20</f>
        <v>25.229166666666668</v>
      </c>
      <c r="R26" s="3">
        <f>[22]Novembro!$B$21</f>
        <v>25.891666666666666</v>
      </c>
      <c r="S26" s="3">
        <f>[22]Novembro!$B$22</f>
        <v>24.783333333333331</v>
      </c>
      <c r="T26" s="3">
        <f>[22]Novembro!$B$23</f>
        <v>25.691666666666663</v>
      </c>
      <c r="U26" s="3">
        <f>[22]Novembro!$B$24</f>
        <v>24.570833333333329</v>
      </c>
      <c r="V26" s="3">
        <f>[22]Novembro!$B$25</f>
        <v>26.145833333333332</v>
      </c>
      <c r="W26" s="3">
        <f>[22]Novembro!$B$26</f>
        <v>25.983333333333334</v>
      </c>
      <c r="X26" s="3">
        <f>[22]Novembro!$B$27</f>
        <v>23.991666666666671</v>
      </c>
      <c r="Y26" s="3">
        <f>[22]Novembro!$B$28</f>
        <v>21.670833333333334</v>
      </c>
      <c r="Z26" s="3">
        <f>[22]Novembro!$B$29</f>
        <v>24.108333333333334</v>
      </c>
      <c r="AA26" s="3">
        <f>[22]Novembro!$B$30</f>
        <v>24.929166666666671</v>
      </c>
      <c r="AB26" s="3">
        <f>[22]Novembro!$B$31</f>
        <v>24.775000000000002</v>
      </c>
      <c r="AC26" s="3">
        <f>[22]Novembro!$B$32</f>
        <v>25.679166666666671</v>
      </c>
      <c r="AD26" s="3">
        <f>[22]Novembro!$B$33</f>
        <v>25.174999999999997</v>
      </c>
      <c r="AE26" s="3">
        <f>[22]Novembro!$B$34</f>
        <v>21.762500000000003</v>
      </c>
      <c r="AF26" s="16">
        <f t="shared" si="1"/>
        <v>24.329305555555553</v>
      </c>
    </row>
    <row r="27" spans="1:33" ht="17.100000000000001" customHeight="1" x14ac:dyDescent="0.2">
      <c r="A27" s="9" t="s">
        <v>19</v>
      </c>
      <c r="B27" s="3">
        <f>[23]Novembro!$B$5</f>
        <v>21.733333333333334</v>
      </c>
      <c r="C27" s="3">
        <f>[23]Novembro!$B$6</f>
        <v>23.695833333333336</v>
      </c>
      <c r="D27" s="3">
        <f>[23]Novembro!$B$7</f>
        <v>23.979166666666668</v>
      </c>
      <c r="E27" s="3">
        <f>[23]Novembro!$B$8</f>
        <v>24.349999999999998</v>
      </c>
      <c r="F27" s="3">
        <f>[23]Novembro!$B$9</f>
        <v>27.083333333333332</v>
      </c>
      <c r="G27" s="3">
        <f>[23]Novembro!$B$10</f>
        <v>26.987499999999997</v>
      </c>
      <c r="H27" s="3">
        <f>[23]Novembro!$B$11</f>
        <v>25.933333333333337</v>
      </c>
      <c r="I27" s="3">
        <f>[23]Novembro!$B$12</f>
        <v>22.929166666666664</v>
      </c>
      <c r="J27" s="3">
        <f>[23]Novembro!$B$13</f>
        <v>24.304166666666664</v>
      </c>
      <c r="K27" s="3">
        <f>[23]Novembro!$B$14</f>
        <v>25.725000000000005</v>
      </c>
      <c r="L27" s="3">
        <f>[23]Novembro!$B$15</f>
        <v>27.608333333333334</v>
      </c>
      <c r="M27" s="3">
        <f>[23]Novembro!$B$16</f>
        <v>26.408333333333335</v>
      </c>
      <c r="N27" s="3">
        <f>[23]Novembro!$B$17</f>
        <v>24.258333333333336</v>
      </c>
      <c r="O27" s="3">
        <f>[23]Novembro!$B$18</f>
        <v>22.891666666666669</v>
      </c>
      <c r="P27" s="3">
        <f>[23]Novembro!$B$19</f>
        <v>24.045833333333334</v>
      </c>
      <c r="Q27" s="3">
        <f>[23]Novembro!$B$20</f>
        <v>24.795833333333334</v>
      </c>
      <c r="R27" s="3">
        <f>[23]Novembro!$B$21</f>
        <v>25.679166666666674</v>
      </c>
      <c r="S27" s="3">
        <f>[23]Novembro!$B$22</f>
        <v>24.729166666666668</v>
      </c>
      <c r="T27" s="3">
        <f>[23]Novembro!$B$23</f>
        <v>24.441666666666666</v>
      </c>
      <c r="U27" s="3">
        <f>[23]Novembro!$B$24</f>
        <v>25.779166666666669</v>
      </c>
      <c r="V27" s="3">
        <f>[23]Novembro!$B$25</f>
        <v>28.183333333333337</v>
      </c>
      <c r="W27" s="3">
        <f>[23]Novembro!$B$26</f>
        <v>29.004166666666659</v>
      </c>
      <c r="X27" s="3">
        <f>[23]Novembro!$B$27</f>
        <v>24.837500000000002</v>
      </c>
      <c r="Y27" s="3">
        <f>[23]Novembro!$B$28</f>
        <v>24.412500000000005</v>
      </c>
      <c r="Z27" s="3">
        <f>[23]Novembro!$B$29</f>
        <v>24.816666666666663</v>
      </c>
      <c r="AA27" s="3">
        <f>[23]Novembro!$B$30</f>
        <v>24.954166666666666</v>
      </c>
      <c r="AB27" s="3">
        <f>[23]Novembro!$B$31</f>
        <v>24.3</v>
      </c>
      <c r="AC27" s="3">
        <f>[23]Novembro!$B$32</f>
        <v>26.154166666666665</v>
      </c>
      <c r="AD27" s="3">
        <f>[23]Novembro!$B$33</f>
        <v>24.104166666666668</v>
      </c>
      <c r="AE27" s="3">
        <f>[23]Novembro!$B$34</f>
        <v>24.512500000000006</v>
      </c>
      <c r="AF27" s="16">
        <f t="shared" si="1"/>
        <v>25.087916666666665</v>
      </c>
    </row>
    <row r="28" spans="1:33" ht="17.100000000000001" customHeight="1" x14ac:dyDescent="0.2">
      <c r="A28" s="9" t="s">
        <v>31</v>
      </c>
      <c r="B28" s="3">
        <f>[24]Novembro!$B$5</f>
        <v>24.491666666666671</v>
      </c>
      <c r="C28" s="3">
        <f>[24]Novembro!$B$6</f>
        <v>22.849999999999998</v>
      </c>
      <c r="D28" s="3">
        <f>[24]Novembro!$B$7</f>
        <v>25.745833333333337</v>
      </c>
      <c r="E28" s="3">
        <f>[24]Novembro!$B$8</f>
        <v>26.533333333333342</v>
      </c>
      <c r="F28" s="3">
        <f>[24]Novembro!$B$9</f>
        <v>25.566666666666666</v>
      </c>
      <c r="G28" s="3">
        <f>[24]Novembro!$B$10</f>
        <v>24.754166666666666</v>
      </c>
      <c r="H28" s="3">
        <f>[24]Novembro!$B$11</f>
        <v>23.149999999999995</v>
      </c>
      <c r="I28" s="3">
        <f>[24]Novembro!$B$12</f>
        <v>22.825000000000003</v>
      </c>
      <c r="J28" s="3">
        <f>[24]Novembro!$B$13</f>
        <v>23.979166666666668</v>
      </c>
      <c r="K28" s="3">
        <f>[24]Novembro!$B$14</f>
        <v>26.024999999999995</v>
      </c>
      <c r="L28" s="3">
        <f>[24]Novembro!$B$15</f>
        <v>28.029166666666665</v>
      </c>
      <c r="M28" s="3">
        <f>[24]Novembro!$B$16</f>
        <v>27.454166666666666</v>
      </c>
      <c r="N28" s="3">
        <f>[24]Novembro!$B$17</f>
        <v>26.416666666666668</v>
      </c>
      <c r="O28" s="3">
        <f>[24]Novembro!$B$18</f>
        <v>25.233333333333334</v>
      </c>
      <c r="P28" s="3">
        <f>[24]Novembro!$B$19</f>
        <v>25.349999999999994</v>
      </c>
      <c r="Q28" s="3">
        <f>[24]Novembro!$B$20</f>
        <v>26.799999999999997</v>
      </c>
      <c r="R28" s="3">
        <f>[24]Novembro!$B$21</f>
        <v>28.054166666666664</v>
      </c>
      <c r="S28" s="3">
        <f>[24]Novembro!$B$22</f>
        <v>27.362500000000008</v>
      </c>
      <c r="T28" s="3">
        <f>[24]Novembro!$B$23</f>
        <v>27.545833333333324</v>
      </c>
      <c r="U28" s="3">
        <f>[24]Novembro!$B$24</f>
        <v>25.312500000000004</v>
      </c>
      <c r="V28" s="3">
        <f>[24]Novembro!$B$25</f>
        <v>27.145833333333332</v>
      </c>
      <c r="W28" s="3">
        <f>[24]Novembro!$B$26</f>
        <v>27.954166666666669</v>
      </c>
      <c r="X28" s="3">
        <f>[24]Novembro!$B$27</f>
        <v>26.091666666666669</v>
      </c>
      <c r="Y28" s="3">
        <f>[24]Novembro!$B$28</f>
        <v>24.270833333333329</v>
      </c>
      <c r="Z28" s="3">
        <f>[24]Novembro!$B$29</f>
        <v>26.425000000000001</v>
      </c>
      <c r="AA28" s="3">
        <f>[24]Novembro!$B$30</f>
        <v>26.079166666666669</v>
      </c>
      <c r="AB28" s="3">
        <f>[24]Novembro!$B$31</f>
        <v>26.304166666666664</v>
      </c>
      <c r="AC28" s="3">
        <f>[24]Novembro!$B$32</f>
        <v>27.108333333333331</v>
      </c>
      <c r="AD28" s="3">
        <f>[24]Novembro!$B$33</f>
        <v>27.216666666666669</v>
      </c>
      <c r="AE28" s="3">
        <f>[24]Novembro!$B$34</f>
        <v>24.475000000000005</v>
      </c>
      <c r="AF28" s="16">
        <f t="shared" si="1"/>
        <v>25.885000000000005</v>
      </c>
    </row>
    <row r="29" spans="1:33" ht="17.100000000000001" customHeight="1" x14ac:dyDescent="0.2">
      <c r="A29" s="9" t="s">
        <v>20</v>
      </c>
      <c r="B29" s="3">
        <f>[25]Novembro!$B$5</f>
        <v>29.158333333333335</v>
      </c>
      <c r="C29" s="3">
        <f>[25]Novembro!$B$6</f>
        <v>27.445833333333336</v>
      </c>
      <c r="D29" s="3">
        <f>[25]Novembro!$B$7</f>
        <v>27.420833333333334</v>
      </c>
      <c r="E29" s="3">
        <f>[25]Novembro!$B$8</f>
        <v>27.724999999999998</v>
      </c>
      <c r="F29" s="3">
        <f>[25]Novembro!$B$9</f>
        <v>29.345833333333331</v>
      </c>
      <c r="G29" s="3">
        <f>[25]Novembro!$B$10</f>
        <v>29.679166666666664</v>
      </c>
      <c r="H29" s="3">
        <f>[25]Novembro!$B$11</f>
        <v>28.579166666666666</v>
      </c>
      <c r="I29" s="3">
        <f>[25]Novembro!$B$12</f>
        <v>23.733333333333331</v>
      </c>
      <c r="J29" s="3">
        <f>[25]Novembro!$B$13</f>
        <v>25.399999999999995</v>
      </c>
      <c r="K29" s="3">
        <f>[25]Novembro!$B$14</f>
        <v>26.175000000000001</v>
      </c>
      <c r="L29" s="3">
        <f>[25]Novembro!$B$15</f>
        <v>28.320833333333336</v>
      </c>
      <c r="M29" s="3">
        <f>[25]Novembro!$B$16</f>
        <v>29.849999999999998</v>
      </c>
      <c r="N29" s="3">
        <f>[25]Novembro!$B$17</f>
        <v>29.266666666666666</v>
      </c>
      <c r="O29" s="3">
        <f>[25]Novembro!$B$18</f>
        <v>25.162500000000005</v>
      </c>
      <c r="P29" s="3">
        <f>[25]Novembro!$B$19</f>
        <v>26.795833333333331</v>
      </c>
      <c r="Q29" s="3">
        <f>[25]Novembro!$B$20</f>
        <v>27.237500000000001</v>
      </c>
      <c r="R29" s="3">
        <f>[25]Novembro!$B$21</f>
        <v>27.124999999999996</v>
      </c>
      <c r="S29" s="3">
        <f>[25]Novembro!$B$22</f>
        <v>26.579166666666666</v>
      </c>
      <c r="T29" s="3">
        <f>[25]Novembro!$B$23</f>
        <v>28.612499999999997</v>
      </c>
      <c r="U29" s="3">
        <f>[25]Novembro!$B$24</f>
        <v>30.441666666666663</v>
      </c>
      <c r="V29" s="3">
        <f>[25]Novembro!$B$25</f>
        <v>30.704166666666666</v>
      </c>
      <c r="W29" s="3">
        <f>[25]Novembro!$B$26</f>
        <v>29.258333333333336</v>
      </c>
      <c r="X29" s="3">
        <f>[25]Novembro!$B$27</f>
        <v>25.933333333333326</v>
      </c>
      <c r="Y29" s="3">
        <f>[25]Novembro!$B$28</f>
        <v>26.466666666666669</v>
      </c>
      <c r="Z29" s="3">
        <f>[25]Novembro!$B$29</f>
        <v>25.425000000000008</v>
      </c>
      <c r="AA29" s="3">
        <f>[25]Novembro!$B$30</f>
        <v>27.887500000000003</v>
      </c>
      <c r="AB29" s="3">
        <f>[25]Novembro!$B$31</f>
        <v>27.887500000000003</v>
      </c>
      <c r="AC29" s="3">
        <f>[25]Novembro!$B$32</f>
        <v>29.987500000000001</v>
      </c>
      <c r="AD29" s="3">
        <f>[25]Novembro!$B$33</f>
        <v>30.162499999999998</v>
      </c>
      <c r="AE29" s="3">
        <f>[25]Novembro!$B$34</f>
        <v>25.804166666666664</v>
      </c>
      <c r="AF29" s="16">
        <f t="shared" si="1"/>
        <v>27.785694444444449</v>
      </c>
    </row>
    <row r="30" spans="1:33" s="5" customFormat="1" ht="17.100000000000001" customHeight="1" x14ac:dyDescent="0.2">
      <c r="A30" s="13" t="s">
        <v>34</v>
      </c>
      <c r="B30" s="21">
        <f>AVERAGE(B5:B29)</f>
        <v>25.096880952380953</v>
      </c>
      <c r="C30" s="21">
        <f t="shared" ref="C30:AF30" si="2">AVERAGE(C5:C29)</f>
        <v>24.259500000000003</v>
      </c>
      <c r="D30" s="21">
        <f t="shared" si="2"/>
        <v>25.846033333333335</v>
      </c>
      <c r="E30" s="21">
        <f t="shared" si="2"/>
        <v>26.461633333333335</v>
      </c>
      <c r="F30" s="21">
        <f t="shared" si="2"/>
        <v>26.208507619047623</v>
      </c>
      <c r="G30" s="21">
        <f t="shared" si="2"/>
        <v>25.443579710144927</v>
      </c>
      <c r="H30" s="21">
        <f t="shared" si="2"/>
        <v>25.255166666666668</v>
      </c>
      <c r="I30" s="21">
        <f t="shared" si="2"/>
        <v>23.471862318840586</v>
      </c>
      <c r="J30" s="21">
        <f t="shared" si="2"/>
        <v>25.042605263157888</v>
      </c>
      <c r="K30" s="21">
        <f t="shared" si="2"/>
        <v>26.664999999999999</v>
      </c>
      <c r="L30" s="21">
        <f t="shared" si="2"/>
        <v>27.634666666666671</v>
      </c>
      <c r="M30" s="21">
        <f t="shared" si="2"/>
        <v>27.510155555555556</v>
      </c>
      <c r="N30" s="21">
        <f t="shared" si="2"/>
        <v>26.237927962489344</v>
      </c>
      <c r="O30" s="21">
        <f t="shared" si="2"/>
        <v>24.94293333333334</v>
      </c>
      <c r="P30" s="21">
        <f t="shared" si="2"/>
        <v>25.378923076923073</v>
      </c>
      <c r="Q30" s="21">
        <f t="shared" si="2"/>
        <v>26.137999999999998</v>
      </c>
      <c r="R30" s="21">
        <f t="shared" si="2"/>
        <v>27.088377606837611</v>
      </c>
      <c r="S30" s="21">
        <f t="shared" si="2"/>
        <v>26.446286749482393</v>
      </c>
      <c r="T30" s="21">
        <f t="shared" si="2"/>
        <v>26.205785714285717</v>
      </c>
      <c r="U30" s="21">
        <f t="shared" si="2"/>
        <v>25.909523809523808</v>
      </c>
      <c r="V30" s="21">
        <f t="shared" si="2"/>
        <v>27.596738095238102</v>
      </c>
      <c r="W30" s="21">
        <f t="shared" si="2"/>
        <v>28.273515151515149</v>
      </c>
      <c r="X30" s="21">
        <f t="shared" si="2"/>
        <v>26.188439393939394</v>
      </c>
      <c r="Y30" s="21">
        <f t="shared" si="2"/>
        <v>24.48976086956522</v>
      </c>
      <c r="Z30" s="21">
        <f t="shared" si="2"/>
        <v>25.854738095238098</v>
      </c>
      <c r="AA30" s="21">
        <f t="shared" si="2"/>
        <v>26.386166666666668</v>
      </c>
      <c r="AB30" s="21">
        <f t="shared" si="2"/>
        <v>26.433666666666667</v>
      </c>
      <c r="AC30" s="21">
        <f t="shared" si="2"/>
        <v>27.643775362318838</v>
      </c>
      <c r="AD30" s="21">
        <f t="shared" si="2"/>
        <v>26.986530303030303</v>
      </c>
      <c r="AE30" s="52">
        <f t="shared" si="2"/>
        <v>24.970833333333335</v>
      </c>
      <c r="AF30" s="21">
        <f t="shared" si="2"/>
        <v>26.068917120317145</v>
      </c>
      <c r="AG30" s="12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zoomScale="90" zoomScaleNormal="90" workbookViewId="0">
      <selection activeCell="AG35" sqref="AG35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14" width="6.42578125" style="2" customWidth="1"/>
    <col min="15" max="15" width="7.42578125" style="2" bestFit="1" customWidth="1"/>
    <col min="16" max="31" width="6.42578125" style="2" customWidth="1"/>
    <col min="32" max="32" width="7.42578125" style="18" bestFit="1" customWidth="1"/>
    <col min="33" max="33" width="8.28515625" style="1" bestFit="1" customWidth="1"/>
    <col min="34" max="34" width="12.42578125" style="36" bestFit="1" customWidth="1"/>
  </cols>
  <sheetData>
    <row r="1" spans="1:34" ht="20.100000000000001" customHeight="1" thickBot="1" x14ac:dyDescent="0.2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4" s="4" customFormat="1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38" t="s">
        <v>43</v>
      </c>
    </row>
    <row r="3" spans="1:34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42</v>
      </c>
      <c r="AG3" s="33" t="s">
        <v>40</v>
      </c>
      <c r="AH3" s="38" t="s">
        <v>44</v>
      </c>
    </row>
    <row r="4" spans="1:34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38</v>
      </c>
      <c r="AG4" s="34" t="s">
        <v>38</v>
      </c>
      <c r="AH4" s="39">
        <v>41243</v>
      </c>
    </row>
    <row r="5" spans="1:34" s="5" customFormat="1" ht="20.100000000000001" customHeight="1" thickTop="1" x14ac:dyDescent="0.2">
      <c r="A5" s="8" t="s">
        <v>45</v>
      </c>
      <c r="B5" s="41">
        <f>[1]Novembro!$K$5</f>
        <v>35.400000000000006</v>
      </c>
      <c r="C5" s="41">
        <f>[1]Novembro!$K$6</f>
        <v>0.4</v>
      </c>
      <c r="D5" s="41">
        <f>[1]Novembro!$K$7</f>
        <v>1</v>
      </c>
      <c r="E5" s="41">
        <f>[1]Novembro!$K$8</f>
        <v>0</v>
      </c>
      <c r="F5" s="41">
        <f>[1]Novembro!$K$9</f>
        <v>0</v>
      </c>
      <c r="G5" s="41">
        <f>[1]Novembro!$K$10</f>
        <v>15.8</v>
      </c>
      <c r="H5" s="41">
        <f>[1]Novembro!$K$11</f>
        <v>3.4000000000000004</v>
      </c>
      <c r="I5" s="41">
        <f>[1]Novembro!$K$12</f>
        <v>18.2</v>
      </c>
      <c r="J5" s="41">
        <f>[1]Novembro!$K$13</f>
        <v>0</v>
      </c>
      <c r="K5" s="41">
        <f>[1]Novembro!$K$14</f>
        <v>0</v>
      </c>
      <c r="L5" s="41">
        <f>[1]Novembro!$K$15</f>
        <v>0</v>
      </c>
      <c r="M5" s="41">
        <f>[1]Novembro!$K$16</f>
        <v>0</v>
      </c>
      <c r="N5" s="41">
        <f>[1]Novembro!$K$17</f>
        <v>0</v>
      </c>
      <c r="O5" s="41">
        <f>[1]Novembro!$K$18</f>
        <v>0</v>
      </c>
      <c r="P5" s="41">
        <f>[1]Novembro!$K$19</f>
        <v>0</v>
      </c>
      <c r="Q5" s="41">
        <f>[1]Novembro!$K$20</f>
        <v>0</v>
      </c>
      <c r="R5" s="41">
        <f>[1]Novembro!$K$21</f>
        <v>0</v>
      </c>
      <c r="S5" s="41">
        <f>[1]Novembro!$K$22</f>
        <v>0</v>
      </c>
      <c r="T5" s="41">
        <f>[1]Novembro!$K$23</f>
        <v>0</v>
      </c>
      <c r="U5" s="41">
        <f>[1]Novembro!$K$24</f>
        <v>1.6</v>
      </c>
      <c r="V5" s="41">
        <f>[1]Novembro!$K$25</f>
        <v>11</v>
      </c>
      <c r="W5" s="41">
        <f>[1]Novembro!$K$26</f>
        <v>0.6</v>
      </c>
      <c r="X5" s="41">
        <f>[1]Novembro!$K$27</f>
        <v>18.599999999999998</v>
      </c>
      <c r="Y5" s="41">
        <f>[1]Novembro!$K$28</f>
        <v>17.2</v>
      </c>
      <c r="Z5" s="41">
        <f>[1]Novembro!$K$29</f>
        <v>0</v>
      </c>
      <c r="AA5" s="41">
        <f>[1]Novembro!$K$30</f>
        <v>0</v>
      </c>
      <c r="AB5" s="41">
        <f>[1]Novembro!$K$31</f>
        <v>0</v>
      </c>
      <c r="AC5" s="41">
        <f>[1]Novembro!$K$32</f>
        <v>0</v>
      </c>
      <c r="AD5" s="41">
        <f>[1]Novembro!$K$33</f>
        <v>0</v>
      </c>
      <c r="AE5" s="41">
        <f>[1]Novembro!$K$34</f>
        <v>0</v>
      </c>
      <c r="AF5" s="42">
        <f t="shared" ref="AF5:AF27" si="1">SUM(B5:AE5)</f>
        <v>123.19999999999999</v>
      </c>
      <c r="AG5" s="45">
        <f t="shared" ref="AG5:AG27" si="2">MAX(B5:AE5)</f>
        <v>35.400000000000006</v>
      </c>
      <c r="AH5" s="36">
        <v>6</v>
      </c>
    </row>
    <row r="6" spans="1:34" ht="17.100000000000001" customHeight="1" x14ac:dyDescent="0.2">
      <c r="A6" s="9" t="s">
        <v>0</v>
      </c>
      <c r="B6" s="3">
        <f>[2]Novembro!$K$5</f>
        <v>35.400000000000006</v>
      </c>
      <c r="C6" s="3">
        <f>[2]Novembro!$K$6</f>
        <v>0.4</v>
      </c>
      <c r="D6" s="3">
        <f>[2]Novembro!$K$7</f>
        <v>1</v>
      </c>
      <c r="E6" s="3">
        <f>[2]Novembro!$K$8</f>
        <v>0</v>
      </c>
      <c r="F6" s="3">
        <f>[2]Novembro!$K$9</f>
        <v>0</v>
      </c>
      <c r="G6" s="3">
        <f>[2]Novembro!$K$10</f>
        <v>15.8</v>
      </c>
      <c r="H6" s="3">
        <f>[2]Novembro!$K$11</f>
        <v>3.4000000000000004</v>
      </c>
      <c r="I6" s="3">
        <f>[2]Novembro!$K$12</f>
        <v>18.2</v>
      </c>
      <c r="J6" s="3">
        <f>[2]Novembro!$K$13</f>
        <v>0</v>
      </c>
      <c r="K6" s="3">
        <f>[2]Novembro!$K$14</f>
        <v>0</v>
      </c>
      <c r="L6" s="3">
        <f>[2]Novembro!$K$15</f>
        <v>0</v>
      </c>
      <c r="M6" s="3">
        <f>[2]Novembro!$K$16</f>
        <v>0</v>
      </c>
      <c r="N6" s="3">
        <f>[2]Novembro!$K$17</f>
        <v>0</v>
      </c>
      <c r="O6" s="3">
        <f>[2]Novembro!$K$18</f>
        <v>0</v>
      </c>
      <c r="P6" s="3">
        <f>[2]Novembro!$K$19</f>
        <v>0</v>
      </c>
      <c r="Q6" s="3">
        <f>[2]Novembro!$K$20</f>
        <v>0</v>
      </c>
      <c r="R6" s="3">
        <f>[2]Novembro!$K$21</f>
        <v>0</v>
      </c>
      <c r="S6" s="3">
        <f>[2]Novembro!$K$22</f>
        <v>0</v>
      </c>
      <c r="T6" s="3">
        <f>[2]Novembro!$K$23</f>
        <v>0</v>
      </c>
      <c r="U6" s="3">
        <f>[2]Novembro!$K$24</f>
        <v>1.6</v>
      </c>
      <c r="V6" s="3">
        <f>[2]Novembro!$K$25</f>
        <v>11</v>
      </c>
      <c r="W6" s="3">
        <f>[2]Novembro!$K$26</f>
        <v>0.6</v>
      </c>
      <c r="X6" s="3">
        <f>[2]Novembro!$K$27</f>
        <v>18.599999999999998</v>
      </c>
      <c r="Y6" s="3">
        <f>[2]Novembro!$K$28</f>
        <v>17.2</v>
      </c>
      <c r="Z6" s="3">
        <f>[2]Novembro!$K$29</f>
        <v>0</v>
      </c>
      <c r="AA6" s="3">
        <f>[2]Novembro!$K$30</f>
        <v>0</v>
      </c>
      <c r="AB6" s="3">
        <f>[2]Novembro!$K$31</f>
        <v>0</v>
      </c>
      <c r="AC6" s="3">
        <f>[2]Novembro!$K$32</f>
        <v>0.2</v>
      </c>
      <c r="AD6" s="3">
        <f>[2]Novembro!$K$33</f>
        <v>49.800000000000004</v>
      </c>
      <c r="AE6" s="3">
        <f>[2]Novembro!$K$34</f>
        <v>1.6</v>
      </c>
      <c r="AF6" s="16">
        <f t="shared" si="1"/>
        <v>174.79999999999998</v>
      </c>
      <c r="AG6" s="16">
        <f t="shared" si="2"/>
        <v>49.800000000000004</v>
      </c>
      <c r="AH6" s="36" t="s">
        <v>52</v>
      </c>
    </row>
    <row r="7" spans="1:34" ht="17.100000000000001" customHeight="1" x14ac:dyDescent="0.2">
      <c r="A7" s="9" t="s">
        <v>1</v>
      </c>
      <c r="B7" s="3">
        <f>[3]Novembro!$K$5</f>
        <v>0</v>
      </c>
      <c r="C7" s="3">
        <f>[3]Novembro!$K$6</f>
        <v>0.2</v>
      </c>
      <c r="D7" s="3">
        <f>[3]Novembro!$K$7</f>
        <v>0</v>
      </c>
      <c r="E7" s="3">
        <f>[3]Novembro!$K$8</f>
        <v>0</v>
      </c>
      <c r="F7" s="3">
        <f>[3]Novembro!$K$9</f>
        <v>2.6000000000000005</v>
      </c>
      <c r="G7" s="3">
        <f>[3]Novembro!$K$10</f>
        <v>0</v>
      </c>
      <c r="H7" s="3">
        <f>[3]Novembro!$K$11</f>
        <v>15.6</v>
      </c>
      <c r="I7" s="3">
        <f>[3]Novembro!$K$12</f>
        <v>9.3999999999999986</v>
      </c>
      <c r="J7" s="3">
        <f>[3]Novembro!$K$13</f>
        <v>0</v>
      </c>
      <c r="K7" s="3">
        <f>[3]Novembro!$K$14</f>
        <v>0</v>
      </c>
      <c r="L7" s="3">
        <f>[3]Novembro!$K$15</f>
        <v>0</v>
      </c>
      <c r="M7" s="3">
        <f>[3]Novembro!$K$16</f>
        <v>0</v>
      </c>
      <c r="N7" s="3">
        <f>[3]Novembro!$K$17</f>
        <v>12.4</v>
      </c>
      <c r="O7" s="3">
        <f>[3]Novembro!$K$18</f>
        <v>0</v>
      </c>
      <c r="P7" s="3">
        <f>[3]Novembro!$K$19</f>
        <v>0</v>
      </c>
      <c r="Q7" s="3">
        <f>[3]Novembro!$K$20</f>
        <v>0</v>
      </c>
      <c r="R7" s="3">
        <f>[3]Novembro!$K$21</f>
        <v>0</v>
      </c>
      <c r="S7" s="3">
        <f>[3]Novembro!$K$22</f>
        <v>0</v>
      </c>
      <c r="T7" s="3">
        <f>[3]Novembro!$K$23</f>
        <v>0.8</v>
      </c>
      <c r="U7" s="3">
        <f>[3]Novembro!$K$24</f>
        <v>0.4</v>
      </c>
      <c r="V7" s="3">
        <f>[3]Novembro!$K$25</f>
        <v>0</v>
      </c>
      <c r="W7" s="3">
        <f>[3]Novembro!$K$26</f>
        <v>0</v>
      </c>
      <c r="X7" s="3">
        <f>[3]Novembro!$K$27</f>
        <v>1</v>
      </c>
      <c r="Y7" s="3">
        <f>[3]Novembro!$K$28</f>
        <v>25.600000000000005</v>
      </c>
      <c r="Z7" s="3">
        <f>[3]Novembro!$K$29</f>
        <v>10.6</v>
      </c>
      <c r="AA7" s="3">
        <f>[3]Novembro!$K$30</f>
        <v>0</v>
      </c>
      <c r="AB7" s="3">
        <f>[3]Novembro!$K$31</f>
        <v>0</v>
      </c>
      <c r="AC7" s="3">
        <f>[3]Novembro!$K$32</f>
        <v>0</v>
      </c>
      <c r="AD7" s="3">
        <f>[3]Novembro!$K$33</f>
        <v>0.4</v>
      </c>
      <c r="AE7" s="3">
        <f>[3]Novembro!$K$34</f>
        <v>23.8</v>
      </c>
      <c r="AF7" s="16">
        <f t="shared" si="1"/>
        <v>102.8</v>
      </c>
      <c r="AG7" s="16">
        <f t="shared" si="2"/>
        <v>25.600000000000005</v>
      </c>
      <c r="AH7" s="36" t="s">
        <v>52</v>
      </c>
    </row>
    <row r="8" spans="1:34" ht="17.100000000000001" customHeight="1" x14ac:dyDescent="0.2">
      <c r="A8" s="9" t="s">
        <v>46</v>
      </c>
      <c r="B8" s="3">
        <f>[4]Novembro!$K$5</f>
        <v>0</v>
      </c>
      <c r="C8" s="3">
        <f>[4]Novembro!$K$6</f>
        <v>0</v>
      </c>
      <c r="D8" s="3">
        <f>[4]Novembro!$K$7</f>
        <v>0</v>
      </c>
      <c r="E8" s="3">
        <f>[4]Novembro!$K$8</f>
        <v>0</v>
      </c>
      <c r="F8" s="3">
        <f>[4]Novembro!$K$9</f>
        <v>0</v>
      </c>
      <c r="G8" s="3">
        <f>[4]Novembro!$K$10</f>
        <v>0</v>
      </c>
      <c r="H8" s="3">
        <f>[4]Novembro!$K$11</f>
        <v>0</v>
      </c>
      <c r="I8" s="3">
        <f>[4]Novembro!$K$12</f>
        <v>0</v>
      </c>
      <c r="J8" s="3">
        <f>[4]Novembro!$K$13</f>
        <v>0</v>
      </c>
      <c r="K8" s="3">
        <f>[4]Novembro!$K$14</f>
        <v>0</v>
      </c>
      <c r="L8" s="3">
        <f>[4]Novembro!$K$15</f>
        <v>0</v>
      </c>
      <c r="M8" s="3">
        <f>[4]Novembro!$K$16</f>
        <v>0</v>
      </c>
      <c r="N8" s="3">
        <f>[4]Novembro!$K$17</f>
        <v>0</v>
      </c>
      <c r="O8" s="3">
        <f>[4]Novembro!$K$18</f>
        <v>0</v>
      </c>
      <c r="P8" s="3">
        <f>[4]Novembro!$K$19</f>
        <v>0</v>
      </c>
      <c r="Q8" s="3">
        <f>[4]Novembro!$K$20</f>
        <v>0</v>
      </c>
      <c r="R8" s="3">
        <f>[4]Novembro!$K$21</f>
        <v>0</v>
      </c>
      <c r="S8" s="3">
        <f>[4]Novembro!$K$22</f>
        <v>0</v>
      </c>
      <c r="T8" s="3">
        <f>[4]Novembro!$K$23</f>
        <v>0</v>
      </c>
      <c r="U8" s="3">
        <f>[4]Novembro!$K$24</f>
        <v>0</v>
      </c>
      <c r="V8" s="3">
        <f>[4]Novembro!$K$25</f>
        <v>0</v>
      </c>
      <c r="W8" s="3">
        <f>[4]Novembro!$K$26</f>
        <v>0</v>
      </c>
      <c r="X8" s="3">
        <f>[4]Novembro!$K$27</f>
        <v>0</v>
      </c>
      <c r="Y8" s="3">
        <f>[4]Novembro!$K$28</f>
        <v>0</v>
      </c>
      <c r="Z8" s="3">
        <f>[4]Novembro!$K$29</f>
        <v>0</v>
      </c>
      <c r="AA8" s="3">
        <f>[4]Novembro!$K$30</f>
        <v>0</v>
      </c>
      <c r="AB8" s="3">
        <f>[4]Novembro!$K$31</f>
        <v>0</v>
      </c>
      <c r="AC8" s="3">
        <f>[4]Novembro!$K$32</f>
        <v>0</v>
      </c>
      <c r="AD8" s="3">
        <f>[4]Novembro!$K$33</f>
        <v>0</v>
      </c>
      <c r="AE8" s="3">
        <f>[4]Novembro!$K$34</f>
        <v>0</v>
      </c>
      <c r="AF8" s="16">
        <f t="shared" si="1"/>
        <v>0</v>
      </c>
      <c r="AG8" s="16">
        <f t="shared" si="2"/>
        <v>0</v>
      </c>
      <c r="AH8" s="36">
        <v>30</v>
      </c>
    </row>
    <row r="9" spans="1:34" ht="17.100000000000001" customHeight="1" x14ac:dyDescent="0.2">
      <c r="A9" s="9" t="s">
        <v>2</v>
      </c>
      <c r="B9" s="3">
        <f>[5]Novembro!$K$5</f>
        <v>2</v>
      </c>
      <c r="C9" s="3">
        <f>[5]Novembro!$K$6</f>
        <v>0</v>
      </c>
      <c r="D9" s="3">
        <f>[5]Novembro!$K$7</f>
        <v>0</v>
      </c>
      <c r="E9" s="3">
        <f>[5]Novembro!$K$8</f>
        <v>0</v>
      </c>
      <c r="F9" s="3">
        <f>[5]Novembro!$K$9</f>
        <v>8</v>
      </c>
      <c r="G9" s="3">
        <f>[5]Novembro!$K$10</f>
        <v>20</v>
      </c>
      <c r="H9" s="3">
        <f>[5]Novembro!$K$11</f>
        <v>0.8</v>
      </c>
      <c r="I9" s="3">
        <f>[5]Novembro!$K$12</f>
        <v>18.399999999999995</v>
      </c>
      <c r="J9" s="3">
        <f>[5]Novembro!$K$13</f>
        <v>0</v>
      </c>
      <c r="K9" s="3">
        <f>[5]Novembro!$K$14</f>
        <v>5</v>
      </c>
      <c r="L9" s="3">
        <f>[5]Novembro!$K$15</f>
        <v>0</v>
      </c>
      <c r="M9" s="3">
        <f>[5]Novembro!$K$16</f>
        <v>34.6</v>
      </c>
      <c r="N9" s="3">
        <f>[5]Novembro!$K$17</f>
        <v>0.2</v>
      </c>
      <c r="O9" s="3">
        <f>[5]Novembro!$K$18</f>
        <v>0</v>
      </c>
      <c r="P9" s="3">
        <f>[5]Novembro!$K$19</f>
        <v>1</v>
      </c>
      <c r="Q9" s="3">
        <f>[5]Novembro!$K$20</f>
        <v>0</v>
      </c>
      <c r="R9" s="3">
        <f>[5]Novembro!$K$21</f>
        <v>0</v>
      </c>
      <c r="S9" s="3">
        <f>[5]Novembro!$K$22</f>
        <v>0</v>
      </c>
      <c r="T9" s="3">
        <f>[5]Novembro!$K$23</f>
        <v>9.4</v>
      </c>
      <c r="U9" s="3">
        <f>[5]Novembro!$K$24</f>
        <v>0.2</v>
      </c>
      <c r="V9" s="3">
        <f>[5]Novembro!$K$25</f>
        <v>0</v>
      </c>
      <c r="W9" s="3">
        <f>[5]Novembro!$K$26</f>
        <v>0</v>
      </c>
      <c r="X9" s="3">
        <f>[5]Novembro!$K$27</f>
        <v>0</v>
      </c>
      <c r="Y9" s="3">
        <f>[5]Novembro!$K$28</f>
        <v>13.8</v>
      </c>
      <c r="Z9" s="3">
        <f>[5]Novembro!$K$29</f>
        <v>9.5999999999999979</v>
      </c>
      <c r="AA9" s="3">
        <f>[5]Novembro!$K$30</f>
        <v>0</v>
      </c>
      <c r="AB9" s="3">
        <f>[5]Novembro!$K$31</f>
        <v>0</v>
      </c>
      <c r="AC9" s="3">
        <f>[5]Novembro!$K$32</f>
        <v>0</v>
      </c>
      <c r="AD9" s="3">
        <f>[5]Novembro!$K$33</f>
        <v>37.200000000000003</v>
      </c>
      <c r="AE9" s="3">
        <f>[5]Novembro!$K$34</f>
        <v>29.999999999999996</v>
      </c>
      <c r="AF9" s="16">
        <f t="shared" si="1"/>
        <v>190.2</v>
      </c>
      <c r="AG9" s="16">
        <f t="shared" si="2"/>
        <v>37.200000000000003</v>
      </c>
      <c r="AH9" s="36" t="s">
        <v>52</v>
      </c>
    </row>
    <row r="10" spans="1:34" ht="17.100000000000001" customHeight="1" x14ac:dyDescent="0.2">
      <c r="A10" s="9" t="s">
        <v>3</v>
      </c>
      <c r="B10" s="3">
        <f>[6]Novembro!$K$5</f>
        <v>11</v>
      </c>
      <c r="C10" s="3">
        <f>[6]Novembro!$K$6</f>
        <v>0</v>
      </c>
      <c r="D10" s="3">
        <f>[6]Novembro!$K$7</f>
        <v>0</v>
      </c>
      <c r="E10" s="3">
        <f>[6]Novembro!$K$8</f>
        <v>57</v>
      </c>
      <c r="F10" s="3">
        <f>[6]Novembro!$K$9</f>
        <v>0</v>
      </c>
      <c r="G10" s="3">
        <f>[6]Novembro!$K$10</f>
        <v>0</v>
      </c>
      <c r="H10" s="3">
        <f>[6]Novembro!$K$11</f>
        <v>0</v>
      </c>
      <c r="I10" s="3">
        <f>[6]Novembro!$K$12</f>
        <v>11.2</v>
      </c>
      <c r="J10" s="3">
        <f>[6]Novembro!$K$13</f>
        <v>42.2</v>
      </c>
      <c r="K10" s="3">
        <f>[6]Novembro!$K$14</f>
        <v>11</v>
      </c>
      <c r="L10" s="3">
        <f>[6]Novembro!$K$15</f>
        <v>0</v>
      </c>
      <c r="M10" s="3">
        <f>[6]Novembro!$K$16</f>
        <v>0</v>
      </c>
      <c r="N10" s="3">
        <f>[6]Novembro!$K$17</f>
        <v>20.399999999999999</v>
      </c>
      <c r="O10" s="3">
        <f>[6]Novembro!$K$18</f>
        <v>7.4</v>
      </c>
      <c r="P10" s="3">
        <f>[6]Novembro!$K$19</f>
        <v>0</v>
      </c>
      <c r="Q10" s="3">
        <f>[6]Novembro!$K$20</f>
        <v>0.2</v>
      </c>
      <c r="R10" s="3">
        <f>[6]Novembro!$K$21</f>
        <v>0</v>
      </c>
      <c r="S10" s="3">
        <f>[6]Novembro!$K$22</f>
        <v>0</v>
      </c>
      <c r="T10" s="3">
        <f>[6]Novembro!$K$23</f>
        <v>0</v>
      </c>
      <c r="U10" s="3">
        <f>[6]Novembro!$K$24</f>
        <v>0</v>
      </c>
      <c r="V10" s="3">
        <f>[6]Novembro!$K$25</f>
        <v>0</v>
      </c>
      <c r="W10" s="3">
        <f>[6]Novembro!$K$26</f>
        <v>34.200000000000003</v>
      </c>
      <c r="X10" s="3">
        <f>[6]Novembro!$K$27</f>
        <v>0</v>
      </c>
      <c r="Y10" s="3">
        <f>[6]Novembro!$K$28</f>
        <v>0.4</v>
      </c>
      <c r="Z10" s="3">
        <f>[6]Novembro!$K$29</f>
        <v>0</v>
      </c>
      <c r="AA10" s="3">
        <f>[6]Novembro!$K$30</f>
        <v>0</v>
      </c>
      <c r="AB10" s="3">
        <f>[6]Novembro!$K$31</f>
        <v>0</v>
      </c>
      <c r="AC10" s="3">
        <f>[6]Novembro!$K$32</f>
        <v>0</v>
      </c>
      <c r="AD10" s="3">
        <f>[6]Novembro!$K$33</f>
        <v>0</v>
      </c>
      <c r="AE10" s="3">
        <f>[6]Novembro!$K$34</f>
        <v>0.8</v>
      </c>
      <c r="AF10" s="16">
        <f t="shared" si="1"/>
        <v>195.80000000000004</v>
      </c>
      <c r="AG10" s="16">
        <f t="shared" si="2"/>
        <v>57</v>
      </c>
      <c r="AH10" s="36" t="s">
        <v>52</v>
      </c>
    </row>
    <row r="11" spans="1:34" ht="17.100000000000001" customHeight="1" x14ac:dyDescent="0.2">
      <c r="A11" s="9" t="s">
        <v>4</v>
      </c>
      <c r="B11" s="3">
        <f>[7]Novembro!$K$5</f>
        <v>0.2</v>
      </c>
      <c r="C11" s="3">
        <f>[7]Novembro!$K$6</f>
        <v>1</v>
      </c>
      <c r="D11" s="3">
        <f>[7]Novembro!$K$7</f>
        <v>0</v>
      </c>
      <c r="E11" s="3">
        <f>[7]Novembro!$K$8</f>
        <v>0</v>
      </c>
      <c r="F11" s="3">
        <f>[7]Novembro!$K$9</f>
        <v>7.4</v>
      </c>
      <c r="G11" s="3">
        <f>[7]Novembro!$K$10</f>
        <v>0</v>
      </c>
      <c r="H11" s="3">
        <f>[7]Novembro!$K$11</f>
        <v>1.6</v>
      </c>
      <c r="I11" s="3">
        <f>[7]Novembro!$K$12</f>
        <v>23.6</v>
      </c>
      <c r="J11" s="3">
        <f>[7]Novembro!$K$13</f>
        <v>35</v>
      </c>
      <c r="K11" s="3">
        <f>[7]Novembro!$K$14</f>
        <v>45.6</v>
      </c>
      <c r="L11" s="3">
        <f>[7]Novembro!$K$15</f>
        <v>0</v>
      </c>
      <c r="M11" s="3">
        <f>[7]Novembro!$K$16</f>
        <v>0</v>
      </c>
      <c r="N11" s="3">
        <f>[7]Novembro!$K$17</f>
        <v>0</v>
      </c>
      <c r="O11" s="3">
        <f>[7]Novembro!$K$18</f>
        <v>9.8000000000000007</v>
      </c>
      <c r="P11" s="3">
        <f>[7]Novembro!$K$19</f>
        <v>0.4</v>
      </c>
      <c r="Q11" s="3">
        <f>[7]Novembro!$K$20</f>
        <v>0.2</v>
      </c>
      <c r="R11" s="3">
        <f>[7]Novembro!$K$21</f>
        <v>0</v>
      </c>
      <c r="S11" s="3">
        <f>[7]Novembro!$K$22</f>
        <v>0</v>
      </c>
      <c r="T11" s="3">
        <f>[7]Novembro!$K$23</f>
        <v>0</v>
      </c>
      <c r="U11" s="3">
        <f>[7]Novembro!$K$24</f>
        <v>0</v>
      </c>
      <c r="V11" s="3">
        <f>[7]Novembro!$K$25</f>
        <v>0</v>
      </c>
      <c r="W11" s="3">
        <f>[7]Novembro!$K$26</f>
        <v>0.8</v>
      </c>
      <c r="X11" s="3">
        <f>[7]Novembro!$K$27</f>
        <v>0</v>
      </c>
      <c r="Y11" s="3">
        <f>[7]Novembro!$K$28</f>
        <v>0</v>
      </c>
      <c r="Z11" s="3">
        <f>[7]Novembro!$K$29</f>
        <v>0</v>
      </c>
      <c r="AA11" s="3">
        <f>[7]Novembro!$K$30</f>
        <v>0</v>
      </c>
      <c r="AB11" s="3">
        <f>[7]Novembro!$K$31</f>
        <v>0</v>
      </c>
      <c r="AC11" s="3">
        <f>[7]Novembro!$K$32</f>
        <v>0</v>
      </c>
      <c r="AD11" s="3">
        <f>[7]Novembro!$K$33</f>
        <v>0</v>
      </c>
      <c r="AE11" s="3">
        <f>[7]Novembro!$K$34</f>
        <v>0.8</v>
      </c>
      <c r="AF11" s="16">
        <f t="shared" si="1"/>
        <v>126.4</v>
      </c>
      <c r="AG11" s="16">
        <f t="shared" si="2"/>
        <v>45.6</v>
      </c>
      <c r="AH11" s="36" t="s">
        <v>52</v>
      </c>
    </row>
    <row r="12" spans="1:34" ht="17.100000000000001" customHeight="1" x14ac:dyDescent="0.2">
      <c r="A12" s="9" t="s">
        <v>5</v>
      </c>
      <c r="B12" s="14">
        <f>[8]Novembro!$K$5</f>
        <v>0.4</v>
      </c>
      <c r="C12" s="14">
        <f>[8]Novembro!$K$6</f>
        <v>60.800000000000004</v>
      </c>
      <c r="D12" s="14">
        <f>[8]Novembro!$K$7</f>
        <v>0</v>
      </c>
      <c r="E12" s="14">
        <f>[8]Novembro!$K$8</f>
        <v>0</v>
      </c>
      <c r="F12" s="14">
        <f>[8]Novembro!$K$9</f>
        <v>7</v>
      </c>
      <c r="G12" s="14">
        <f>[8]Novembro!$K$10</f>
        <v>0.4</v>
      </c>
      <c r="H12" s="14">
        <f>[8]Novembro!$K$11</f>
        <v>4</v>
      </c>
      <c r="I12" s="14">
        <f>[8]Novembro!$K$12</f>
        <v>17.8</v>
      </c>
      <c r="J12" s="14">
        <f>[8]Novembro!$K$13</f>
        <v>0</v>
      </c>
      <c r="K12" s="14">
        <f>[8]Novembro!$K$14</f>
        <v>0</v>
      </c>
      <c r="L12" s="14">
        <f>[8]Novembro!$K$15</f>
        <v>20</v>
      </c>
      <c r="M12" s="14">
        <f>[8]Novembro!$K$16</f>
        <v>0</v>
      </c>
      <c r="N12" s="14">
        <f>[8]Novembro!$K$17</f>
        <v>0</v>
      </c>
      <c r="O12" s="14">
        <f>[8]Novembro!$K$18</f>
        <v>0</v>
      </c>
      <c r="P12" s="14">
        <f>[8]Novembro!$K$19</f>
        <v>0</v>
      </c>
      <c r="Q12" s="14">
        <f>[8]Novembro!$K$20</f>
        <v>0</v>
      </c>
      <c r="R12" s="14">
        <f>[8]Novembro!$K$21</f>
        <v>0</v>
      </c>
      <c r="S12" s="14">
        <f>[8]Novembro!$K$22</f>
        <v>0</v>
      </c>
      <c r="T12" s="14">
        <f>[8]Novembro!$K$23</f>
        <v>19.2</v>
      </c>
      <c r="U12" s="14">
        <f>[8]Novembro!$K$24</f>
        <v>0</v>
      </c>
      <c r="V12" s="14">
        <f>[8]Novembro!$K$25</f>
        <v>0</v>
      </c>
      <c r="W12" s="14">
        <f>[8]Novembro!$K$26</f>
        <v>3.2</v>
      </c>
      <c r="X12" s="14">
        <f>[8]Novembro!$K$27</f>
        <v>13</v>
      </c>
      <c r="Y12" s="14">
        <f>[8]Novembro!$K$28</f>
        <v>28.800000000000004</v>
      </c>
      <c r="Z12" s="14">
        <f>[8]Novembro!$K$29</f>
        <v>1</v>
      </c>
      <c r="AA12" s="14">
        <f>[8]Novembro!$K$30</f>
        <v>0</v>
      </c>
      <c r="AB12" s="14">
        <f>[8]Novembro!$K$31</f>
        <v>11.799999999999999</v>
      </c>
      <c r="AC12" s="14">
        <f>[8]Novembro!$K$32</f>
        <v>4</v>
      </c>
      <c r="AD12" s="14">
        <f>[8]Novembro!$K$33</f>
        <v>0</v>
      </c>
      <c r="AE12" s="14">
        <f>[8]Novembro!$K$34</f>
        <v>18.199999999999996</v>
      </c>
      <c r="AF12" s="16">
        <f t="shared" si="1"/>
        <v>209.6</v>
      </c>
      <c r="AG12" s="16">
        <f t="shared" si="2"/>
        <v>60.800000000000004</v>
      </c>
      <c r="AH12" s="36" t="s">
        <v>52</v>
      </c>
    </row>
    <row r="13" spans="1:34" ht="17.100000000000001" customHeight="1" x14ac:dyDescent="0.2">
      <c r="A13" s="9" t="s">
        <v>6</v>
      </c>
      <c r="B13" s="14">
        <f>[9]Novembro!$K$5</f>
        <v>9</v>
      </c>
      <c r="C13" s="14">
        <f>[9]Novembro!$K$6</f>
        <v>34</v>
      </c>
      <c r="D13" s="14">
        <f>[9]Novembro!$K$7</f>
        <v>0</v>
      </c>
      <c r="E13" s="14">
        <f>[9]Novembro!$K$8</f>
        <v>0.2</v>
      </c>
      <c r="F13" s="14">
        <f>[9]Novembro!$K$9</f>
        <v>13.2</v>
      </c>
      <c r="G13" s="14">
        <f>[9]Novembro!$K$10</f>
        <v>3.0000000000000004</v>
      </c>
      <c r="H13" s="14">
        <f>[9]Novembro!$K$11</f>
        <v>10.199999999999999</v>
      </c>
      <c r="I13" s="14">
        <f>[9]Novembro!$K$12</f>
        <v>23.4</v>
      </c>
      <c r="J13" s="14">
        <f>[9]Novembro!$K$13</f>
        <v>4</v>
      </c>
      <c r="K13" s="14">
        <f>[9]Novembro!$K$14</f>
        <v>28</v>
      </c>
      <c r="L13" s="14">
        <f>[9]Novembro!$K$15</f>
        <v>0</v>
      </c>
      <c r="M13" s="14">
        <f>[9]Novembro!$K$16</f>
        <v>0</v>
      </c>
      <c r="N13" s="14">
        <f>[9]Novembro!$K$17</f>
        <v>0</v>
      </c>
      <c r="O13" s="14">
        <f>[9]Novembro!$K$18</f>
        <v>0</v>
      </c>
      <c r="P13" s="14">
        <f>[9]Novembro!$K$19</f>
        <v>3</v>
      </c>
      <c r="Q13" s="14">
        <f>[9]Novembro!$K$20</f>
        <v>0.2</v>
      </c>
      <c r="R13" s="14">
        <f>[9]Novembro!$K$21</f>
        <v>0</v>
      </c>
      <c r="S13" s="14">
        <f>[9]Novembro!$K$22</f>
        <v>0</v>
      </c>
      <c r="T13" s="14">
        <f>[9]Novembro!$K$23</f>
        <v>0</v>
      </c>
      <c r="U13" s="14">
        <f>[9]Novembro!$K$24</f>
        <v>0.4</v>
      </c>
      <c r="V13" s="14">
        <f>[9]Novembro!$K$25</f>
        <v>0</v>
      </c>
      <c r="W13" s="14">
        <f>[9]Novembro!$K$26</f>
        <v>2</v>
      </c>
      <c r="X13" s="14">
        <f>[9]Novembro!$K$27</f>
        <v>9</v>
      </c>
      <c r="Y13" s="14">
        <f>[9]Novembro!$K$28</f>
        <v>51.800000000000004</v>
      </c>
      <c r="Z13" s="14">
        <f>[9]Novembro!$K$29</f>
        <v>0</v>
      </c>
      <c r="AA13" s="14">
        <f>[9]Novembro!$K$30</f>
        <v>0</v>
      </c>
      <c r="AB13" s="14">
        <f>[9]Novembro!$K$31</f>
        <v>0</v>
      </c>
      <c r="AC13" s="14">
        <f>[9]Novembro!$K$32</f>
        <v>0</v>
      </c>
      <c r="AD13" s="14">
        <f>[9]Novembro!$K$33</f>
        <v>0</v>
      </c>
      <c r="AE13" s="14">
        <f>[9]Novembro!$K$34</f>
        <v>34.4</v>
      </c>
      <c r="AF13" s="16">
        <f t="shared" si="1"/>
        <v>225.8</v>
      </c>
      <c r="AG13" s="16">
        <f t="shared" si="2"/>
        <v>51.800000000000004</v>
      </c>
      <c r="AH13" s="36" t="s">
        <v>52</v>
      </c>
    </row>
    <row r="14" spans="1:34" ht="17.100000000000001" customHeight="1" x14ac:dyDescent="0.2">
      <c r="A14" s="9" t="s">
        <v>7</v>
      </c>
      <c r="B14" s="14">
        <f>[10]Novembro!$K$5</f>
        <v>13.6</v>
      </c>
      <c r="C14" s="14">
        <f>[10]Novembro!$K$6</f>
        <v>0</v>
      </c>
      <c r="D14" s="14">
        <f>[10]Novembro!$K$7</f>
        <v>0</v>
      </c>
      <c r="E14" s="14">
        <f>[10]Novembro!$K$8</f>
        <v>0</v>
      </c>
      <c r="F14" s="14">
        <f>[10]Novembro!$K$9</f>
        <v>0.2</v>
      </c>
      <c r="G14" s="14">
        <f>[10]Novembro!$K$10</f>
        <v>19.2</v>
      </c>
      <c r="H14" s="14">
        <f>[10]Novembro!$K$11</f>
        <v>20</v>
      </c>
      <c r="I14" s="14">
        <f>[10]Novembro!$K$12</f>
        <v>3</v>
      </c>
      <c r="J14" s="14">
        <f>[10]Novembro!$K$13</f>
        <v>4</v>
      </c>
      <c r="K14" s="14">
        <f>[10]Novembro!$K$14</f>
        <v>0</v>
      </c>
      <c r="L14" s="14">
        <f>[10]Novembro!$K$15</f>
        <v>0</v>
      </c>
      <c r="M14" s="14">
        <f>[10]Novembro!$K$16</f>
        <v>0</v>
      </c>
      <c r="N14" s="14">
        <f>[10]Novembro!$K$17</f>
        <v>0</v>
      </c>
      <c r="O14" s="14">
        <f>[10]Novembro!$K$18</f>
        <v>0</v>
      </c>
      <c r="P14" s="14">
        <f>[10]Novembro!$K$19</f>
        <v>0</v>
      </c>
      <c r="Q14" s="14">
        <f>[10]Novembro!$K$20</f>
        <v>0</v>
      </c>
      <c r="R14" s="14">
        <f>[10]Novembro!$K$21</f>
        <v>0</v>
      </c>
      <c r="S14" s="14">
        <f>[10]Novembro!$K$22</f>
        <v>0</v>
      </c>
      <c r="T14" s="14">
        <f>[10]Novembro!$K$23</f>
        <v>0</v>
      </c>
      <c r="U14" s="14">
        <f>[10]Novembro!$K$24</f>
        <v>0</v>
      </c>
      <c r="V14" s="14">
        <f>[10]Novembro!$K$25</f>
        <v>0</v>
      </c>
      <c r="W14" s="14">
        <f>[10]Novembro!$K$26</f>
        <v>1</v>
      </c>
      <c r="X14" s="14">
        <f>[10]Novembro!$K$27</f>
        <v>18.8</v>
      </c>
      <c r="Y14" s="14">
        <f>[10]Novembro!$K$28</f>
        <v>58.600000000000009</v>
      </c>
      <c r="Z14" s="14">
        <f>[10]Novembro!$K$29</f>
        <v>0</v>
      </c>
      <c r="AA14" s="14">
        <f>[10]Novembro!$K$30</f>
        <v>0</v>
      </c>
      <c r="AB14" s="14">
        <f>[10]Novembro!$K$31</f>
        <v>0</v>
      </c>
      <c r="AC14" s="14">
        <f>[10]Novembro!$K$32</f>
        <v>0</v>
      </c>
      <c r="AD14" s="14">
        <f>[10]Novembro!$K$33</f>
        <v>30.4</v>
      </c>
      <c r="AE14" s="14">
        <f>[10]Novembro!$K$34</f>
        <v>17.399999999999999</v>
      </c>
      <c r="AF14" s="16">
        <f t="shared" si="1"/>
        <v>186.20000000000002</v>
      </c>
      <c r="AG14" s="16">
        <f t="shared" si="2"/>
        <v>58.600000000000009</v>
      </c>
      <c r="AH14" s="36" t="s">
        <v>52</v>
      </c>
    </row>
    <row r="15" spans="1:34" ht="17.100000000000001" customHeight="1" x14ac:dyDescent="0.2">
      <c r="A15" s="9" t="s">
        <v>8</v>
      </c>
      <c r="B15" s="3">
        <f>[11]Novembro!$K$5</f>
        <v>11.6</v>
      </c>
      <c r="C15" s="3">
        <f>[11]Novembro!$K$6</f>
        <v>0</v>
      </c>
      <c r="D15" s="3">
        <f>[11]Novembro!$K$7</f>
        <v>33.200000000000003</v>
      </c>
      <c r="E15" s="3">
        <f>[11]Novembro!$K$8</f>
        <v>0</v>
      </c>
      <c r="F15" s="3">
        <f>[11]Novembro!$K$9</f>
        <v>0</v>
      </c>
      <c r="G15" s="3">
        <f>[11]Novembro!$K$10</f>
        <v>0</v>
      </c>
      <c r="H15" s="3">
        <f>[11]Novembro!$K$11</f>
        <v>0</v>
      </c>
      <c r="I15" s="3">
        <f>[11]Novembro!$K$12</f>
        <v>8.1999999999999993</v>
      </c>
      <c r="J15" s="3">
        <f>[11]Novembro!$K$13</f>
        <v>0</v>
      </c>
      <c r="K15" s="3">
        <f>[11]Novembro!$K$14</f>
        <v>0</v>
      </c>
      <c r="L15" s="3">
        <f>[11]Novembro!$K$15</f>
        <v>0</v>
      </c>
      <c r="M15" s="3">
        <f>[11]Novembro!$K$16</f>
        <v>0</v>
      </c>
      <c r="N15" s="3">
        <f>[11]Novembro!$K$17</f>
        <v>0</v>
      </c>
      <c r="O15" s="3">
        <f>[11]Novembro!$K$18</f>
        <v>0</v>
      </c>
      <c r="P15" s="3">
        <f>[11]Novembro!$K$19</f>
        <v>0</v>
      </c>
      <c r="Q15" s="3">
        <f>[11]Novembro!$K$20</f>
        <v>0</v>
      </c>
      <c r="R15" s="3">
        <f>[11]Novembro!$K$21</f>
        <v>0</v>
      </c>
      <c r="S15" s="3">
        <f>[11]Novembro!$K$22</f>
        <v>0.2</v>
      </c>
      <c r="T15" s="3">
        <f>[11]Novembro!$K$23</f>
        <v>0.4</v>
      </c>
      <c r="U15" s="3">
        <f>[11]Novembro!$K$24</f>
        <v>6.4</v>
      </c>
      <c r="V15" s="3">
        <f>[11]Novembro!$K$25</f>
        <v>0</v>
      </c>
      <c r="W15" s="3">
        <f>[11]Novembro!$K$26</f>
        <v>0</v>
      </c>
      <c r="X15" s="3">
        <f>[11]Novembro!$K$27</f>
        <v>68.59999999999998</v>
      </c>
      <c r="Y15" s="3">
        <f>[11]Novembro!$K$28</f>
        <v>1.2000000000000002</v>
      </c>
      <c r="Z15" s="3">
        <f>[11]Novembro!$K$29</f>
        <v>7.2</v>
      </c>
      <c r="AA15" s="3">
        <f>[11]Novembro!$K$30</f>
        <v>0</v>
      </c>
      <c r="AB15" s="3">
        <f>[11]Novembro!$K$31</f>
        <v>0</v>
      </c>
      <c r="AC15" s="3">
        <f>[11]Novembro!$K$32</f>
        <v>0</v>
      </c>
      <c r="AD15" s="3">
        <f>[11]Novembro!$K$33</f>
        <v>11.799999999999999</v>
      </c>
      <c r="AE15" s="3">
        <f>[11]Novembro!$K$34</f>
        <v>0.4</v>
      </c>
      <c r="AF15" s="16">
        <f t="shared" si="1"/>
        <v>149.19999999999996</v>
      </c>
      <c r="AG15" s="16">
        <f t="shared" si="2"/>
        <v>68.59999999999998</v>
      </c>
      <c r="AH15" s="36" t="s">
        <v>52</v>
      </c>
    </row>
    <row r="16" spans="1:34" ht="17.100000000000001" customHeight="1" x14ac:dyDescent="0.2">
      <c r="A16" s="9" t="s">
        <v>9</v>
      </c>
      <c r="B16" s="14">
        <f>[12]Novembro!$K$5</f>
        <v>2.6</v>
      </c>
      <c r="C16" s="14">
        <f>[12]Novembro!$K$6</f>
        <v>0</v>
      </c>
      <c r="D16" s="14">
        <f>[12]Novembro!$K$7</f>
        <v>1.4</v>
      </c>
      <c r="E16" s="14">
        <f>[12]Novembro!$K$8</f>
        <v>0</v>
      </c>
      <c r="F16" s="14">
        <f>[12]Novembro!$K$9</f>
        <v>0</v>
      </c>
      <c r="G16" s="14">
        <f>[12]Novembro!$K$10</f>
        <v>0</v>
      </c>
      <c r="H16" s="14">
        <f>[12]Novembro!$K$11</f>
        <v>0</v>
      </c>
      <c r="I16" s="14">
        <f>[12]Novembro!$K$12</f>
        <v>1.4</v>
      </c>
      <c r="J16" s="14">
        <f>[12]Novembro!$K$13</f>
        <v>4.1999999999999993</v>
      </c>
      <c r="K16" s="14">
        <f>[12]Novembro!$K$14</f>
        <v>0</v>
      </c>
      <c r="L16" s="14">
        <f>[12]Novembro!$K$15</f>
        <v>0</v>
      </c>
      <c r="M16" s="14">
        <f>[12]Novembro!$K$16</f>
        <v>29.8</v>
      </c>
      <c r="N16" s="14">
        <f>[12]Novembro!$K$17</f>
        <v>0</v>
      </c>
      <c r="O16" s="14">
        <f>[12]Novembro!$K$18</f>
        <v>0</v>
      </c>
      <c r="P16" s="14">
        <f>[12]Novembro!$K$19</f>
        <v>0</v>
      </c>
      <c r="Q16" s="14">
        <f>[12]Novembro!$K$20</f>
        <v>0</v>
      </c>
      <c r="R16" s="14">
        <f>[12]Novembro!$K$21</f>
        <v>0</v>
      </c>
      <c r="S16" s="14">
        <f>[12]Novembro!$K$22</f>
        <v>0</v>
      </c>
      <c r="T16" s="14">
        <f>[12]Novembro!$K$23</f>
        <v>0</v>
      </c>
      <c r="U16" s="14">
        <f>[12]Novembro!$K$24</f>
        <v>0</v>
      </c>
      <c r="V16" s="14">
        <f>[12]Novembro!$K$25</f>
        <v>0</v>
      </c>
      <c r="W16" s="14">
        <f>[12]Novembro!$K$26</f>
        <v>0</v>
      </c>
      <c r="X16" s="14">
        <f>[12]Novembro!$K$27</f>
        <v>18.400000000000002</v>
      </c>
      <c r="Y16" s="14">
        <f>[12]Novembro!$K$28</f>
        <v>26.4</v>
      </c>
      <c r="Z16" s="14">
        <f>[12]Novembro!$K$29</f>
        <v>0</v>
      </c>
      <c r="AA16" s="14">
        <f>[12]Novembro!$K$30</f>
        <v>0</v>
      </c>
      <c r="AB16" s="14">
        <f>[12]Novembro!$K$31</f>
        <v>0</v>
      </c>
      <c r="AC16" s="14">
        <f>[12]Novembro!$K$32</f>
        <v>0</v>
      </c>
      <c r="AD16" s="14">
        <f>[12]Novembro!$K$33</f>
        <v>48.199999999999996</v>
      </c>
      <c r="AE16" s="14">
        <f>[12]Novembro!$K$34</f>
        <v>25.999999999999996</v>
      </c>
      <c r="AF16" s="16">
        <f t="shared" si="1"/>
        <v>158.39999999999998</v>
      </c>
      <c r="AG16" s="16">
        <f t="shared" si="2"/>
        <v>48.199999999999996</v>
      </c>
      <c r="AH16" s="36" t="s">
        <v>52</v>
      </c>
    </row>
    <row r="17" spans="1:34" ht="17.100000000000001" customHeight="1" x14ac:dyDescent="0.2">
      <c r="A17" s="9" t="s">
        <v>47</v>
      </c>
      <c r="B17" s="14">
        <f>[13]Novembro!$K$5</f>
        <v>65.400000000000006</v>
      </c>
      <c r="C17" s="14">
        <f>[13]Novembro!$K$6</f>
        <v>0</v>
      </c>
      <c r="D17" s="14">
        <f>[13]Novembro!$K$7</f>
        <v>0</v>
      </c>
      <c r="E17" s="14">
        <f>[13]Novembro!$K$8</f>
        <v>0</v>
      </c>
      <c r="F17" s="14">
        <f>[13]Novembro!$K$9</f>
        <v>0.2</v>
      </c>
      <c r="G17" s="14">
        <f>[13]Novembro!$K$10</f>
        <v>0.2</v>
      </c>
      <c r="H17" s="14">
        <f>[13]Novembro!$K$11</f>
        <v>16.600000000000001</v>
      </c>
      <c r="I17" s="14">
        <f>[13]Novembro!$K$12</f>
        <v>1.5999999999999999</v>
      </c>
      <c r="J17" s="14">
        <f>[13]Novembro!$K$13</f>
        <v>0</v>
      </c>
      <c r="K17" s="14">
        <f>[13]Novembro!$K$14</f>
        <v>0</v>
      </c>
      <c r="L17" s="14">
        <f>[13]Novembro!$K$15</f>
        <v>0</v>
      </c>
      <c r="M17" s="14">
        <f>[13]Novembro!$K$16</f>
        <v>0</v>
      </c>
      <c r="N17" s="14">
        <f>[13]Novembro!$K$17</f>
        <v>0</v>
      </c>
      <c r="O17" s="14">
        <f>[13]Novembro!$K$18</f>
        <v>0</v>
      </c>
      <c r="P17" s="14">
        <f>[13]Novembro!$K$19</f>
        <v>0</v>
      </c>
      <c r="Q17" s="14">
        <f>[13]Novembro!$K$20</f>
        <v>0</v>
      </c>
      <c r="R17" s="14">
        <f>[13]Novembro!$K$21</f>
        <v>0</v>
      </c>
      <c r="S17" s="14">
        <f>[13]Novembro!$K$22</f>
        <v>0</v>
      </c>
      <c r="T17" s="14">
        <f>[13]Novembro!$K$23</f>
        <v>0</v>
      </c>
      <c r="U17" s="14">
        <f>[13]Novembro!$K$24</f>
        <v>0.60000000000000009</v>
      </c>
      <c r="V17" s="14">
        <f>[13]Novembro!$K$25</f>
        <v>0</v>
      </c>
      <c r="W17" s="14">
        <f>[13]Novembro!$K$26</f>
        <v>0</v>
      </c>
      <c r="X17" s="14">
        <f>[13]Novembro!$K$27</f>
        <v>0.8</v>
      </c>
      <c r="Y17" s="14">
        <f>[13]Novembro!$K$28</f>
        <v>49.8</v>
      </c>
      <c r="Z17" s="14">
        <f>[13]Novembro!$K$29</f>
        <v>0</v>
      </c>
      <c r="AA17" s="14">
        <f>[13]Novembro!$K$30</f>
        <v>0</v>
      </c>
      <c r="AB17" s="14">
        <f>[13]Novembro!$K$31</f>
        <v>1</v>
      </c>
      <c r="AC17" s="14">
        <f>[13]Novembro!$K$32</f>
        <v>0</v>
      </c>
      <c r="AD17" s="14">
        <f>[13]Novembro!$K$33</f>
        <v>3</v>
      </c>
      <c r="AE17" s="14">
        <f>[13]Novembro!$K$34</f>
        <v>12.4</v>
      </c>
      <c r="AF17" s="16">
        <f t="shared" ref="AF17" si="3">SUM(B17:AE17)</f>
        <v>151.6</v>
      </c>
      <c r="AG17" s="16">
        <f t="shared" ref="AG17" si="4">MAX(B17:AE17)</f>
        <v>65.400000000000006</v>
      </c>
      <c r="AH17" s="36" t="s">
        <v>52</v>
      </c>
    </row>
    <row r="18" spans="1:34" ht="17.100000000000001" customHeight="1" x14ac:dyDescent="0.2">
      <c r="A18" s="9" t="s">
        <v>10</v>
      </c>
      <c r="B18" s="14">
        <f>[14]Novembro!$K$5</f>
        <v>12</v>
      </c>
      <c r="C18" s="14">
        <f>[14]Novembro!$K$6</f>
        <v>0</v>
      </c>
      <c r="D18" s="14">
        <f>[14]Novembro!$K$7</f>
        <v>0</v>
      </c>
      <c r="E18" s="14">
        <f>[14]Novembro!$K$8</f>
        <v>0</v>
      </c>
      <c r="F18" s="14">
        <f>[14]Novembro!$K$9</f>
        <v>0</v>
      </c>
      <c r="G18" s="14">
        <f>[14]Novembro!$K$10</f>
        <v>3.2</v>
      </c>
      <c r="H18" s="14">
        <f>[14]Novembro!$K$11</f>
        <v>0</v>
      </c>
      <c r="I18" s="14">
        <f>[14]Novembro!$K$12</f>
        <v>6</v>
      </c>
      <c r="J18" s="14">
        <f>[14]Novembro!$K$13</f>
        <v>0</v>
      </c>
      <c r="K18" s="14">
        <f>[14]Novembro!$K$14</f>
        <v>0</v>
      </c>
      <c r="L18" s="14">
        <f>[14]Novembro!$K$15</f>
        <v>0</v>
      </c>
      <c r="M18" s="14">
        <f>[14]Novembro!$K$16</f>
        <v>0</v>
      </c>
      <c r="N18" s="14">
        <f>[14]Novembro!$K$17</f>
        <v>0</v>
      </c>
      <c r="O18" s="14">
        <f>[14]Novembro!$K$18</f>
        <v>0</v>
      </c>
      <c r="P18" s="14">
        <f>[14]Novembro!$K$19</f>
        <v>0</v>
      </c>
      <c r="Q18" s="14">
        <f>[14]Novembro!$K$20</f>
        <v>0</v>
      </c>
      <c r="R18" s="14">
        <f>[14]Novembro!$K$21</f>
        <v>0</v>
      </c>
      <c r="S18" s="14">
        <f>[14]Novembro!$K$22</f>
        <v>0</v>
      </c>
      <c r="T18" s="14">
        <f>[14]Novembro!$K$23</f>
        <v>0</v>
      </c>
      <c r="U18" s="14">
        <f>[14]Novembro!$K$24</f>
        <v>0.2</v>
      </c>
      <c r="V18" s="14">
        <f>[14]Novembro!$K$25</f>
        <v>1.4</v>
      </c>
      <c r="W18" s="14">
        <f>[14]Novembro!$K$26</f>
        <v>0</v>
      </c>
      <c r="X18" s="14">
        <f>[14]Novembro!$K$27</f>
        <v>15.799999999999999</v>
      </c>
      <c r="Y18" s="14">
        <f>[14]Novembro!$K$28</f>
        <v>10.399999999999999</v>
      </c>
      <c r="Z18" s="14">
        <f>[14]Novembro!$K$29</f>
        <v>0</v>
      </c>
      <c r="AA18" s="14">
        <f>[14]Novembro!$K$30</f>
        <v>0</v>
      </c>
      <c r="AB18" s="14">
        <f>[14]Novembro!$K$31</f>
        <v>0</v>
      </c>
      <c r="AC18" s="14">
        <f>[14]Novembro!$K$32</f>
        <v>0</v>
      </c>
      <c r="AD18" s="14">
        <f>[14]Novembro!$K$33</f>
        <v>25.4</v>
      </c>
      <c r="AE18" s="14">
        <f>[14]Novembro!$K$34</f>
        <v>8.1999999999999993</v>
      </c>
      <c r="AF18" s="16">
        <f t="shared" si="1"/>
        <v>82.6</v>
      </c>
      <c r="AG18" s="16">
        <f t="shared" si="2"/>
        <v>25.4</v>
      </c>
      <c r="AH18" s="36" t="s">
        <v>52</v>
      </c>
    </row>
    <row r="19" spans="1:34" ht="17.100000000000001" customHeight="1" x14ac:dyDescent="0.2">
      <c r="A19" s="9" t="s">
        <v>11</v>
      </c>
      <c r="B19" s="14">
        <f>[15]Novembro!$K$5</f>
        <v>44.4</v>
      </c>
      <c r="C19" s="14">
        <f>[15]Novembro!$K$6</f>
        <v>0</v>
      </c>
      <c r="D19" s="14">
        <f>[15]Novembro!$K$7</f>
        <v>0.2</v>
      </c>
      <c r="E19" s="14">
        <f>[15]Novembro!$K$8</f>
        <v>0</v>
      </c>
      <c r="F19" s="14">
        <f>[15]Novembro!$K$9</f>
        <v>38.599999999999994</v>
      </c>
      <c r="G19" s="14">
        <f>[15]Novembro!$K$10</f>
        <v>6.2</v>
      </c>
      <c r="H19" s="14">
        <f>[15]Novembro!$K$11</f>
        <v>13.2</v>
      </c>
      <c r="I19" s="14">
        <f>[15]Novembro!$K$12</f>
        <v>0.8</v>
      </c>
      <c r="J19" s="14">
        <f>[15]Novembro!$K$13</f>
        <v>0</v>
      </c>
      <c r="K19" s="14">
        <f>[15]Novembro!$K$14</f>
        <v>2.8000000000000003</v>
      </c>
      <c r="L19" s="14">
        <f>[15]Novembro!$K$15</f>
        <v>0</v>
      </c>
      <c r="M19" s="14">
        <f>[15]Novembro!$K$16</f>
        <v>0</v>
      </c>
      <c r="N19" s="14">
        <f>[15]Novembro!$K$17</f>
        <v>0</v>
      </c>
      <c r="O19" s="14">
        <f>[15]Novembro!$K$18</f>
        <v>0</v>
      </c>
      <c r="P19" s="14">
        <f>[15]Novembro!$K$19</f>
        <v>0</v>
      </c>
      <c r="Q19" s="14">
        <f>[15]Novembro!$K$20</f>
        <v>0</v>
      </c>
      <c r="R19" s="14">
        <f>[15]Novembro!$K$21</f>
        <v>0</v>
      </c>
      <c r="S19" s="14">
        <f>[15]Novembro!$K$22</f>
        <v>0</v>
      </c>
      <c r="T19" s="14">
        <f>[15]Novembro!$K$23</f>
        <v>0</v>
      </c>
      <c r="U19" s="14">
        <f>[15]Novembro!$K$24</f>
        <v>0.6</v>
      </c>
      <c r="V19" s="14">
        <f>[15]Novembro!$K$25</f>
        <v>0</v>
      </c>
      <c r="W19" s="14">
        <f>[15]Novembro!$K$26</f>
        <v>0</v>
      </c>
      <c r="X19" s="14">
        <f>[15]Novembro!$K$27</f>
        <v>0</v>
      </c>
      <c r="Y19" s="14">
        <f>[15]Novembro!$K$28</f>
        <v>77.400000000000006</v>
      </c>
      <c r="Z19" s="14">
        <f>[15]Novembro!$K$29</f>
        <v>0</v>
      </c>
      <c r="AA19" s="14">
        <f>[15]Novembro!$K$30</f>
        <v>0</v>
      </c>
      <c r="AB19" s="14">
        <f>[15]Novembro!$K$31</f>
        <v>2.2000000000000002</v>
      </c>
      <c r="AC19" s="14">
        <f>[15]Novembro!$K$32</f>
        <v>0</v>
      </c>
      <c r="AD19" s="14">
        <f>[15]Novembro!$K$33</f>
        <v>13</v>
      </c>
      <c r="AE19" s="14">
        <f>[15]Novembro!$K$34</f>
        <v>23.6</v>
      </c>
      <c r="AF19" s="16">
        <f t="shared" si="1"/>
        <v>222.99999999999997</v>
      </c>
      <c r="AG19" s="16">
        <f t="shared" si="2"/>
        <v>77.400000000000006</v>
      </c>
      <c r="AH19" s="36" t="s">
        <v>52</v>
      </c>
    </row>
    <row r="20" spans="1:34" ht="17.100000000000001" customHeight="1" x14ac:dyDescent="0.2">
      <c r="A20" s="9" t="s">
        <v>12</v>
      </c>
      <c r="B20" s="14">
        <f>[16]Novembro!$K$5</f>
        <v>0.8</v>
      </c>
      <c r="C20" s="14">
        <f>[16]Novembro!$K$6</f>
        <v>4</v>
      </c>
      <c r="D20" s="14">
        <f>[16]Novembro!$K$7</f>
        <v>0</v>
      </c>
      <c r="E20" s="14">
        <f>[16]Novembro!$K$8</f>
        <v>0</v>
      </c>
      <c r="F20" s="14">
        <f>[16]Novembro!$K$9</f>
        <v>7.8000000000000007</v>
      </c>
      <c r="G20" s="14">
        <f>[16]Novembro!$K$10</f>
        <v>0</v>
      </c>
      <c r="H20" s="14">
        <f>[16]Novembro!$K$11</f>
        <v>2.4</v>
      </c>
      <c r="I20" s="14">
        <f>[16]Novembro!$K$12</f>
        <v>0.4</v>
      </c>
      <c r="J20" s="14">
        <f>[16]Novembro!$K$13</f>
        <v>0</v>
      </c>
      <c r="K20" s="14">
        <f>[16]Novembro!$K$14</f>
        <v>0</v>
      </c>
      <c r="L20" s="14">
        <f>[16]Novembro!$K$15</f>
        <v>0</v>
      </c>
      <c r="M20" s="14">
        <f>[16]Novembro!$K$16</f>
        <v>0</v>
      </c>
      <c r="N20" s="14">
        <f>[16]Novembro!$K$17</f>
        <v>28</v>
      </c>
      <c r="O20" s="14">
        <f>[16]Novembro!$K$18</f>
        <v>0</v>
      </c>
      <c r="P20" s="14">
        <f>[16]Novembro!$K$19</f>
        <v>0</v>
      </c>
      <c r="Q20" s="14">
        <f>[16]Novembro!$K$20</f>
        <v>0</v>
      </c>
      <c r="R20" s="14">
        <f>[16]Novembro!$K$21</f>
        <v>0</v>
      </c>
      <c r="S20" s="14">
        <f>[16]Novembro!$K$22</f>
        <v>0</v>
      </c>
      <c r="T20" s="14">
        <f>[16]Novembro!$K$23</f>
        <v>0</v>
      </c>
      <c r="U20" s="14">
        <f>[16]Novembro!$K$24</f>
        <v>0</v>
      </c>
      <c r="V20" s="14">
        <f>[16]Novembro!$K$25</f>
        <v>0</v>
      </c>
      <c r="W20" s="14">
        <f>[16]Novembro!$K$26</f>
        <v>0</v>
      </c>
      <c r="X20" s="14">
        <f>[16]Novembro!$K$27</f>
        <v>9.4</v>
      </c>
      <c r="Y20" s="14">
        <f>[16]Novembro!$K$28</f>
        <v>9.1999999999999993</v>
      </c>
      <c r="Z20" s="14">
        <f>[16]Novembro!$K$29</f>
        <v>0.2</v>
      </c>
      <c r="AA20" s="14">
        <f>[16]Novembro!$K$30</f>
        <v>0</v>
      </c>
      <c r="AB20" s="14">
        <f>[16]Novembro!$K$31</f>
        <v>0</v>
      </c>
      <c r="AC20" s="14">
        <f>[16]Novembro!$K$32</f>
        <v>0</v>
      </c>
      <c r="AD20" s="14">
        <f>[16]Novembro!$K$33</f>
        <v>0</v>
      </c>
      <c r="AE20" s="14">
        <f>[16]Novembro!$K$34</f>
        <v>40.799999999999997</v>
      </c>
      <c r="AF20" s="16">
        <f t="shared" si="1"/>
        <v>103</v>
      </c>
      <c r="AG20" s="16">
        <f t="shared" si="2"/>
        <v>40.799999999999997</v>
      </c>
      <c r="AH20" s="36" t="s">
        <v>52</v>
      </c>
    </row>
    <row r="21" spans="1:34" ht="17.100000000000001" customHeight="1" x14ac:dyDescent="0.2">
      <c r="A21" s="9" t="s">
        <v>13</v>
      </c>
      <c r="B21" s="14">
        <f>[17]Novembro!$K$5</f>
        <v>2.4</v>
      </c>
      <c r="C21" s="14">
        <f>[17]Novembro!$K$6</f>
        <v>20.6</v>
      </c>
      <c r="D21" s="14">
        <f>[17]Novembro!$K$7</f>
        <v>0.8</v>
      </c>
      <c r="E21" s="14">
        <f>[17]Novembro!$K$8</f>
        <v>5</v>
      </c>
      <c r="F21" s="14">
        <f>[17]Novembro!$K$9</f>
        <v>0</v>
      </c>
      <c r="G21" s="14">
        <f>[17]Novembro!$K$10</f>
        <v>0</v>
      </c>
      <c r="H21" s="14">
        <f>[17]Novembro!$K$11</f>
        <v>0</v>
      </c>
      <c r="I21" s="14">
        <f>[17]Novembro!$K$12</f>
        <v>15.6</v>
      </c>
      <c r="J21" s="14">
        <f>[17]Novembro!$K$13</f>
        <v>4.8</v>
      </c>
      <c r="K21" s="14">
        <f>[17]Novembro!$K$14</f>
        <v>0</v>
      </c>
      <c r="L21" s="14">
        <f>[17]Novembro!$K$15</f>
        <v>47.199999999999996</v>
      </c>
      <c r="M21" s="14">
        <f>[17]Novembro!$K$16</f>
        <v>21</v>
      </c>
      <c r="N21" s="14">
        <f>[17]Novembro!$K$17</f>
        <v>0.4</v>
      </c>
      <c r="O21" s="14">
        <f>[17]Novembro!$K$18</f>
        <v>0</v>
      </c>
      <c r="P21" s="14">
        <f>[17]Novembro!$K$19</f>
        <v>0</v>
      </c>
      <c r="Q21" s="14">
        <f>[17]Novembro!$K$20</f>
        <v>0</v>
      </c>
      <c r="R21" s="14">
        <f>[17]Novembro!$K$21</f>
        <v>0</v>
      </c>
      <c r="S21" s="14">
        <f>[17]Novembro!$K$22</f>
        <v>0</v>
      </c>
      <c r="T21" s="14">
        <f>[17]Novembro!$K$23</f>
        <v>0</v>
      </c>
      <c r="U21" s="14">
        <f>[17]Novembro!$K$24</f>
        <v>0</v>
      </c>
      <c r="V21" s="14">
        <f>[17]Novembro!$K$25</f>
        <v>0</v>
      </c>
      <c r="W21" s="14">
        <f>[17]Novembro!$K$26</f>
        <v>0</v>
      </c>
      <c r="X21" s="14">
        <f>[17]Novembro!$K$27</f>
        <v>0.60000000000000009</v>
      </c>
      <c r="Y21" s="14">
        <f>[17]Novembro!$K$28</f>
        <v>4.6000000000000005</v>
      </c>
      <c r="Z21" s="14">
        <f>[17]Novembro!$K$29</f>
        <v>0</v>
      </c>
      <c r="AA21" s="14">
        <f>[17]Novembro!$K$30</f>
        <v>0</v>
      </c>
      <c r="AB21" s="14">
        <f>[17]Novembro!$K$31</f>
        <v>0</v>
      </c>
      <c r="AC21" s="14">
        <f>[17]Novembro!$K$32</f>
        <v>0</v>
      </c>
      <c r="AD21" s="14">
        <f>[17]Novembro!$K$33</f>
        <v>0</v>
      </c>
      <c r="AE21" s="14">
        <f>[17]Novembro!$K$34</f>
        <v>40.799999999999997</v>
      </c>
      <c r="AF21" s="16">
        <f t="shared" si="1"/>
        <v>163.79999999999998</v>
      </c>
      <c r="AG21" s="16">
        <f t="shared" si="2"/>
        <v>47.199999999999996</v>
      </c>
      <c r="AH21" s="36" t="s">
        <v>52</v>
      </c>
    </row>
    <row r="22" spans="1:34" ht="17.100000000000001" customHeight="1" x14ac:dyDescent="0.2">
      <c r="A22" s="9" t="s">
        <v>14</v>
      </c>
      <c r="B22" s="14">
        <f>[18]Novembro!$K$5</f>
        <v>0</v>
      </c>
      <c r="C22" s="14">
        <f>[18]Novembro!$K$6</f>
        <v>0.60000000000000009</v>
      </c>
      <c r="D22" s="14">
        <f>[18]Novembro!$K$7</f>
        <v>7.6</v>
      </c>
      <c r="E22" s="14">
        <f>[18]Novembro!$K$8</f>
        <v>2.6</v>
      </c>
      <c r="F22" s="14">
        <f>[18]Novembro!$K$9</f>
        <v>0</v>
      </c>
      <c r="G22" s="14">
        <f>[18]Novembro!$K$10</f>
        <v>0</v>
      </c>
      <c r="H22" s="14">
        <f>[18]Novembro!$K$11</f>
        <v>0</v>
      </c>
      <c r="I22" s="14">
        <f>[18]Novembro!$K$12</f>
        <v>35</v>
      </c>
      <c r="J22" s="14">
        <f>[18]Novembro!$K$13</f>
        <v>16.2</v>
      </c>
      <c r="K22" s="14">
        <f>[18]Novembro!$K$14</f>
        <v>0</v>
      </c>
      <c r="L22" s="14">
        <f>[18]Novembro!$K$15</f>
        <v>0</v>
      </c>
      <c r="M22" s="14">
        <f>[18]Novembro!$K$16</f>
        <v>0</v>
      </c>
      <c r="N22" s="14">
        <f>[18]Novembro!$K$17</f>
        <v>28.599999999999998</v>
      </c>
      <c r="O22" s="14">
        <f>[18]Novembro!$K$18</f>
        <v>1</v>
      </c>
      <c r="P22" s="14">
        <f>[18]Novembro!$K$19</f>
        <v>2.2000000000000002</v>
      </c>
      <c r="Q22" s="14">
        <f>[18]Novembro!$K$20</f>
        <v>0</v>
      </c>
      <c r="R22" s="14">
        <f>[18]Novembro!$K$21</f>
        <v>0</v>
      </c>
      <c r="S22" s="14">
        <f>[18]Novembro!$K$22</f>
        <v>0</v>
      </c>
      <c r="T22" s="14">
        <f>[18]Novembro!$K$23</f>
        <v>0</v>
      </c>
      <c r="U22" s="14">
        <f>[18]Novembro!$K$24</f>
        <v>0</v>
      </c>
      <c r="V22" s="14">
        <f>[18]Novembro!$K$25</f>
        <v>0</v>
      </c>
      <c r="W22" s="14">
        <f>[18]Novembro!$K$26</f>
        <v>1</v>
      </c>
      <c r="X22" s="14">
        <f>[18]Novembro!$K$27</f>
        <v>0</v>
      </c>
      <c r="Y22" s="14">
        <f>[18]Novembro!$K$28</f>
        <v>9.6</v>
      </c>
      <c r="Z22" s="14">
        <f>[18]Novembro!$K$29</f>
        <v>13</v>
      </c>
      <c r="AA22" s="14">
        <f>[18]Novembro!$K$30</f>
        <v>0</v>
      </c>
      <c r="AB22" s="14">
        <f>[18]Novembro!$K$31</f>
        <v>0</v>
      </c>
      <c r="AC22" s="14">
        <f>[18]Novembro!$K$32</f>
        <v>0.2</v>
      </c>
      <c r="AD22" s="14">
        <f>[18]Novembro!$K$33</f>
        <v>0.2</v>
      </c>
      <c r="AE22" s="14">
        <f>[18]Novembro!$K$34</f>
        <v>2.4</v>
      </c>
      <c r="AF22" s="16">
        <f t="shared" si="1"/>
        <v>120.2</v>
      </c>
      <c r="AG22" s="16">
        <f t="shared" si="2"/>
        <v>35</v>
      </c>
      <c r="AH22" s="36" t="s">
        <v>52</v>
      </c>
    </row>
    <row r="23" spans="1:34" ht="17.100000000000001" customHeight="1" x14ac:dyDescent="0.2">
      <c r="A23" s="9" t="s">
        <v>15</v>
      </c>
      <c r="B23" s="14">
        <f>[19]Novembro!$K$5</f>
        <v>16.2</v>
      </c>
      <c r="C23" s="14">
        <f>[19]Novembro!$K$6</f>
        <v>0</v>
      </c>
      <c r="D23" s="14">
        <f>[19]Novembro!$K$7</f>
        <v>0.4</v>
      </c>
      <c r="E23" s="14">
        <f>[19]Novembro!$K$8</f>
        <v>0.2</v>
      </c>
      <c r="F23" s="14">
        <f>[19]Novembro!$K$9</f>
        <v>6.4</v>
      </c>
      <c r="G23" s="14">
        <f>[19]Novembro!$K$10</f>
        <v>27.599999999999998</v>
      </c>
      <c r="H23" s="14">
        <f>[19]Novembro!$K$11</f>
        <v>6</v>
      </c>
      <c r="I23" s="14">
        <f>[19]Novembro!$K$12</f>
        <v>11.2</v>
      </c>
      <c r="J23" s="14">
        <f>[19]Novembro!$K$13</f>
        <v>0.4</v>
      </c>
      <c r="K23" s="14">
        <f>[19]Novembro!$K$14</f>
        <v>0</v>
      </c>
      <c r="L23" s="14">
        <f>[19]Novembro!$K$15</f>
        <v>0</v>
      </c>
      <c r="M23" s="14">
        <f>[19]Novembro!$K$16</f>
        <v>0</v>
      </c>
      <c r="N23" s="14">
        <f>[19]Novembro!$K$17</f>
        <v>0</v>
      </c>
      <c r="O23" s="14">
        <f>[19]Novembro!$K$18</f>
        <v>0</v>
      </c>
      <c r="P23" s="14">
        <f>[19]Novembro!$K$19</f>
        <v>0</v>
      </c>
      <c r="Q23" s="14">
        <f>[19]Novembro!$K$20</f>
        <v>0</v>
      </c>
      <c r="R23" s="14">
        <f>[19]Novembro!$K$21</f>
        <v>0</v>
      </c>
      <c r="S23" s="14">
        <f>[19]Novembro!$K$22</f>
        <v>0</v>
      </c>
      <c r="T23" s="14">
        <f>[19]Novembro!$K$23</f>
        <v>3.2</v>
      </c>
      <c r="U23" s="14">
        <f>[19]Novembro!$K$24</f>
        <v>1</v>
      </c>
      <c r="V23" s="14">
        <f>[19]Novembro!$K$25</f>
        <v>0</v>
      </c>
      <c r="W23" s="14">
        <f>[19]Novembro!$K$26</f>
        <v>0</v>
      </c>
      <c r="X23" s="14">
        <f>[19]Novembro!$K$27</f>
        <v>8.6</v>
      </c>
      <c r="Y23" s="14">
        <f>[19]Novembro!$K$28</f>
        <v>45.800000000000004</v>
      </c>
      <c r="Z23" s="14">
        <f>[19]Novembro!$K$29</f>
        <v>0</v>
      </c>
      <c r="AA23" s="14">
        <f>[19]Novembro!$K$30</f>
        <v>0</v>
      </c>
      <c r="AB23" s="14">
        <f>[19]Novembro!$K$31</f>
        <v>1.4</v>
      </c>
      <c r="AC23" s="14">
        <f>[19]Novembro!$K$32</f>
        <v>0</v>
      </c>
      <c r="AD23" s="14">
        <f>[19]Novembro!$K$33</f>
        <v>42.800000000000004</v>
      </c>
      <c r="AE23" s="14">
        <f>[19]Novembro!$K$34</f>
        <v>1.9999999999999998</v>
      </c>
      <c r="AF23" s="16">
        <f t="shared" si="1"/>
        <v>173.20000000000002</v>
      </c>
      <c r="AG23" s="16">
        <f t="shared" si="2"/>
        <v>45.800000000000004</v>
      </c>
      <c r="AH23" s="36" t="s">
        <v>52</v>
      </c>
    </row>
    <row r="24" spans="1:34" ht="17.100000000000001" customHeight="1" x14ac:dyDescent="0.2">
      <c r="A24" s="9" t="s">
        <v>16</v>
      </c>
      <c r="B24" s="14">
        <f>[20]Novembro!$K$5</f>
        <v>12.6</v>
      </c>
      <c r="C24" s="14">
        <f>[20]Novembro!$K$6</f>
        <v>2</v>
      </c>
      <c r="D24" s="14">
        <f>[20]Novembro!$K$7</f>
        <v>0</v>
      </c>
      <c r="E24" s="14">
        <f>[20]Novembro!$K$8</f>
        <v>0</v>
      </c>
      <c r="F24" s="14">
        <f>[20]Novembro!$K$9</f>
        <v>0</v>
      </c>
      <c r="G24" s="14">
        <f>[20]Novembro!$K$10</f>
        <v>0</v>
      </c>
      <c r="H24" s="14">
        <f>[20]Novembro!$K$11</f>
        <v>1.2</v>
      </c>
      <c r="I24" s="14">
        <f>[20]Novembro!$K$12</f>
        <v>0</v>
      </c>
      <c r="J24" s="14">
        <f>[20]Novembro!$K$13</f>
        <v>0</v>
      </c>
      <c r="K24" s="14">
        <f>[20]Novembro!$K$14</f>
        <v>0</v>
      </c>
      <c r="L24" s="14">
        <f>[20]Novembro!$K$15</f>
        <v>0</v>
      </c>
      <c r="M24" s="14">
        <f>[20]Novembro!$K$16</f>
        <v>0</v>
      </c>
      <c r="N24" s="14">
        <f>[20]Novembro!$K$17</f>
        <v>0</v>
      </c>
      <c r="O24" s="14">
        <f>[20]Novembro!$K$18</f>
        <v>0</v>
      </c>
      <c r="P24" s="14">
        <f>[20]Novembro!$K$19</f>
        <v>0</v>
      </c>
      <c r="Q24" s="14">
        <f>[20]Novembro!$K$20</f>
        <v>0</v>
      </c>
      <c r="R24" s="14">
        <f>[20]Novembro!$K$21</f>
        <v>0</v>
      </c>
      <c r="S24" s="14">
        <f>[20]Novembro!$K$22</f>
        <v>27.6</v>
      </c>
      <c r="T24" s="14">
        <f>[20]Novembro!$K$23</f>
        <v>0.2</v>
      </c>
      <c r="U24" s="14">
        <f>[20]Novembro!$K$24</f>
        <v>0</v>
      </c>
      <c r="V24" s="14">
        <f>[20]Novembro!$K$25</f>
        <v>0</v>
      </c>
      <c r="W24" s="14">
        <f>[20]Novembro!$K$26</f>
        <v>0</v>
      </c>
      <c r="X24" s="14">
        <f>[20]Novembro!$K$27</f>
        <v>11.4</v>
      </c>
      <c r="Y24" s="14">
        <f>[20]Novembro!$K$28</f>
        <v>42.999999999999993</v>
      </c>
      <c r="Z24" s="14">
        <f>[20]Novembro!$K$29</f>
        <v>0</v>
      </c>
      <c r="AA24" s="14">
        <f>[20]Novembro!$K$30</f>
        <v>0.4</v>
      </c>
      <c r="AB24" s="14">
        <f>[20]Novembro!$K$31</f>
        <v>0.8</v>
      </c>
      <c r="AC24" s="14">
        <f>[20]Novembro!$K$32</f>
        <v>0</v>
      </c>
      <c r="AD24" s="14">
        <f>[20]Novembro!$K$33</f>
        <v>37.799999999999997</v>
      </c>
      <c r="AE24" s="14">
        <f>[20]Novembro!$K$34</f>
        <v>14.8</v>
      </c>
      <c r="AF24" s="16">
        <f t="shared" si="1"/>
        <v>151.80000000000001</v>
      </c>
      <c r="AG24" s="16">
        <f t="shared" si="2"/>
        <v>42.999999999999993</v>
      </c>
      <c r="AH24" s="36" t="s">
        <v>52</v>
      </c>
    </row>
    <row r="25" spans="1:34" ht="17.100000000000001" customHeight="1" x14ac:dyDescent="0.2">
      <c r="A25" s="9" t="s">
        <v>17</v>
      </c>
      <c r="B25" s="14">
        <f>[21]Novembro!$K$5</f>
        <v>29.000000000000004</v>
      </c>
      <c r="C25" s="14">
        <f>[21]Novembro!$K$6</f>
        <v>0</v>
      </c>
      <c r="D25" s="14">
        <f>[21]Novembro!$K$7</f>
        <v>1.2</v>
      </c>
      <c r="E25" s="14">
        <f>[21]Novembro!$K$8</f>
        <v>4.2</v>
      </c>
      <c r="F25" s="14">
        <f>[21]Novembro!$K$9</f>
        <v>0</v>
      </c>
      <c r="G25" s="14">
        <f>[21]Novembro!$K$10</f>
        <v>4.8</v>
      </c>
      <c r="H25" s="14">
        <f>[21]Novembro!$K$11</f>
        <v>23.400000000000002</v>
      </c>
      <c r="I25" s="14">
        <f>[21]Novembro!$K$12</f>
        <v>4.2</v>
      </c>
      <c r="J25" s="14">
        <f>[21]Novembro!$K$13</f>
        <v>12.6</v>
      </c>
      <c r="K25" s="14">
        <f>[21]Novembro!$K$14</f>
        <v>0</v>
      </c>
      <c r="L25" s="14">
        <f>[21]Novembro!$K$15</f>
        <v>0</v>
      </c>
      <c r="M25" s="14">
        <f>[21]Novembro!$K$16</f>
        <v>4.2</v>
      </c>
      <c r="N25" s="14">
        <f>[21]Novembro!$K$17</f>
        <v>0.2</v>
      </c>
      <c r="O25" s="14">
        <f>[21]Novembro!$K$18</f>
        <v>0</v>
      </c>
      <c r="P25" s="14">
        <f>[21]Novembro!$K$19</f>
        <v>0</v>
      </c>
      <c r="Q25" s="14">
        <f>[21]Novembro!$K$20</f>
        <v>0</v>
      </c>
      <c r="R25" s="14">
        <f>[21]Novembro!$K$21</f>
        <v>0</v>
      </c>
      <c r="S25" s="14">
        <f>[21]Novembro!$K$22</f>
        <v>0</v>
      </c>
      <c r="T25" s="14">
        <f>[21]Novembro!$K$23</f>
        <v>0</v>
      </c>
      <c r="U25" s="14">
        <f>[21]Novembro!$K$24</f>
        <v>0</v>
      </c>
      <c r="V25" s="14">
        <f>[21]Novembro!$K$25</f>
        <v>0</v>
      </c>
      <c r="W25" s="14">
        <f>[21]Novembro!$K$26</f>
        <v>2</v>
      </c>
      <c r="X25" s="14">
        <f>[21]Novembro!$K$27</f>
        <v>2</v>
      </c>
      <c r="Y25" s="14">
        <f>[21]Novembro!$K$28</f>
        <v>102.20000000000002</v>
      </c>
      <c r="Z25" s="14">
        <f>[21]Novembro!$K$29</f>
        <v>0.6</v>
      </c>
      <c r="AA25" s="14">
        <f>[21]Novembro!$K$30</f>
        <v>0</v>
      </c>
      <c r="AB25" s="14">
        <f>[21]Novembro!$K$31</f>
        <v>0</v>
      </c>
      <c r="AC25" s="14">
        <f>[21]Novembro!$K$32</f>
        <v>0</v>
      </c>
      <c r="AD25" s="14">
        <f>[21]Novembro!$K$33</f>
        <v>4.2</v>
      </c>
      <c r="AE25" s="14">
        <f>[21]Novembro!$K$34</f>
        <v>50.600000000000009</v>
      </c>
      <c r="AF25" s="16">
        <f t="shared" si="1"/>
        <v>245.40000000000003</v>
      </c>
      <c r="AG25" s="16">
        <f t="shared" si="2"/>
        <v>102.20000000000002</v>
      </c>
      <c r="AH25" s="36" t="s">
        <v>52</v>
      </c>
    </row>
    <row r="26" spans="1:34" ht="17.100000000000001" customHeight="1" x14ac:dyDescent="0.2">
      <c r="A26" s="9" t="s">
        <v>18</v>
      </c>
      <c r="B26" s="14">
        <f>[22]Novembro!$K$5</f>
        <v>9.2000000000000011</v>
      </c>
      <c r="C26" s="14">
        <f>[22]Novembro!$K$6</f>
        <v>0.2</v>
      </c>
      <c r="D26" s="14">
        <f>[22]Novembro!$K$7</f>
        <v>0</v>
      </c>
      <c r="E26" s="14">
        <f>[22]Novembro!$K$8</f>
        <v>0</v>
      </c>
      <c r="F26" s="14">
        <f>[22]Novembro!$K$9</f>
        <v>4.5999999999999996</v>
      </c>
      <c r="G26" s="14">
        <f>[22]Novembro!$K$10</f>
        <v>0</v>
      </c>
      <c r="H26" s="14">
        <f>[22]Novembro!$K$11</f>
        <v>3</v>
      </c>
      <c r="I26" s="14">
        <f>[22]Novembro!$K$12</f>
        <v>13.599999999999998</v>
      </c>
      <c r="J26" s="14">
        <f>[22]Novembro!$K$13</f>
        <v>10.6</v>
      </c>
      <c r="K26" s="14">
        <f>[22]Novembro!$K$14</f>
        <v>9</v>
      </c>
      <c r="L26" s="14">
        <f>[22]Novembro!$K$15</f>
        <v>5.6000000000000005</v>
      </c>
      <c r="M26" s="14">
        <f>[22]Novembro!$K$16</f>
        <v>9.3999999999999986</v>
      </c>
      <c r="N26" s="14">
        <f>[22]Novembro!$K$17</f>
        <v>8.9999999999999982</v>
      </c>
      <c r="O26" s="14">
        <f>[22]Novembro!$K$18</f>
        <v>61</v>
      </c>
      <c r="P26" s="14">
        <f>[22]Novembro!$K$19</f>
        <v>1</v>
      </c>
      <c r="Q26" s="14">
        <f>[22]Novembro!$K$20</f>
        <v>0</v>
      </c>
      <c r="R26" s="14">
        <f>[22]Novembro!$K$21</f>
        <v>0</v>
      </c>
      <c r="S26" s="14">
        <f>[22]Novembro!$K$22</f>
        <v>0</v>
      </c>
      <c r="T26" s="14">
        <f>[22]Novembro!$K$23</f>
        <v>0</v>
      </c>
      <c r="U26" s="14">
        <f>[22]Novembro!$K$24</f>
        <v>0</v>
      </c>
      <c r="V26" s="14">
        <f>[22]Novembro!$K$25</f>
        <v>0</v>
      </c>
      <c r="W26" s="14">
        <f>[22]Novembro!$K$26</f>
        <v>0</v>
      </c>
      <c r="X26" s="14">
        <f>[22]Novembro!$K$27</f>
        <v>0.8</v>
      </c>
      <c r="Y26" s="14">
        <f>[22]Novembro!$K$28</f>
        <v>42.199999999999989</v>
      </c>
      <c r="Z26" s="14">
        <f>[22]Novembro!$K$29</f>
        <v>0</v>
      </c>
      <c r="AA26" s="14">
        <f>[22]Novembro!$K$30</f>
        <v>0</v>
      </c>
      <c r="AB26" s="14">
        <f>[22]Novembro!$K$31</f>
        <v>0</v>
      </c>
      <c r="AC26" s="14">
        <f>[22]Novembro!$K$32</f>
        <v>0</v>
      </c>
      <c r="AD26" s="14">
        <f>[22]Novembro!$K$33</f>
        <v>3.4</v>
      </c>
      <c r="AE26" s="14">
        <f>[22]Novembro!$K$34</f>
        <v>75</v>
      </c>
      <c r="AF26" s="16">
        <f t="shared" si="1"/>
        <v>257.60000000000002</v>
      </c>
      <c r="AG26" s="16">
        <f t="shared" si="2"/>
        <v>75</v>
      </c>
      <c r="AH26" s="36" t="s">
        <v>52</v>
      </c>
    </row>
    <row r="27" spans="1:34" ht="17.100000000000001" customHeight="1" x14ac:dyDescent="0.2">
      <c r="A27" s="9" t="s">
        <v>19</v>
      </c>
      <c r="B27" s="14">
        <f>[23]Novembro!$K$5</f>
        <v>57.8</v>
      </c>
      <c r="C27" s="14">
        <f>[23]Novembro!$K$6</f>
        <v>0.2</v>
      </c>
      <c r="D27" s="14">
        <f>[23]Novembro!$K$7</f>
        <v>5.4</v>
      </c>
      <c r="E27" s="14">
        <f>[23]Novembro!$K$8</f>
        <v>0</v>
      </c>
      <c r="F27" s="14">
        <f>[23]Novembro!$K$9</f>
        <v>0</v>
      </c>
      <c r="G27" s="14">
        <f>[23]Novembro!$K$10</f>
        <v>0</v>
      </c>
      <c r="H27" s="14">
        <f>[23]Novembro!$K$11</f>
        <v>0.4</v>
      </c>
      <c r="I27" s="14">
        <f>[23]Novembro!$K$12</f>
        <v>1</v>
      </c>
      <c r="J27" s="14">
        <f>[23]Novembro!$K$13</f>
        <v>0.2</v>
      </c>
      <c r="K27" s="14">
        <f>[23]Novembro!$K$14</f>
        <v>0</v>
      </c>
      <c r="L27" s="14">
        <f>[23]Novembro!$K$15</f>
        <v>0</v>
      </c>
      <c r="M27" s="14">
        <f>[23]Novembro!$K$16</f>
        <v>0</v>
      </c>
      <c r="N27" s="14">
        <f>[23]Novembro!$K$17</f>
        <v>0</v>
      </c>
      <c r="O27" s="14">
        <f>[23]Novembro!$K$18</f>
        <v>0</v>
      </c>
      <c r="P27" s="14">
        <f>[23]Novembro!$K$19</f>
        <v>0</v>
      </c>
      <c r="Q27" s="14">
        <f>[23]Novembro!$K$20</f>
        <v>0</v>
      </c>
      <c r="R27" s="14">
        <f>[23]Novembro!$K$21</f>
        <v>0</v>
      </c>
      <c r="S27" s="14">
        <f>[23]Novembro!$K$22</f>
        <v>0</v>
      </c>
      <c r="T27" s="14">
        <f>[23]Novembro!$K$23</f>
        <v>2.4000000000000004</v>
      </c>
      <c r="U27" s="14">
        <f>[23]Novembro!$K$24</f>
        <v>0</v>
      </c>
      <c r="V27" s="14">
        <f>[23]Novembro!$K$25</f>
        <v>0</v>
      </c>
      <c r="W27" s="14">
        <f>[23]Novembro!$K$26</f>
        <v>0</v>
      </c>
      <c r="X27" s="14">
        <f>[23]Novembro!$K$27</f>
        <v>13.000000000000002</v>
      </c>
      <c r="Y27" s="14">
        <f>[23]Novembro!$K$28</f>
        <v>1.5999999999999999</v>
      </c>
      <c r="Z27" s="14">
        <f>[23]Novembro!$K$29</f>
        <v>0</v>
      </c>
      <c r="AA27" s="14">
        <f>[23]Novembro!$K$30</f>
        <v>0</v>
      </c>
      <c r="AB27" s="14">
        <f>[23]Novembro!$K$31</f>
        <v>7</v>
      </c>
      <c r="AC27" s="14">
        <f>[23]Novembro!$K$32</f>
        <v>0</v>
      </c>
      <c r="AD27" s="14">
        <f>[23]Novembro!$K$33</f>
        <v>48.400000000000006</v>
      </c>
      <c r="AE27" s="14">
        <f>[23]Novembro!$K$34</f>
        <v>0</v>
      </c>
      <c r="AF27" s="16">
        <f t="shared" si="1"/>
        <v>137.4</v>
      </c>
      <c r="AG27" s="16">
        <f t="shared" si="2"/>
        <v>57.8</v>
      </c>
      <c r="AH27" s="36">
        <v>1</v>
      </c>
    </row>
    <row r="28" spans="1:34" ht="17.100000000000001" customHeight="1" x14ac:dyDescent="0.2">
      <c r="A28" s="9" t="s">
        <v>31</v>
      </c>
      <c r="B28" s="14">
        <f>[24]Novembro!$K$5</f>
        <v>30.400000000000002</v>
      </c>
      <c r="C28" s="14">
        <f>[24]Novembro!$K$6</f>
        <v>0</v>
      </c>
      <c r="D28" s="14">
        <f>[24]Novembro!$K$7</f>
        <v>0</v>
      </c>
      <c r="E28" s="14">
        <f>[24]Novembro!$K$8</f>
        <v>0</v>
      </c>
      <c r="F28" s="14">
        <f>[24]Novembro!$K$9</f>
        <v>54.6</v>
      </c>
      <c r="G28" s="14">
        <f>[24]Novembro!$K$10</f>
        <v>7.8</v>
      </c>
      <c r="H28" s="14">
        <f>[24]Novembro!$K$11</f>
        <v>31.599999999999998</v>
      </c>
      <c r="I28" s="14">
        <f>[24]Novembro!$K$12</f>
        <v>0.2</v>
      </c>
      <c r="J28" s="14">
        <f>[24]Novembro!$K$13</f>
        <v>0</v>
      </c>
      <c r="K28" s="14">
        <f>[24]Novembro!$K$14</f>
        <v>4.8</v>
      </c>
      <c r="L28" s="14">
        <f>[24]Novembro!$K$15</f>
        <v>0</v>
      </c>
      <c r="M28" s="14">
        <f>[24]Novembro!$K$16</f>
        <v>0.6</v>
      </c>
      <c r="N28" s="14">
        <f>[24]Novembro!$K$17</f>
        <v>0</v>
      </c>
      <c r="O28" s="14">
        <f>[24]Novembro!$K$18</f>
        <v>0</v>
      </c>
      <c r="P28" s="14">
        <f>[24]Novembro!$K$19</f>
        <v>0.8</v>
      </c>
      <c r="Q28" s="14">
        <f>[24]Novembro!$K$20</f>
        <v>0</v>
      </c>
      <c r="R28" s="14">
        <f>[24]Novembro!$K$21</f>
        <v>0</v>
      </c>
      <c r="S28" s="14">
        <f>[24]Novembro!$K$22</f>
        <v>0</v>
      </c>
      <c r="T28" s="14">
        <f>[24]Novembro!$K$23</f>
        <v>0</v>
      </c>
      <c r="U28" s="14">
        <f>[24]Novembro!$K$24</f>
        <v>6.4</v>
      </c>
      <c r="V28" s="14">
        <f>[24]Novembro!$K$25</f>
        <v>0</v>
      </c>
      <c r="W28" s="14">
        <f>[24]Novembro!$K$26</f>
        <v>0</v>
      </c>
      <c r="X28" s="14">
        <f>[24]Novembro!$K$27</f>
        <v>0</v>
      </c>
      <c r="Y28" s="14">
        <f>[24]Novembro!$K$28</f>
        <v>16.799999999999997</v>
      </c>
      <c r="Z28" s="14">
        <f>[24]Novembro!$K$29</f>
        <v>0</v>
      </c>
      <c r="AA28" s="14">
        <f>[24]Novembro!$K$30</f>
        <v>0</v>
      </c>
      <c r="AB28" s="14">
        <f>[24]Novembro!$K$31</f>
        <v>0</v>
      </c>
      <c r="AC28" s="14">
        <f>[24]Novembro!$K$32</f>
        <v>0</v>
      </c>
      <c r="AD28" s="14">
        <f>[24]Novembro!$K$33</f>
        <v>0.8</v>
      </c>
      <c r="AE28" s="14">
        <f>[24]Novembro!$K$34</f>
        <v>29.4</v>
      </c>
      <c r="AF28" s="16">
        <f t="shared" ref="AF28" si="5">SUM(B28:AE28)</f>
        <v>184.20000000000002</v>
      </c>
      <c r="AG28" s="16">
        <f t="shared" ref="AG28" si="6">MAX(B28:AE28)</f>
        <v>54.6</v>
      </c>
      <c r="AH28" s="36" t="s">
        <v>52</v>
      </c>
    </row>
    <row r="29" spans="1:34" ht="17.100000000000001" customHeight="1" x14ac:dyDescent="0.2">
      <c r="A29" s="9" t="s">
        <v>20</v>
      </c>
      <c r="B29" s="3">
        <f>[25]Novembro!$K$5</f>
        <v>0</v>
      </c>
      <c r="C29" s="3">
        <f>[25]Novembro!$K$6</f>
        <v>0</v>
      </c>
      <c r="D29" s="3">
        <f>[25]Novembro!$K$7</f>
        <v>0.4</v>
      </c>
      <c r="E29" s="3">
        <f>[25]Novembro!$K$8</f>
        <v>0</v>
      </c>
      <c r="F29" s="3">
        <f>[25]Novembro!$K$9</f>
        <v>0</v>
      </c>
      <c r="G29" s="3">
        <f>[25]Novembro!$K$10</f>
        <v>0</v>
      </c>
      <c r="H29" s="3">
        <f>[25]Novembro!$K$11</f>
        <v>0</v>
      </c>
      <c r="I29" s="3">
        <f>[25]Novembro!$K$12</f>
        <v>128.59999999999997</v>
      </c>
      <c r="J29" s="3">
        <f>[25]Novembro!$K$13</f>
        <v>6.0000000000000009</v>
      </c>
      <c r="K29" s="3">
        <f>[25]Novembro!$K$14</f>
        <v>0</v>
      </c>
      <c r="L29" s="3">
        <f>[25]Novembro!$K$15</f>
        <v>0</v>
      </c>
      <c r="M29" s="3">
        <f>[25]Novembro!$K$16</f>
        <v>0</v>
      </c>
      <c r="N29" s="3">
        <f>[25]Novembro!$K$17</f>
        <v>0</v>
      </c>
      <c r="O29" s="3">
        <f>[25]Novembro!$K$18</f>
        <v>2.6</v>
      </c>
      <c r="P29" s="3">
        <f>[25]Novembro!$K$19</f>
        <v>0</v>
      </c>
      <c r="Q29" s="3">
        <f>[25]Novembro!$K$20</f>
        <v>1.4</v>
      </c>
      <c r="R29" s="3">
        <f>[25]Novembro!$K$21</f>
        <v>0</v>
      </c>
      <c r="S29" s="3">
        <f>[25]Novembro!$K$22</f>
        <v>0</v>
      </c>
      <c r="T29" s="3">
        <f>[25]Novembro!$K$23</f>
        <v>0</v>
      </c>
      <c r="U29" s="3">
        <f>[25]Novembro!$K$24</f>
        <v>0</v>
      </c>
      <c r="V29" s="3">
        <f>[25]Novembro!$K$25</f>
        <v>0</v>
      </c>
      <c r="W29" s="3">
        <f>[25]Novembro!$K$26</f>
        <v>0</v>
      </c>
      <c r="X29" s="3">
        <f>[25]Novembro!$K$27</f>
        <v>5</v>
      </c>
      <c r="Y29" s="3">
        <f>[25]Novembro!$K$28</f>
        <v>4</v>
      </c>
      <c r="Z29" s="3">
        <f>[25]Novembro!$K$29</f>
        <v>0</v>
      </c>
      <c r="AA29" s="3">
        <f>[25]Novembro!$K$30</f>
        <v>0</v>
      </c>
      <c r="AB29" s="3">
        <f>[25]Novembro!$K$31</f>
        <v>0</v>
      </c>
      <c r="AC29" s="3">
        <f>[25]Novembro!$K$32</f>
        <v>0</v>
      </c>
      <c r="AD29" s="3">
        <f>[25]Novembro!$K$33</f>
        <v>4.5999999999999996</v>
      </c>
      <c r="AE29" s="3">
        <f>[25]Novembro!$K$34</f>
        <v>2.4</v>
      </c>
      <c r="AF29" s="16">
        <f>SUM(B29:AE29)</f>
        <v>154.99999999999997</v>
      </c>
      <c r="AG29" s="16">
        <f>MAX(B29:AE29)</f>
        <v>128.59999999999997</v>
      </c>
      <c r="AH29" s="36" t="s">
        <v>52</v>
      </c>
    </row>
    <row r="30" spans="1:34" s="5" customFormat="1" ht="17.100000000000001" customHeight="1" x14ac:dyDescent="0.2">
      <c r="A30" s="13" t="s">
        <v>33</v>
      </c>
      <c r="B30" s="21">
        <f>MAX(B5:B29)</f>
        <v>65.400000000000006</v>
      </c>
      <c r="C30" s="21">
        <f t="shared" ref="C30:AG30" si="7">MAX(C5:C29)</f>
        <v>60.800000000000004</v>
      </c>
      <c r="D30" s="21">
        <f t="shared" si="7"/>
        <v>33.200000000000003</v>
      </c>
      <c r="E30" s="21">
        <f t="shared" si="7"/>
        <v>57</v>
      </c>
      <c r="F30" s="21">
        <f t="shared" si="7"/>
        <v>54.6</v>
      </c>
      <c r="G30" s="21">
        <f t="shared" si="7"/>
        <v>27.599999999999998</v>
      </c>
      <c r="H30" s="21">
        <f t="shared" si="7"/>
        <v>31.599999999999998</v>
      </c>
      <c r="I30" s="21">
        <f t="shared" si="7"/>
        <v>128.59999999999997</v>
      </c>
      <c r="J30" s="21">
        <f t="shared" si="7"/>
        <v>42.2</v>
      </c>
      <c r="K30" s="21">
        <f t="shared" si="7"/>
        <v>45.6</v>
      </c>
      <c r="L30" s="21">
        <f t="shared" si="7"/>
        <v>47.199999999999996</v>
      </c>
      <c r="M30" s="21">
        <f t="shared" si="7"/>
        <v>34.6</v>
      </c>
      <c r="N30" s="21">
        <f t="shared" si="7"/>
        <v>28.599999999999998</v>
      </c>
      <c r="O30" s="21">
        <f t="shared" si="7"/>
        <v>61</v>
      </c>
      <c r="P30" s="21">
        <f t="shared" si="7"/>
        <v>3</v>
      </c>
      <c r="Q30" s="21">
        <f t="shared" si="7"/>
        <v>1.4</v>
      </c>
      <c r="R30" s="21">
        <f t="shared" si="7"/>
        <v>0</v>
      </c>
      <c r="S30" s="21">
        <f t="shared" si="7"/>
        <v>27.6</v>
      </c>
      <c r="T30" s="21">
        <f t="shared" si="7"/>
        <v>19.2</v>
      </c>
      <c r="U30" s="21">
        <f t="shared" si="7"/>
        <v>6.4</v>
      </c>
      <c r="V30" s="21">
        <f t="shared" si="7"/>
        <v>11</v>
      </c>
      <c r="W30" s="21">
        <f t="shared" si="7"/>
        <v>34.200000000000003</v>
      </c>
      <c r="X30" s="21">
        <f t="shared" si="7"/>
        <v>68.59999999999998</v>
      </c>
      <c r="Y30" s="21">
        <f t="shared" si="7"/>
        <v>102.20000000000002</v>
      </c>
      <c r="Z30" s="21">
        <f t="shared" si="7"/>
        <v>13</v>
      </c>
      <c r="AA30" s="21">
        <f t="shared" si="7"/>
        <v>0.4</v>
      </c>
      <c r="AB30" s="21">
        <f t="shared" si="7"/>
        <v>11.799999999999999</v>
      </c>
      <c r="AC30" s="21">
        <f t="shared" si="7"/>
        <v>4</v>
      </c>
      <c r="AD30" s="21">
        <f t="shared" si="7"/>
        <v>49.800000000000004</v>
      </c>
      <c r="AE30" s="52">
        <f t="shared" si="7"/>
        <v>75</v>
      </c>
      <c r="AF30" s="52">
        <f t="shared" si="7"/>
        <v>257.60000000000002</v>
      </c>
      <c r="AG30" s="21">
        <f t="shared" si="7"/>
        <v>128.59999999999997</v>
      </c>
      <c r="AH30" s="37"/>
    </row>
    <row r="31" spans="1:34" s="28" customFormat="1" x14ac:dyDescent="0.2">
      <c r="A31" s="26" t="s">
        <v>36</v>
      </c>
      <c r="B31" s="27">
        <f>SUM(B5:B29)</f>
        <v>401.40000000000003</v>
      </c>
      <c r="C31" s="27">
        <f t="shared" ref="C31:AF31" si="8">SUM(C5:C29)</f>
        <v>124.4</v>
      </c>
      <c r="D31" s="27">
        <f t="shared" si="8"/>
        <v>52.6</v>
      </c>
      <c r="E31" s="27">
        <f t="shared" si="8"/>
        <v>69.2</v>
      </c>
      <c r="F31" s="27">
        <f t="shared" si="8"/>
        <v>150.6</v>
      </c>
      <c r="G31" s="27">
        <f t="shared" si="8"/>
        <v>124</v>
      </c>
      <c r="H31" s="27">
        <f t="shared" si="8"/>
        <v>156.80000000000001</v>
      </c>
      <c r="I31" s="27">
        <f t="shared" si="8"/>
        <v>370.99999999999989</v>
      </c>
      <c r="J31" s="27">
        <f t="shared" si="8"/>
        <v>140.19999999999999</v>
      </c>
      <c r="K31" s="27">
        <f t="shared" si="8"/>
        <v>106.19999999999999</v>
      </c>
      <c r="L31" s="27">
        <f t="shared" si="8"/>
        <v>72.799999999999983</v>
      </c>
      <c r="M31" s="27">
        <f t="shared" si="8"/>
        <v>99.6</v>
      </c>
      <c r="N31" s="27">
        <f t="shared" si="8"/>
        <v>99.2</v>
      </c>
      <c r="O31" s="27">
        <f t="shared" si="8"/>
        <v>81.8</v>
      </c>
      <c r="P31" s="27">
        <f t="shared" si="8"/>
        <v>8.4</v>
      </c>
      <c r="Q31" s="27">
        <f t="shared" si="8"/>
        <v>2</v>
      </c>
      <c r="R31" s="27">
        <f t="shared" si="8"/>
        <v>0</v>
      </c>
      <c r="S31" s="27">
        <f t="shared" si="8"/>
        <v>27.8</v>
      </c>
      <c r="T31" s="27">
        <f t="shared" si="8"/>
        <v>35.6</v>
      </c>
      <c r="U31" s="27">
        <f t="shared" si="8"/>
        <v>19.399999999999999</v>
      </c>
      <c r="V31" s="27">
        <f t="shared" si="8"/>
        <v>23.4</v>
      </c>
      <c r="W31" s="27">
        <f t="shared" si="8"/>
        <v>45.400000000000006</v>
      </c>
      <c r="X31" s="27">
        <f t="shared" si="8"/>
        <v>233.4</v>
      </c>
      <c r="Y31" s="27">
        <f t="shared" si="8"/>
        <v>657.6</v>
      </c>
      <c r="Z31" s="27">
        <f t="shared" si="8"/>
        <v>42.199999999999996</v>
      </c>
      <c r="AA31" s="27">
        <f t="shared" si="8"/>
        <v>0.4</v>
      </c>
      <c r="AB31" s="27">
        <f t="shared" si="8"/>
        <v>24.2</v>
      </c>
      <c r="AC31" s="27">
        <f t="shared" si="8"/>
        <v>4.4000000000000004</v>
      </c>
      <c r="AD31" s="27">
        <f t="shared" si="8"/>
        <v>361.40000000000003</v>
      </c>
      <c r="AE31" s="56">
        <f t="shared" si="8"/>
        <v>455.79999999999995</v>
      </c>
      <c r="AF31" s="27">
        <f t="shared" si="8"/>
        <v>3991.2</v>
      </c>
      <c r="AG31" s="35"/>
      <c r="AH31" s="36"/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zoomScale="90" zoomScaleNormal="90" workbookViewId="0">
      <selection activeCell="AJ28" sqref="AJ2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18" bestFit="1" customWidth="1"/>
    <col min="33" max="33" width="7.28515625" style="31" bestFit="1" customWidth="1"/>
  </cols>
  <sheetData>
    <row r="1" spans="1:33" ht="20.100000000000001" customHeight="1" thickBot="1" x14ac:dyDescent="0.25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4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55" t="s">
        <v>40</v>
      </c>
      <c r="AG3" s="53" t="s">
        <v>39</v>
      </c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34" t="s">
        <v>38</v>
      </c>
      <c r="AG4" s="34" t="s">
        <v>38</v>
      </c>
    </row>
    <row r="5" spans="1:33" s="5" customFormat="1" ht="20.100000000000001" customHeight="1" thickTop="1" x14ac:dyDescent="0.2">
      <c r="A5" s="8" t="s">
        <v>45</v>
      </c>
      <c r="B5" s="41">
        <f>[1]Novembro!$C$5</f>
        <v>27.4</v>
      </c>
      <c r="C5" s="41">
        <f>[1]Novembro!$C$6</f>
        <v>31</v>
      </c>
      <c r="D5" s="41">
        <f>[1]Novembro!$C$7</f>
        <v>30.6</v>
      </c>
      <c r="E5" s="41">
        <f>[1]Novembro!$C$8</f>
        <v>33.299999999999997</v>
      </c>
      <c r="F5" s="41">
        <f>[1]Novembro!$C$9</f>
        <v>33</v>
      </c>
      <c r="G5" s="41">
        <f>[1]Novembro!$C$10</f>
        <v>32.200000000000003</v>
      </c>
      <c r="H5" s="41">
        <f>[1]Novembro!$C$11</f>
        <v>32.1</v>
      </c>
      <c r="I5" s="41">
        <f>[1]Novembro!$C$12</f>
        <v>27.9</v>
      </c>
      <c r="J5" s="41">
        <f>[1]Novembro!$C$13</f>
        <v>32.1</v>
      </c>
      <c r="K5" s="41">
        <f>[1]Novembro!$C$14</f>
        <v>34.5</v>
      </c>
      <c r="L5" s="41">
        <f>[1]Novembro!$C$15</f>
        <v>33.9</v>
      </c>
      <c r="M5" s="41">
        <f>[1]Novembro!$C$16</f>
        <v>34.200000000000003</v>
      </c>
      <c r="N5" s="41">
        <f>[1]Novembro!$C$17</f>
        <v>31.5</v>
      </c>
      <c r="O5" s="41">
        <f>[1]Novembro!$C$18</f>
        <v>31</v>
      </c>
      <c r="P5" s="41">
        <f>[1]Novembro!$C$19</f>
        <v>32</v>
      </c>
      <c r="Q5" s="41">
        <f>[1]Novembro!$C$20</f>
        <v>33.9</v>
      </c>
      <c r="R5" s="41">
        <f>[1]Novembro!$C$21</f>
        <v>33</v>
      </c>
      <c r="S5" s="41">
        <f>[1]Novembro!$C$22</f>
        <v>30.5</v>
      </c>
      <c r="T5" s="41">
        <f>[1]Novembro!$C$23</f>
        <v>33.799999999999997</v>
      </c>
      <c r="U5" s="41">
        <f>[1]Novembro!$C$24</f>
        <v>33.1</v>
      </c>
      <c r="V5" s="41">
        <f>[1]Novembro!$C$25</f>
        <v>34.700000000000003</v>
      </c>
      <c r="W5" s="41">
        <f>[1]Novembro!$C$26</f>
        <v>34.5</v>
      </c>
      <c r="X5" s="41">
        <f>[1]Novembro!$C$27</f>
        <v>29.4</v>
      </c>
      <c r="Y5" s="41">
        <f>[1]Novembro!$C$28</f>
        <v>30.5</v>
      </c>
      <c r="Z5" s="41">
        <f>[1]Novembro!$C$29</f>
        <v>31.8</v>
      </c>
      <c r="AA5" s="41">
        <f>[1]Novembro!$C$30</f>
        <v>30.9</v>
      </c>
      <c r="AB5" s="41">
        <f>[1]Novembro!$C$31</f>
        <v>32</v>
      </c>
      <c r="AC5" s="41">
        <f>[1]Novembro!$C$32</f>
        <v>37</v>
      </c>
      <c r="AD5" s="41">
        <f>[1]Novembro!$C$33</f>
        <v>38.700000000000003</v>
      </c>
      <c r="AE5" s="41">
        <f>[1]Novembro!$C$34</f>
        <v>28.3</v>
      </c>
      <c r="AF5" s="42">
        <f t="shared" ref="AF5:AF29" si="1">MAX(B5:AE5)</f>
        <v>38.700000000000003</v>
      </c>
      <c r="AG5" s="43">
        <f t="shared" ref="AG5:AG29" si="2">AVERAGE(B5:AE5)</f>
        <v>32.293333333333329</v>
      </c>
    </row>
    <row r="6" spans="1:33" ht="17.100000000000001" customHeight="1" x14ac:dyDescent="0.2">
      <c r="A6" s="9" t="s">
        <v>0</v>
      </c>
      <c r="B6" s="3">
        <f>[2]Novembro!$C$5</f>
        <v>27.4</v>
      </c>
      <c r="C6" s="3">
        <f>[2]Novembro!$C$6</f>
        <v>31</v>
      </c>
      <c r="D6" s="3">
        <f>[2]Novembro!$C$7</f>
        <v>30.6</v>
      </c>
      <c r="E6" s="3">
        <f>[2]Novembro!$C$8</f>
        <v>33.299999999999997</v>
      </c>
      <c r="F6" s="3">
        <f>[2]Novembro!$C$9</f>
        <v>33</v>
      </c>
      <c r="G6" s="3">
        <f>[2]Novembro!$C$10</f>
        <v>32.200000000000003</v>
      </c>
      <c r="H6" s="3">
        <f>[2]Novembro!$C$11</f>
        <v>32.1</v>
      </c>
      <c r="I6" s="3">
        <f>[2]Novembro!$C$12</f>
        <v>27.9</v>
      </c>
      <c r="J6" s="3">
        <f>[2]Novembro!$C$13</f>
        <v>32.1</v>
      </c>
      <c r="K6" s="3">
        <f>[2]Novembro!$C$14</f>
        <v>34.5</v>
      </c>
      <c r="L6" s="3">
        <f>[2]Novembro!$C$15</f>
        <v>33.9</v>
      </c>
      <c r="M6" s="3">
        <f>[2]Novembro!$C$16</f>
        <v>34.200000000000003</v>
      </c>
      <c r="N6" s="3">
        <f>[2]Novembro!$C$17</f>
        <v>31.5</v>
      </c>
      <c r="O6" s="3">
        <f>[2]Novembro!$C$18</f>
        <v>31</v>
      </c>
      <c r="P6" s="3">
        <f>[2]Novembro!$C$19</f>
        <v>32</v>
      </c>
      <c r="Q6" s="3">
        <f>[2]Novembro!$C$20</f>
        <v>33.9</v>
      </c>
      <c r="R6" s="3">
        <f>[2]Novembro!$C$21</f>
        <v>33</v>
      </c>
      <c r="S6" s="3">
        <f>[2]Novembro!$C$22</f>
        <v>30.5</v>
      </c>
      <c r="T6" s="3">
        <f>[2]Novembro!$C$23</f>
        <v>33.799999999999997</v>
      </c>
      <c r="U6" s="3">
        <f>[2]Novembro!$C$24</f>
        <v>33.1</v>
      </c>
      <c r="V6" s="3">
        <f>[2]Novembro!$C$25</f>
        <v>34.700000000000003</v>
      </c>
      <c r="W6" s="3">
        <f>[2]Novembro!$C$26</f>
        <v>34.5</v>
      </c>
      <c r="X6" s="3">
        <f>[2]Novembro!$C$27</f>
        <v>29.4</v>
      </c>
      <c r="Y6" s="3">
        <f>[2]Novembro!$C$28</f>
        <v>30.5</v>
      </c>
      <c r="Z6" s="3">
        <f>[2]Novembro!$C$29</f>
        <v>31.8</v>
      </c>
      <c r="AA6" s="3">
        <f>[2]Novembro!$C$30</f>
        <v>30.9</v>
      </c>
      <c r="AB6" s="3">
        <f>[2]Novembro!$C$31</f>
        <v>32</v>
      </c>
      <c r="AC6" s="3">
        <f>[2]Novembro!$C$32</f>
        <v>33.799999999999997</v>
      </c>
      <c r="AD6" s="3">
        <f>[2]Novembro!$C$33</f>
        <v>30</v>
      </c>
      <c r="AE6" s="3">
        <f>[2]Novembro!$C$34</f>
        <v>30.7</v>
      </c>
      <c r="AF6" s="16">
        <f t="shared" si="1"/>
        <v>34.700000000000003</v>
      </c>
      <c r="AG6" s="25">
        <f t="shared" si="2"/>
        <v>31.976666666666663</v>
      </c>
    </row>
    <row r="7" spans="1:33" ht="17.100000000000001" customHeight="1" x14ac:dyDescent="0.2">
      <c r="A7" s="9" t="s">
        <v>1</v>
      </c>
      <c r="B7" s="3">
        <f>[3]Novembro!$C$5</f>
        <v>32.700000000000003</v>
      </c>
      <c r="C7" s="3">
        <f>[3]Novembro!$C$6</f>
        <v>32.6</v>
      </c>
      <c r="D7" s="3">
        <f>[3]Novembro!$C$7</f>
        <v>33.799999999999997</v>
      </c>
      <c r="E7" s="3">
        <f>[3]Novembro!$C$8</f>
        <v>35.5</v>
      </c>
      <c r="F7" s="3">
        <f>[3]Novembro!$C$9</f>
        <v>34.200000000000003</v>
      </c>
      <c r="G7" s="3">
        <f>[3]Novembro!$C$10</f>
        <v>34.1</v>
      </c>
      <c r="H7" s="3">
        <f>[3]Novembro!$C$11</f>
        <v>33.1</v>
      </c>
      <c r="I7" s="3">
        <f>[3]Novembro!$C$12</f>
        <v>29.1</v>
      </c>
      <c r="J7" s="3">
        <f>[3]Novembro!$C$13</f>
        <v>33.9</v>
      </c>
      <c r="K7" s="3">
        <f>[3]Novembro!$C$14</f>
        <v>35.4</v>
      </c>
      <c r="L7" s="3">
        <f>[3]Novembro!$C$15</f>
        <v>36.4</v>
      </c>
      <c r="M7" s="3">
        <f>[3]Novembro!$C$16</f>
        <v>35.9</v>
      </c>
      <c r="N7" s="3">
        <f>[3]Novembro!$C$17</f>
        <v>34.200000000000003</v>
      </c>
      <c r="O7" s="3">
        <f>[3]Novembro!$C$18</f>
        <v>35</v>
      </c>
      <c r="P7" s="3">
        <f>[3]Novembro!$C$19</f>
        <v>34.9</v>
      </c>
      <c r="Q7" s="3">
        <f>[3]Novembro!$C$20</f>
        <v>35.799999999999997</v>
      </c>
      <c r="R7" s="3">
        <f>[3]Novembro!$C$21</f>
        <v>37</v>
      </c>
      <c r="S7" s="3">
        <f>[3]Novembro!$C$22</f>
        <v>36.299999999999997</v>
      </c>
      <c r="T7" s="3">
        <f>[3]Novembro!$C$23</f>
        <v>36.6</v>
      </c>
      <c r="U7" s="3">
        <f>[3]Novembro!$C$24</f>
        <v>34.299999999999997</v>
      </c>
      <c r="V7" s="3">
        <f>[3]Novembro!$C$25</f>
        <v>37.6</v>
      </c>
      <c r="W7" s="3">
        <f>[3]Novembro!$C$26</f>
        <v>37.4</v>
      </c>
      <c r="X7" s="3">
        <f>[3]Novembro!$C$27</f>
        <v>34.5</v>
      </c>
      <c r="Y7" s="3">
        <f>[3]Novembro!$C$28</f>
        <v>30.9</v>
      </c>
      <c r="Z7" s="3">
        <f>[3]Novembro!$C$29</f>
        <v>34.4</v>
      </c>
      <c r="AA7" s="3">
        <f>[3]Novembro!$C$30</f>
        <v>34.299999999999997</v>
      </c>
      <c r="AB7" s="3">
        <f>[3]Novembro!$C$31</f>
        <v>33.200000000000003</v>
      </c>
      <c r="AC7" s="3">
        <f>[3]Novembro!$C$32</f>
        <v>36.5</v>
      </c>
      <c r="AD7" s="3">
        <f>[3]Novembro!$C$33</f>
        <v>35.299999999999997</v>
      </c>
      <c r="AE7" s="3">
        <f>[3]Novembro!$C$34</f>
        <v>32.6</v>
      </c>
      <c r="AF7" s="16">
        <f t="shared" si="1"/>
        <v>37.6</v>
      </c>
      <c r="AG7" s="25">
        <f t="shared" si="2"/>
        <v>34.583333333333329</v>
      </c>
    </row>
    <row r="8" spans="1:33" ht="17.100000000000001" customHeight="1" x14ac:dyDescent="0.2">
      <c r="A8" s="9" t="s">
        <v>46</v>
      </c>
      <c r="B8" s="3">
        <f>[4]Novembro!$C$5</f>
        <v>29.4</v>
      </c>
      <c r="C8" s="3">
        <f>[4]Novembro!$C$6</f>
        <v>31.3</v>
      </c>
      <c r="D8" s="3">
        <f>[4]Novembro!$C$7</f>
        <v>33.299999999999997</v>
      </c>
      <c r="E8" s="3">
        <f>[4]Novembro!$C$8</f>
        <v>34.299999999999997</v>
      </c>
      <c r="F8" s="3">
        <f>[4]Novembro!$C$9</f>
        <v>33.5</v>
      </c>
      <c r="G8" s="3">
        <f>[4]Novembro!$C$10</f>
        <v>33.200000000000003</v>
      </c>
      <c r="H8" s="3">
        <f>[4]Novembro!$C$11</f>
        <v>31.9</v>
      </c>
      <c r="I8" s="3">
        <f>[4]Novembro!$C$12</f>
        <v>31.4</v>
      </c>
      <c r="J8" s="3">
        <f>[4]Novembro!$C$13</f>
        <v>34</v>
      </c>
      <c r="K8" s="3">
        <f>[4]Novembro!$C$14</f>
        <v>33.9</v>
      </c>
      <c r="L8" s="3">
        <f>[4]Novembro!$C$15</f>
        <v>33.4</v>
      </c>
      <c r="M8" s="3">
        <f>[4]Novembro!$C$16</f>
        <v>32.4</v>
      </c>
      <c r="N8" s="3">
        <f>[4]Novembro!$C$17</f>
        <v>31</v>
      </c>
      <c r="O8" s="3">
        <f>[4]Novembro!$C$18</f>
        <v>31.4</v>
      </c>
      <c r="P8" s="3">
        <f>[4]Novembro!$C$19</f>
        <v>32.4</v>
      </c>
      <c r="Q8" s="3">
        <f>[4]Novembro!$C$20</f>
        <v>34.4</v>
      </c>
      <c r="R8" s="3">
        <f>[4]Novembro!$C$21</f>
        <v>36.6</v>
      </c>
      <c r="S8" s="3">
        <f>[4]Novembro!$C$22</f>
        <v>34.700000000000003</v>
      </c>
      <c r="T8" s="3">
        <f>[4]Novembro!$C$23</f>
        <v>32.299999999999997</v>
      </c>
      <c r="U8" s="3">
        <f>[4]Novembro!$C$24</f>
        <v>31.3</v>
      </c>
      <c r="V8" s="3">
        <f>[4]Novembro!$C$25</f>
        <v>35.799999999999997</v>
      </c>
      <c r="W8" s="3">
        <f>[4]Novembro!$C$26</f>
        <v>36.5</v>
      </c>
      <c r="X8" s="3">
        <f>[4]Novembro!$C$27</f>
        <v>32.4</v>
      </c>
      <c r="Y8" s="3">
        <f>[4]Novembro!$C$28</f>
        <v>31.1</v>
      </c>
      <c r="Z8" s="3">
        <f>[4]Novembro!$C$29</f>
        <v>32.5</v>
      </c>
      <c r="AA8" s="3">
        <f>[4]Novembro!$C$30</f>
        <v>33.9</v>
      </c>
      <c r="AB8" s="3">
        <f>[4]Novembro!$C$31</f>
        <v>30.7</v>
      </c>
      <c r="AC8" s="3">
        <f>[4]Novembro!$C$32</f>
        <v>35.1</v>
      </c>
      <c r="AD8" s="3">
        <f>[4]Novembro!$C$33</f>
        <v>30.1</v>
      </c>
      <c r="AE8" s="3">
        <f>[4]Novembro!$C$34</f>
        <v>32.5</v>
      </c>
      <c r="AF8" s="16">
        <f t="shared" si="1"/>
        <v>36.6</v>
      </c>
      <c r="AG8" s="25">
        <f t="shared" si="2"/>
        <v>32.89</v>
      </c>
    </row>
    <row r="9" spans="1:33" ht="17.100000000000001" customHeight="1" x14ac:dyDescent="0.2">
      <c r="A9" s="9" t="s">
        <v>2</v>
      </c>
      <c r="B9" s="3">
        <f>[5]Novembro!$C$5</f>
        <v>32.299999999999997</v>
      </c>
      <c r="C9" s="3">
        <f>[5]Novembro!$C$6</f>
        <v>30.1</v>
      </c>
      <c r="D9" s="3">
        <f>[5]Novembro!$C$7</f>
        <v>31.6</v>
      </c>
      <c r="E9" s="3">
        <f>[5]Novembro!$C$8</f>
        <v>33.6</v>
      </c>
      <c r="F9" s="3">
        <f>[5]Novembro!$C$9</f>
        <v>32.700000000000003</v>
      </c>
      <c r="G9" s="3">
        <f>[5]Novembro!$C$10</f>
        <v>30.8</v>
      </c>
      <c r="H9" s="3">
        <f>[5]Novembro!$C$11</f>
        <v>30.6</v>
      </c>
      <c r="I9" s="3">
        <f>[5]Novembro!$C$12</f>
        <v>26.4</v>
      </c>
      <c r="J9" s="3">
        <f>[5]Novembro!$C$13</f>
        <v>31.3</v>
      </c>
      <c r="K9" s="3">
        <f>[5]Novembro!$C$14</f>
        <v>32.200000000000003</v>
      </c>
      <c r="L9" s="3">
        <f>[5]Novembro!$C$15</f>
        <v>34.299999999999997</v>
      </c>
      <c r="M9" s="3">
        <f>[5]Novembro!$C$16</f>
        <v>33.200000000000003</v>
      </c>
      <c r="N9" s="3">
        <f>[5]Novembro!$C$17</f>
        <v>32.200000000000003</v>
      </c>
      <c r="O9" s="3">
        <f>[5]Novembro!$C$18</f>
        <v>31.7</v>
      </c>
      <c r="P9" s="3">
        <f>[5]Novembro!$C$19</f>
        <v>31.8</v>
      </c>
      <c r="Q9" s="3">
        <f>[5]Novembro!$C$20</f>
        <v>33.4</v>
      </c>
      <c r="R9" s="3">
        <f>[5]Novembro!$C$21</f>
        <v>32.9</v>
      </c>
      <c r="S9" s="3">
        <f>[5]Novembro!$C$22</f>
        <v>32.6</v>
      </c>
      <c r="T9" s="3">
        <f>[5]Novembro!$C$23</f>
        <v>34</v>
      </c>
      <c r="U9" s="3">
        <f>[5]Novembro!$C$24</f>
        <v>30.3</v>
      </c>
      <c r="V9" s="3">
        <f>[5]Novembro!$C$25</f>
        <v>32.799999999999997</v>
      </c>
      <c r="W9" s="3">
        <f>[5]Novembro!$C$26</f>
        <v>33.5</v>
      </c>
      <c r="X9" s="3">
        <f>[5]Novembro!$C$27</f>
        <v>30.7</v>
      </c>
      <c r="Y9" s="3">
        <f>[5]Novembro!$C$28</f>
        <v>28.6</v>
      </c>
      <c r="Z9" s="3">
        <f>[5]Novembro!$C$29</f>
        <v>32.1</v>
      </c>
      <c r="AA9" s="3">
        <f>[5]Novembro!$C$30</f>
        <v>31.7</v>
      </c>
      <c r="AB9" s="3">
        <f>[5]Novembro!$C$31</f>
        <v>31.5</v>
      </c>
      <c r="AC9" s="3">
        <f>[5]Novembro!$C$32</f>
        <v>33.5</v>
      </c>
      <c r="AD9" s="3">
        <f>[5]Novembro!$C$33</f>
        <v>32</v>
      </c>
      <c r="AE9" s="3">
        <f>[5]Novembro!$C$34</f>
        <v>30.5</v>
      </c>
      <c r="AF9" s="16">
        <f t="shared" si="1"/>
        <v>34.299999999999997</v>
      </c>
      <c r="AG9" s="25">
        <f t="shared" si="2"/>
        <v>31.830000000000002</v>
      </c>
    </row>
    <row r="10" spans="1:33" ht="17.100000000000001" customHeight="1" x14ac:dyDescent="0.2">
      <c r="A10" s="9" t="s">
        <v>3</v>
      </c>
      <c r="B10" s="3">
        <f>[6]Novembro!$C$5</f>
        <v>32.700000000000003</v>
      </c>
      <c r="C10" s="3">
        <f>[6]Novembro!$C$6</f>
        <v>33.4</v>
      </c>
      <c r="D10" s="3">
        <f>[6]Novembro!$C$7</f>
        <v>32.6</v>
      </c>
      <c r="E10" s="3">
        <f>[6]Novembro!$C$8</f>
        <v>32.299999999999997</v>
      </c>
      <c r="F10" s="3">
        <f>[6]Novembro!$C$9</f>
        <v>34.5</v>
      </c>
      <c r="G10" s="3">
        <f>[6]Novembro!$C$10</f>
        <v>33.799999999999997</v>
      </c>
      <c r="H10" s="3">
        <f>[6]Novembro!$C$11</f>
        <v>33</v>
      </c>
      <c r="I10" s="3">
        <f>[6]Novembro!$C$12</f>
        <v>28.9</v>
      </c>
      <c r="J10" s="3">
        <f>[6]Novembro!$C$13</f>
        <v>29.1</v>
      </c>
      <c r="K10" s="3">
        <f>[6]Novembro!$C$14</f>
        <v>26.7</v>
      </c>
      <c r="L10" s="3">
        <f>[6]Novembro!$C$15</f>
        <v>33.1</v>
      </c>
      <c r="M10" s="3">
        <f>[6]Novembro!$C$16</f>
        <v>34.5</v>
      </c>
      <c r="N10" s="3">
        <f>[6]Novembro!$C$17</f>
        <v>34</v>
      </c>
      <c r="O10" s="3">
        <f>[6]Novembro!$C$18</f>
        <v>29.4</v>
      </c>
      <c r="P10" s="3">
        <f>[6]Novembro!$C$19</f>
        <v>32.700000000000003</v>
      </c>
      <c r="Q10" s="3">
        <f>[6]Novembro!$C$20</f>
        <v>33.700000000000003</v>
      </c>
      <c r="R10" s="3">
        <f>[6]Novembro!$C$21</f>
        <v>33.6</v>
      </c>
      <c r="S10" s="3">
        <f>[6]Novembro!$C$22</f>
        <v>33</v>
      </c>
      <c r="T10" s="3">
        <f>[6]Novembro!$C$23</f>
        <v>32.9</v>
      </c>
      <c r="U10" s="3">
        <f>[6]Novembro!$C$24</f>
        <v>33.4</v>
      </c>
      <c r="V10" s="3">
        <f>[6]Novembro!$C$25</f>
        <v>35.299999999999997</v>
      </c>
      <c r="W10" s="3">
        <f>[6]Novembro!$C$26</f>
        <v>35.1</v>
      </c>
      <c r="X10" s="3">
        <f>[6]Novembro!$C$27</f>
        <v>33.5</v>
      </c>
      <c r="Y10" s="3">
        <f>[6]Novembro!$C$28</f>
        <v>27.2</v>
      </c>
      <c r="Z10" s="3">
        <f>[6]Novembro!$C$29</f>
        <v>32.4</v>
      </c>
      <c r="AA10" s="3">
        <f>[6]Novembro!$C$30</f>
        <v>29.8</v>
      </c>
      <c r="AB10" s="3">
        <f>[6]Novembro!$C$31</f>
        <v>35.200000000000003</v>
      </c>
      <c r="AC10" s="3">
        <f>[6]Novembro!$C$32</f>
        <v>33.9</v>
      </c>
      <c r="AD10" s="3">
        <f>[6]Novembro!$C$33</f>
        <v>36</v>
      </c>
      <c r="AE10" s="3">
        <f>[6]Novembro!$C$34</f>
        <v>30.1</v>
      </c>
      <c r="AF10" s="16">
        <f t="shared" si="1"/>
        <v>36</v>
      </c>
      <c r="AG10" s="25">
        <f t="shared" si="2"/>
        <v>32.526666666666664</v>
      </c>
    </row>
    <row r="11" spans="1:33" ht="17.100000000000001" customHeight="1" x14ac:dyDescent="0.2">
      <c r="A11" s="9" t="s">
        <v>4</v>
      </c>
      <c r="B11" s="3">
        <f>[7]Novembro!$C$5</f>
        <v>29.3</v>
      </c>
      <c r="C11" s="3">
        <f>[7]Novembro!$C$6</f>
        <v>30.1</v>
      </c>
      <c r="D11" s="3">
        <f>[7]Novembro!$C$7</f>
        <v>29.3</v>
      </c>
      <c r="E11" s="3">
        <f>[7]Novembro!$C$8</f>
        <v>29.6</v>
      </c>
      <c r="F11" s="3">
        <f>[7]Novembro!$C$9</f>
        <v>29.8</v>
      </c>
      <c r="G11" s="3">
        <f>[7]Novembro!$C$10</f>
        <v>27.6</v>
      </c>
      <c r="H11" s="3">
        <f>[7]Novembro!$C$11</f>
        <v>29.8</v>
      </c>
      <c r="I11" s="3">
        <f>[7]Novembro!$C$12</f>
        <v>24</v>
      </c>
      <c r="J11" s="3">
        <f>[7]Novembro!$C$13</f>
        <v>27</v>
      </c>
      <c r="K11" s="3">
        <f>[7]Novembro!$C$14</f>
        <v>25.7</v>
      </c>
      <c r="L11" s="3">
        <f>[7]Novembro!$C$15</f>
        <v>31.1</v>
      </c>
      <c r="M11" s="3">
        <f>[7]Novembro!$C$16</f>
        <v>32.1</v>
      </c>
      <c r="N11" s="3">
        <f>[7]Novembro!$C$17</f>
        <v>29.8</v>
      </c>
      <c r="O11" s="3">
        <f>[7]Novembro!$C$18</f>
        <v>28.1</v>
      </c>
      <c r="P11" s="3">
        <f>[7]Novembro!$C$19</f>
        <v>30.3</v>
      </c>
      <c r="Q11" s="3">
        <f>[7]Novembro!$C$20</f>
        <v>31</v>
      </c>
      <c r="R11" s="3">
        <f>[7]Novembro!$C$21</f>
        <v>30.4</v>
      </c>
      <c r="S11" s="3">
        <f>[7]Novembro!$C$22</f>
        <v>30.2</v>
      </c>
      <c r="T11" s="3">
        <f>[7]Novembro!$C$23</f>
        <v>31.5</v>
      </c>
      <c r="U11" s="3">
        <f>[7]Novembro!$C$24</f>
        <v>30.4</v>
      </c>
      <c r="V11" s="3">
        <f>[7]Novembro!$C$25</f>
        <v>31.9</v>
      </c>
      <c r="W11" s="3">
        <f>[7]Novembro!$C$26</f>
        <v>30.5</v>
      </c>
      <c r="X11" s="3">
        <f>[7]Novembro!$C$27</f>
        <v>30.6</v>
      </c>
      <c r="Y11" s="3">
        <f>[7]Novembro!$C$28</f>
        <v>23.7</v>
      </c>
      <c r="Z11" s="3">
        <f>[7]Novembro!$C$29</f>
        <v>28.4</v>
      </c>
      <c r="AA11" s="3">
        <f>[7]Novembro!$C$30</f>
        <v>28.2</v>
      </c>
      <c r="AB11" s="3">
        <f>[7]Novembro!$C$31</f>
        <v>32.1</v>
      </c>
      <c r="AC11" s="3">
        <f>[7]Novembro!$C$32</f>
        <v>33.9</v>
      </c>
      <c r="AD11" s="3">
        <f>[7]Novembro!$C$33</f>
        <v>36</v>
      </c>
      <c r="AE11" s="3">
        <f>[7]Novembro!$C$34</f>
        <v>30.1</v>
      </c>
      <c r="AF11" s="16">
        <f t="shared" si="1"/>
        <v>36</v>
      </c>
      <c r="AG11" s="25">
        <f t="shared" si="2"/>
        <v>29.750000000000004</v>
      </c>
    </row>
    <row r="12" spans="1:33" ht="17.100000000000001" customHeight="1" x14ac:dyDescent="0.2">
      <c r="A12" s="9" t="s">
        <v>5</v>
      </c>
      <c r="B12" s="3">
        <f>[8]Novembro!$C$5</f>
        <v>40.1</v>
      </c>
      <c r="C12" s="3">
        <f>[8]Novembro!$C$6</f>
        <v>29.9</v>
      </c>
      <c r="D12" s="3">
        <f>[8]Novembro!$C$7</f>
        <v>33.200000000000003</v>
      </c>
      <c r="E12" s="3">
        <f>[8]Novembro!$C$8</f>
        <v>36.5</v>
      </c>
      <c r="F12" s="3">
        <f>[8]Novembro!$C$9</f>
        <v>34.799999999999997</v>
      </c>
      <c r="G12" s="3">
        <f>[8]Novembro!$C$10</f>
        <v>32.6</v>
      </c>
      <c r="H12" s="3">
        <f>[8]Novembro!$C$11</f>
        <v>31.8</v>
      </c>
      <c r="I12" s="3">
        <f>[8]Novembro!$C$12</f>
        <v>27.7</v>
      </c>
      <c r="J12" s="3">
        <f>[8]Novembro!$C$13</f>
        <v>35.799999999999997</v>
      </c>
      <c r="K12" s="3">
        <f>[8]Novembro!$C$14</f>
        <v>38.200000000000003</v>
      </c>
      <c r="L12" s="3">
        <f>[8]Novembro!$C$15</f>
        <v>33.1</v>
      </c>
      <c r="M12" s="3">
        <f>[8]Novembro!$C$16</f>
        <v>32.5</v>
      </c>
      <c r="N12" s="3">
        <f>[8]Novembro!$C$17</f>
        <v>31.4</v>
      </c>
      <c r="O12" s="3">
        <f>[8]Novembro!$C$18</f>
        <v>32.6</v>
      </c>
      <c r="P12" s="3">
        <f>[8]Novembro!$C$19</f>
        <v>34.299999999999997</v>
      </c>
      <c r="Q12" s="3">
        <f>[8]Novembro!$C$20</f>
        <v>36.6</v>
      </c>
      <c r="R12" s="3">
        <f>[8]Novembro!$C$21</f>
        <v>37.799999999999997</v>
      </c>
      <c r="S12" s="3">
        <f>[8]Novembro!$C$22</f>
        <v>37.299999999999997</v>
      </c>
      <c r="T12" s="3">
        <f>[8]Novembro!$C$23</f>
        <v>31.9</v>
      </c>
      <c r="U12" s="3">
        <f>[8]Novembro!$C$24</f>
        <v>31.2</v>
      </c>
      <c r="V12" s="3">
        <f>[8]Novembro!$C$25</f>
        <v>34.1</v>
      </c>
      <c r="W12" s="3">
        <f>[8]Novembro!$C$26</f>
        <v>32.6</v>
      </c>
      <c r="X12" s="3">
        <f>[8]Novembro!$C$27</f>
        <v>33.4</v>
      </c>
      <c r="Y12" s="3">
        <f>[8]Novembro!$C$28</f>
        <v>27.7</v>
      </c>
      <c r="Z12" s="3">
        <f>[8]Novembro!$C$29</f>
        <v>32.1</v>
      </c>
      <c r="AA12" s="3">
        <f>[8]Novembro!$C$30</f>
        <v>35</v>
      </c>
      <c r="AB12" s="3">
        <f>[8]Novembro!$C$31</f>
        <v>30.5</v>
      </c>
      <c r="AC12" s="3">
        <f>[8]Novembro!$C$32</f>
        <v>33.700000000000003</v>
      </c>
      <c r="AD12" s="3">
        <f>[8]Novembro!$C$33</f>
        <v>35.6</v>
      </c>
      <c r="AE12" s="3">
        <f>[8]Novembro!$C$34</f>
        <v>32.700000000000003</v>
      </c>
      <c r="AF12" s="16">
        <f t="shared" si="1"/>
        <v>40.1</v>
      </c>
      <c r="AG12" s="25">
        <f t="shared" si="2"/>
        <v>33.556666666666672</v>
      </c>
    </row>
    <row r="13" spans="1:33" ht="17.100000000000001" customHeight="1" x14ac:dyDescent="0.2">
      <c r="A13" s="9" t="s">
        <v>6</v>
      </c>
      <c r="B13" s="3">
        <f>[9]Novembro!$C$5</f>
        <v>37.9</v>
      </c>
      <c r="C13" s="3">
        <f>[9]Novembro!$C$6</f>
        <v>31.2</v>
      </c>
      <c r="D13" s="3">
        <f>[9]Novembro!$C$7</f>
        <v>33.299999999999997</v>
      </c>
      <c r="E13" s="3">
        <f>[9]Novembro!$C$8</f>
        <v>33.700000000000003</v>
      </c>
      <c r="F13" s="3">
        <f>[9]Novembro!$C$9</f>
        <v>33.799999999999997</v>
      </c>
      <c r="G13" s="3">
        <f>[9]Novembro!$C$10</f>
        <v>33.1</v>
      </c>
      <c r="H13" s="3">
        <f>[9]Novembro!$C$11</f>
        <v>33</v>
      </c>
      <c r="I13" s="3">
        <f>[9]Novembro!$C$12</f>
        <v>30.2</v>
      </c>
      <c r="J13" s="3">
        <f>[9]Novembro!$C$13</f>
        <v>34.299999999999997</v>
      </c>
      <c r="K13" s="3">
        <f>[9]Novembro!$C$14</f>
        <v>31.9</v>
      </c>
      <c r="L13" s="3">
        <f>[9]Novembro!$C$15</f>
        <v>32.5</v>
      </c>
      <c r="M13" s="3">
        <f>[9]Novembro!$C$16</f>
        <v>34</v>
      </c>
      <c r="N13" s="3">
        <f>[9]Novembro!$C$17</f>
        <v>33.700000000000003</v>
      </c>
      <c r="O13" s="3">
        <f>[9]Novembro!$C$18</f>
        <v>33.4</v>
      </c>
      <c r="P13" s="3">
        <f>[9]Novembro!$C$19</f>
        <v>33.200000000000003</v>
      </c>
      <c r="Q13" s="3">
        <f>[9]Novembro!$C$20</f>
        <v>34.6</v>
      </c>
      <c r="R13" s="3">
        <f>[9]Novembro!$C$21</f>
        <v>36</v>
      </c>
      <c r="S13" s="3">
        <f>[9]Novembro!$C$22</f>
        <v>35.799999999999997</v>
      </c>
      <c r="T13" s="3">
        <f>[9]Novembro!$C$23</f>
        <v>32.4</v>
      </c>
      <c r="U13" s="3">
        <f>[9]Novembro!$C$24</f>
        <v>33.799999999999997</v>
      </c>
      <c r="V13" s="3">
        <f>[9]Novembro!$C$25</f>
        <v>35.799999999999997</v>
      </c>
      <c r="W13" s="3">
        <f>[9]Novembro!$C$26</f>
        <v>33.5</v>
      </c>
      <c r="X13" s="3">
        <f>[9]Novembro!$C$27</f>
        <v>32.9</v>
      </c>
      <c r="Y13" s="3">
        <f>[9]Novembro!$C$28</f>
        <v>25</v>
      </c>
      <c r="Z13" s="3">
        <f>[9]Novembro!$C$29</f>
        <v>32.5</v>
      </c>
      <c r="AA13" s="3">
        <f>[9]Novembro!$C$30</f>
        <v>34.5</v>
      </c>
      <c r="AB13" s="3">
        <f>[9]Novembro!$C$31</f>
        <v>32.700000000000003</v>
      </c>
      <c r="AC13" s="3">
        <f>[9]Novembro!$C$32</f>
        <v>35.4</v>
      </c>
      <c r="AD13" s="3">
        <f>[9]Novembro!$C$33</f>
        <v>35.299999999999997</v>
      </c>
      <c r="AE13" s="3">
        <f>[9]Novembro!$C$34</f>
        <v>27.4</v>
      </c>
      <c r="AF13" s="16">
        <f t="shared" si="1"/>
        <v>37.9</v>
      </c>
      <c r="AG13" s="25">
        <f t="shared" si="2"/>
        <v>33.226666666666659</v>
      </c>
    </row>
    <row r="14" spans="1:33" ht="17.100000000000001" customHeight="1" x14ac:dyDescent="0.2">
      <c r="A14" s="9" t="s">
        <v>7</v>
      </c>
      <c r="B14" s="3">
        <f>[10]Novembro!$C$5</f>
        <v>30.2</v>
      </c>
      <c r="C14" s="3">
        <f>[10]Novembro!$C$6</f>
        <v>28.4</v>
      </c>
      <c r="D14" s="3">
        <f>[10]Novembro!$C$7</f>
        <v>30.7</v>
      </c>
      <c r="E14" s="3">
        <f>[10]Novembro!$C$8</f>
        <v>32.4</v>
      </c>
      <c r="F14" s="3">
        <f>[10]Novembro!$C$9</f>
        <v>33.200000000000003</v>
      </c>
      <c r="G14" s="3">
        <f>[10]Novembro!$C$10</f>
        <v>31.7</v>
      </c>
      <c r="H14" s="3">
        <f>[10]Novembro!$C$11</f>
        <v>31.9</v>
      </c>
      <c r="I14" s="3">
        <f>[10]Novembro!$C$12</f>
        <v>27.6</v>
      </c>
      <c r="J14" s="3">
        <f>[10]Novembro!$C$13</f>
        <v>29.4</v>
      </c>
      <c r="K14" s="3">
        <f>[10]Novembro!$C$14</f>
        <v>34.1</v>
      </c>
      <c r="L14" s="3">
        <f>[10]Novembro!$C$15</f>
        <v>34.1</v>
      </c>
      <c r="M14" s="3">
        <f>[10]Novembro!$C$16</f>
        <v>34</v>
      </c>
      <c r="N14" s="3">
        <f>[10]Novembro!$C$17</f>
        <v>32.6</v>
      </c>
      <c r="O14" s="3">
        <f>[10]Novembro!$C$18</f>
        <v>30.9</v>
      </c>
      <c r="P14" s="3">
        <f>[10]Novembro!$C$19</f>
        <v>31.9</v>
      </c>
      <c r="Q14" s="3">
        <f>[10]Novembro!$C$20</f>
        <v>33.4</v>
      </c>
      <c r="R14" s="3">
        <f>[10]Novembro!$C$21</f>
        <v>33</v>
      </c>
      <c r="S14" s="3">
        <f>[10]Novembro!$C$22</f>
        <v>31.6</v>
      </c>
      <c r="T14" s="3">
        <f>[10]Novembro!$C$23</f>
        <v>32.6</v>
      </c>
      <c r="U14" s="3">
        <f>[10]Novembro!$C$24</f>
        <v>32</v>
      </c>
      <c r="V14" s="3">
        <f>[10]Novembro!$C$25</f>
        <v>35</v>
      </c>
      <c r="W14" s="3">
        <f>[10]Novembro!$C$26</f>
        <v>35.1</v>
      </c>
      <c r="X14" s="3">
        <f>[10]Novembro!$C$27</f>
        <v>31.8</v>
      </c>
      <c r="Y14" s="3">
        <f>[10]Novembro!$C$28</f>
        <v>29.8</v>
      </c>
      <c r="Z14" s="3">
        <f>[10]Novembro!$C$29</f>
        <v>31.8</v>
      </c>
      <c r="AA14" s="3">
        <f>[10]Novembro!$C$30</f>
        <v>30.4</v>
      </c>
      <c r="AB14" s="3">
        <f>[10]Novembro!$C$31</f>
        <v>31.4</v>
      </c>
      <c r="AC14" s="3">
        <f>[10]Novembro!$C$32</f>
        <v>34</v>
      </c>
      <c r="AD14" s="3">
        <f>[10]Novembro!$C$33</f>
        <v>33.1</v>
      </c>
      <c r="AE14" s="3">
        <f>[10]Novembro!$C$34</f>
        <v>31</v>
      </c>
      <c r="AF14" s="16">
        <f t="shared" si="1"/>
        <v>35.1</v>
      </c>
      <c r="AG14" s="25">
        <f t="shared" si="2"/>
        <v>31.969999999999995</v>
      </c>
    </row>
    <row r="15" spans="1:33" ht="17.100000000000001" customHeight="1" x14ac:dyDescent="0.2">
      <c r="A15" s="9" t="s">
        <v>8</v>
      </c>
      <c r="B15" s="3">
        <f>[11]Novembro!$C$5</f>
        <v>24.3</v>
      </c>
      <c r="C15" s="3">
        <f>[11]Novembro!$C$6</f>
        <v>30.3</v>
      </c>
      <c r="D15" s="3">
        <f>[11]Novembro!$C$7</f>
        <v>30.6</v>
      </c>
      <c r="E15" s="3">
        <f>[11]Novembro!$C$8</f>
        <v>31.2</v>
      </c>
      <c r="F15" s="3">
        <f>[11]Novembro!$C$9</f>
        <v>33.5</v>
      </c>
      <c r="G15" s="3">
        <f>[11]Novembro!$C$10</f>
        <v>33.200000000000003</v>
      </c>
      <c r="H15" s="3">
        <f>[11]Novembro!$C$11</f>
        <v>33.4</v>
      </c>
      <c r="I15" s="3">
        <f>[11]Novembro!$C$12</f>
        <v>27.3</v>
      </c>
      <c r="J15" s="3">
        <f>[11]Novembro!$C$13</f>
        <v>30</v>
      </c>
      <c r="K15" s="3">
        <f>[11]Novembro!$C$14</f>
        <v>33.200000000000003</v>
      </c>
      <c r="L15" s="3">
        <f>[11]Novembro!$C$15</f>
        <v>34.6</v>
      </c>
      <c r="M15" s="3">
        <f>[11]Novembro!$C$16</f>
        <v>34.6</v>
      </c>
      <c r="N15" s="3">
        <f>[11]Novembro!$C$17</f>
        <v>32.5</v>
      </c>
      <c r="O15" s="3">
        <f>[11]Novembro!$C$18</f>
        <v>28.4</v>
      </c>
      <c r="P15" s="3">
        <f>[11]Novembro!$C$19</f>
        <v>30.8</v>
      </c>
      <c r="Q15" s="3">
        <f>[11]Novembro!$C$20</f>
        <v>33.799999999999997</v>
      </c>
      <c r="R15" s="3">
        <f>[11]Novembro!$C$21</f>
        <v>32.299999999999997</v>
      </c>
      <c r="S15" s="3">
        <f>[11]Novembro!$C$22</f>
        <v>30</v>
      </c>
      <c r="T15" s="3">
        <f>[11]Novembro!$C$23</f>
        <v>33.6</v>
      </c>
      <c r="U15" s="3">
        <f>[11]Novembro!$C$24</f>
        <v>32.799999999999997</v>
      </c>
      <c r="V15" s="3">
        <f>[11]Novembro!$C$25</f>
        <v>34.6</v>
      </c>
      <c r="W15" s="3">
        <f>[11]Novembro!$C$26</f>
        <v>35.6</v>
      </c>
      <c r="X15" s="3">
        <f>[11]Novembro!$C$27</f>
        <v>30.8</v>
      </c>
      <c r="Y15" s="3">
        <f>[11]Novembro!$C$28</f>
        <v>30.5</v>
      </c>
      <c r="Z15" s="3">
        <f>[11]Novembro!$C$29</f>
        <v>31.1</v>
      </c>
      <c r="AA15" s="3">
        <f>[11]Novembro!$C$30</f>
        <v>30.2</v>
      </c>
      <c r="AB15" s="3">
        <f>[11]Novembro!$C$31</f>
        <v>31.9</v>
      </c>
      <c r="AC15" s="3">
        <f>[11]Novembro!$C$32</f>
        <v>34.799999999999997</v>
      </c>
      <c r="AD15" s="3">
        <f>[11]Novembro!$C$33</f>
        <v>29.9</v>
      </c>
      <c r="AE15" s="3">
        <f>[11]Novembro!$C$34</f>
        <v>31.8</v>
      </c>
      <c r="AF15" s="16">
        <f t="shared" si="1"/>
        <v>35.6</v>
      </c>
      <c r="AG15" s="25">
        <f t="shared" si="2"/>
        <v>31.720000000000002</v>
      </c>
    </row>
    <row r="16" spans="1:33" ht="17.100000000000001" customHeight="1" x14ac:dyDescent="0.2">
      <c r="A16" s="9" t="s">
        <v>9</v>
      </c>
      <c r="B16" s="3">
        <f>[12]Novembro!$C$5</f>
        <v>31.2</v>
      </c>
      <c r="C16" s="3">
        <f>[12]Novembro!$C$6</f>
        <v>29.8</v>
      </c>
      <c r="D16" s="3">
        <f>[12]Novembro!$C$7</f>
        <v>33</v>
      </c>
      <c r="E16" s="3">
        <f>[12]Novembro!$C$8</f>
        <v>32.299999999999997</v>
      </c>
      <c r="F16" s="3">
        <f>[12]Novembro!$C$9</f>
        <v>33.5</v>
      </c>
      <c r="G16" s="3">
        <f>[12]Novembro!$C$10</f>
        <v>34.200000000000003</v>
      </c>
      <c r="H16" s="3">
        <f>[12]Novembro!$C$11</f>
        <v>34.200000000000003</v>
      </c>
      <c r="I16" s="3">
        <f>[12]Novembro!$C$12</f>
        <v>26.7</v>
      </c>
      <c r="J16" s="3">
        <f>[12]Novembro!$C$13</f>
        <v>31.9</v>
      </c>
      <c r="K16" s="3">
        <f>[12]Novembro!$C$14</f>
        <v>34.799999999999997</v>
      </c>
      <c r="L16" s="3">
        <f>[12]Novembro!$C$15</f>
        <v>35.200000000000003</v>
      </c>
      <c r="M16" s="3">
        <f>[12]Novembro!$C$16</f>
        <v>34.799999999999997</v>
      </c>
      <c r="N16" s="3">
        <f>[12]Novembro!$C$17</f>
        <v>33.6</v>
      </c>
      <c r="O16" s="3">
        <f>[12]Novembro!$C$18</f>
        <v>29.3</v>
      </c>
      <c r="P16" s="3">
        <f>[12]Novembro!$C$19</f>
        <v>31.3</v>
      </c>
      <c r="Q16" s="3">
        <f>[12]Novembro!$C$20</f>
        <v>33.4</v>
      </c>
      <c r="R16" s="3">
        <f>[12]Novembro!$C$21</f>
        <v>32.799999999999997</v>
      </c>
      <c r="S16" s="3">
        <f>[12]Novembro!$C$22</f>
        <v>32.200000000000003</v>
      </c>
      <c r="T16" s="3">
        <f>[12]Novembro!$C$23</f>
        <v>33.1</v>
      </c>
      <c r="U16" s="3">
        <f>[12]Novembro!$C$24</f>
        <v>32.299999999999997</v>
      </c>
      <c r="V16" s="3">
        <f>[12]Novembro!$C$25</f>
        <v>35.200000000000003</v>
      </c>
      <c r="W16" s="3">
        <f>[12]Novembro!$C$26</f>
        <v>36.5</v>
      </c>
      <c r="X16" s="3">
        <f>[12]Novembro!$C$27</f>
        <v>34.1</v>
      </c>
      <c r="Y16" s="3">
        <f>[12]Novembro!$C$28</f>
        <v>30.1</v>
      </c>
      <c r="Z16" s="3">
        <f>[12]Novembro!$C$29</f>
        <v>31.6</v>
      </c>
      <c r="AA16" s="3">
        <f>[12]Novembro!$C$30</f>
        <v>31.1</v>
      </c>
      <c r="AB16" s="3">
        <f>[12]Novembro!$C$31</f>
        <v>33.299999999999997</v>
      </c>
      <c r="AC16" s="3">
        <f>[12]Novembro!$C$32</f>
        <v>35.299999999999997</v>
      </c>
      <c r="AD16" s="3">
        <f>[12]Novembro!$C$33</f>
        <v>34.299999999999997</v>
      </c>
      <c r="AE16" s="3">
        <f>[12]Novembro!$C$34</f>
        <v>30.2</v>
      </c>
      <c r="AF16" s="16">
        <f t="shared" si="1"/>
        <v>36.5</v>
      </c>
      <c r="AG16" s="25">
        <f t="shared" si="2"/>
        <v>32.71</v>
      </c>
    </row>
    <row r="17" spans="1:33" ht="17.100000000000001" customHeight="1" x14ac:dyDescent="0.2">
      <c r="A17" s="9" t="s">
        <v>47</v>
      </c>
      <c r="B17" s="3">
        <f>[13]Novembro!$C$5</f>
        <v>32.700000000000003</v>
      </c>
      <c r="C17" s="3">
        <f>[13]Novembro!$C$6</f>
        <v>27.5</v>
      </c>
      <c r="D17" s="3">
        <f>[13]Novembro!$C$7</f>
        <v>32.799999999999997</v>
      </c>
      <c r="E17" s="3">
        <f>[13]Novembro!$C$8</f>
        <v>34.799999999999997</v>
      </c>
      <c r="F17" s="3">
        <f>[13]Novembro!$C$9</f>
        <v>32.5</v>
      </c>
      <c r="G17" s="3">
        <f>[13]Novembro!$C$10</f>
        <v>33.700000000000003</v>
      </c>
      <c r="H17" s="3">
        <f>[13]Novembro!$C$11</f>
        <v>29.7</v>
      </c>
      <c r="I17" s="3">
        <f>[13]Novembro!$C$12</f>
        <v>30.1</v>
      </c>
      <c r="J17" s="3">
        <f>[13]Novembro!$C$13</f>
        <v>32.5</v>
      </c>
      <c r="K17" s="3">
        <f>[13]Novembro!$C$14</f>
        <v>34.9</v>
      </c>
      <c r="L17" s="3">
        <f>[13]Novembro!$C$15</f>
        <v>35.299999999999997</v>
      </c>
      <c r="M17" s="3">
        <f>[13]Novembro!$C$16</f>
        <v>35</v>
      </c>
      <c r="N17" s="3">
        <f>[13]Novembro!$C$17</f>
        <v>32.4</v>
      </c>
      <c r="O17" s="3">
        <f>[13]Novembro!$C$18</f>
        <v>33.1</v>
      </c>
      <c r="P17" s="3">
        <f>[13]Novembro!$C$19</f>
        <v>33.5</v>
      </c>
      <c r="Q17" s="3">
        <f>[13]Novembro!$C$20</f>
        <v>35.799999999999997</v>
      </c>
      <c r="R17" s="3">
        <f>[13]Novembro!$C$21</f>
        <v>36.700000000000003</v>
      </c>
      <c r="S17" s="3">
        <f>[13]Novembro!$C$22</f>
        <v>34.9</v>
      </c>
      <c r="T17" s="3">
        <f>[13]Novembro!$C$23</f>
        <v>35.1</v>
      </c>
      <c r="U17" s="3">
        <f>[13]Novembro!$C$24</f>
        <v>33.200000000000003</v>
      </c>
      <c r="V17" s="3">
        <f>[13]Novembro!$C$25</f>
        <v>36.4</v>
      </c>
      <c r="W17" s="3">
        <f>[13]Novembro!$C$26</f>
        <v>36</v>
      </c>
      <c r="X17" s="3">
        <f>[13]Novembro!$C$27</f>
        <v>33.6</v>
      </c>
      <c r="Y17" s="3">
        <f>[13]Novembro!$C$28</f>
        <v>31.9</v>
      </c>
      <c r="Z17" s="3">
        <f>[13]Novembro!$C$29</f>
        <v>34.6</v>
      </c>
      <c r="AA17" s="3">
        <f>[13]Novembro!$C$30</f>
        <v>33.799999999999997</v>
      </c>
      <c r="AB17" s="3">
        <f>[13]Novembro!$C$31</f>
        <v>30.5</v>
      </c>
      <c r="AC17" s="3">
        <f>[13]Novembro!$C$32</f>
        <v>35.4</v>
      </c>
      <c r="AD17" s="3">
        <f>[13]Novembro!$C$33</f>
        <v>30.8</v>
      </c>
      <c r="AE17" s="3">
        <f>[13]Novembro!$C$34</f>
        <v>32</v>
      </c>
      <c r="AF17" s="16">
        <f t="shared" si="1"/>
        <v>36.700000000000003</v>
      </c>
      <c r="AG17" s="25">
        <f t="shared" si="2"/>
        <v>33.373333333333328</v>
      </c>
    </row>
    <row r="18" spans="1:33" ht="17.100000000000001" customHeight="1" x14ac:dyDescent="0.2">
      <c r="A18" s="9" t="s">
        <v>10</v>
      </c>
      <c r="B18" s="3">
        <f>[14]Novembro!$C$5</f>
        <v>27.8</v>
      </c>
      <c r="C18" s="3">
        <f>[14]Novembro!$C$6</f>
        <v>30.7</v>
      </c>
      <c r="D18" s="3">
        <f>[14]Novembro!$C$7</f>
        <v>30.5</v>
      </c>
      <c r="E18" s="3">
        <f>[14]Novembro!$C$8</f>
        <v>32.6</v>
      </c>
      <c r="F18" s="3">
        <f>[14]Novembro!$C$9</f>
        <v>33.799999999999997</v>
      </c>
      <c r="G18" s="3">
        <f>[14]Novembro!$C$10</f>
        <v>34.200000000000003</v>
      </c>
      <c r="H18" s="3">
        <f>[14]Novembro!$C$11</f>
        <v>33.9</v>
      </c>
      <c r="I18" s="3">
        <f>[14]Novembro!$C$12</f>
        <v>28.7</v>
      </c>
      <c r="J18" s="3">
        <f>[14]Novembro!$C$13</f>
        <v>31.6</v>
      </c>
      <c r="K18" s="3">
        <f>[14]Novembro!$C$14</f>
        <v>34.700000000000003</v>
      </c>
      <c r="L18" s="3">
        <f>[14]Novembro!$C$15</f>
        <v>34.799999999999997</v>
      </c>
      <c r="M18" s="3">
        <f>[14]Novembro!$C$16</f>
        <v>35.299999999999997</v>
      </c>
      <c r="N18" s="3">
        <f>[14]Novembro!$C$17</f>
        <v>33.299999999999997</v>
      </c>
      <c r="O18" s="3">
        <f>[14]Novembro!$C$18</f>
        <v>30.8</v>
      </c>
      <c r="P18" s="3">
        <f>[14]Novembro!$C$19</f>
        <v>32.6</v>
      </c>
      <c r="Q18" s="3">
        <f>[14]Novembro!$C$20</f>
        <v>34.4</v>
      </c>
      <c r="R18" s="3">
        <f>[14]Novembro!$C$21</f>
        <v>34.1</v>
      </c>
      <c r="S18" s="3">
        <f>[14]Novembro!$C$22</f>
        <v>32</v>
      </c>
      <c r="T18" s="3">
        <f>[14]Novembro!$C$23</f>
        <v>33.799999999999997</v>
      </c>
      <c r="U18" s="3">
        <f>[14]Novembro!$C$24</f>
        <v>33.700000000000003</v>
      </c>
      <c r="V18" s="3">
        <f>[14]Novembro!$C$25</f>
        <v>36.1</v>
      </c>
      <c r="W18" s="3">
        <f>[14]Novembro!$C$26</f>
        <v>37.4</v>
      </c>
      <c r="X18" s="3">
        <f>[14]Novembro!$C$27</f>
        <v>32.200000000000003</v>
      </c>
      <c r="Y18" s="3">
        <f>[14]Novembro!$C$28</f>
        <v>31</v>
      </c>
      <c r="Z18" s="3">
        <f>[14]Novembro!$C$29</f>
        <v>33.5</v>
      </c>
      <c r="AA18" s="3">
        <f>[14]Novembro!$C$30</f>
        <v>31.8</v>
      </c>
      <c r="AB18" s="3">
        <f>[14]Novembro!$C$31</f>
        <v>33.200000000000003</v>
      </c>
      <c r="AC18" s="3">
        <f>[14]Novembro!$C$32</f>
        <v>35.200000000000003</v>
      </c>
      <c r="AD18" s="3">
        <f>[14]Novembro!$C$33</f>
        <v>33.799999999999997</v>
      </c>
      <c r="AE18" s="3">
        <f>[14]Novembro!$C$34</f>
        <v>32.299999999999997</v>
      </c>
      <c r="AF18" s="16">
        <f t="shared" si="1"/>
        <v>37.4</v>
      </c>
      <c r="AG18" s="25">
        <f t="shared" si="2"/>
        <v>32.993333333333332</v>
      </c>
    </row>
    <row r="19" spans="1:33" ht="17.100000000000001" customHeight="1" x14ac:dyDescent="0.2">
      <c r="A19" s="9" t="s">
        <v>11</v>
      </c>
      <c r="B19" s="3">
        <f>[15]Novembro!$C$5</f>
        <v>30.7</v>
      </c>
      <c r="C19" s="3">
        <f>[15]Novembro!$C$6</f>
        <v>27.6</v>
      </c>
      <c r="D19" s="3">
        <f>[15]Novembro!$C$7</f>
        <v>32.799999999999997</v>
      </c>
      <c r="E19" s="3">
        <f>[15]Novembro!$C$8</f>
        <v>33.700000000000003</v>
      </c>
      <c r="F19" s="3">
        <f>[15]Novembro!$C$9</f>
        <v>34</v>
      </c>
      <c r="G19" s="3">
        <f>[15]Novembro!$C$10</f>
        <v>32.700000000000003</v>
      </c>
      <c r="H19" s="3">
        <f>[15]Novembro!$C$11</f>
        <v>31</v>
      </c>
      <c r="I19" s="3">
        <f>[15]Novembro!$C$12</f>
        <v>28.6</v>
      </c>
      <c r="J19" s="3">
        <f>[15]Novembro!$C$13</f>
        <v>33.200000000000003</v>
      </c>
      <c r="K19" s="3">
        <f>[15]Novembro!$C$14</f>
        <v>33.200000000000003</v>
      </c>
      <c r="L19" s="3">
        <f>[15]Novembro!$C$15</f>
        <v>35.5</v>
      </c>
      <c r="M19" s="3">
        <f>[15]Novembro!$C$16</f>
        <v>35.799999999999997</v>
      </c>
      <c r="N19" s="3">
        <f>[15]Novembro!$C$17</f>
        <v>34.299999999999997</v>
      </c>
      <c r="O19" s="3">
        <f>[15]Novembro!$C$18</f>
        <v>32.9</v>
      </c>
      <c r="P19" s="3">
        <f>[15]Novembro!$C$19</f>
        <v>33.1</v>
      </c>
      <c r="Q19" s="3">
        <f>[15]Novembro!$C$20</f>
        <v>35.200000000000003</v>
      </c>
      <c r="R19" s="3">
        <f>[15]Novembro!$C$21</f>
        <v>35.1</v>
      </c>
      <c r="S19" s="3">
        <f>[15]Novembro!$C$22</f>
        <v>33.700000000000003</v>
      </c>
      <c r="T19" s="3">
        <f>[15]Novembro!$C$23</f>
        <v>34.4</v>
      </c>
      <c r="U19" s="3">
        <f>[15]Novembro!$C$24</f>
        <v>32.200000000000003</v>
      </c>
      <c r="V19" s="3">
        <f>[15]Novembro!$C$25</f>
        <v>35.700000000000003</v>
      </c>
      <c r="W19" s="3">
        <f>[15]Novembro!$C$26</f>
        <v>36.4</v>
      </c>
      <c r="X19" s="3">
        <f>[15]Novembro!$C$27</f>
        <v>33.200000000000003</v>
      </c>
      <c r="Y19" s="3">
        <f>[15]Novembro!$C$28</f>
        <v>31</v>
      </c>
      <c r="Z19" s="3">
        <f>[15]Novembro!$C$29</f>
        <v>32.799999999999997</v>
      </c>
      <c r="AA19" s="3">
        <f>[15]Novembro!$C$30</f>
        <v>31.1</v>
      </c>
      <c r="AB19" s="3">
        <f>[15]Novembro!$C$31</f>
        <v>32.200000000000003</v>
      </c>
      <c r="AC19" s="3">
        <f>[15]Novembro!$C$32</f>
        <v>35.200000000000003</v>
      </c>
      <c r="AD19" s="3">
        <f>[15]Novembro!$C$33</f>
        <v>32.700000000000003</v>
      </c>
      <c r="AE19" s="3">
        <f>[15]Novembro!$C$34</f>
        <v>31.3</v>
      </c>
      <c r="AF19" s="16">
        <f t="shared" si="1"/>
        <v>36.4</v>
      </c>
      <c r="AG19" s="25">
        <f t="shared" si="2"/>
        <v>33.043333333333344</v>
      </c>
    </row>
    <row r="20" spans="1:33" ht="17.100000000000001" customHeight="1" x14ac:dyDescent="0.2">
      <c r="A20" s="9" t="s">
        <v>12</v>
      </c>
      <c r="B20" s="3">
        <f>[16]Novembro!$C$5</f>
        <v>33.5</v>
      </c>
      <c r="C20" s="3">
        <f>[16]Novembro!$C$6</f>
        <v>30</v>
      </c>
      <c r="D20" s="3">
        <f>[16]Novembro!$C$7</f>
        <v>33.200000000000003</v>
      </c>
      <c r="E20" s="3">
        <f>[16]Novembro!$C$8</f>
        <v>36.299999999999997</v>
      </c>
      <c r="F20" s="3">
        <f>[16]Novembro!$C$9</f>
        <v>32.200000000000003</v>
      </c>
      <c r="G20" s="3">
        <f>[16]Novembro!$C$10</f>
        <v>33.200000000000003</v>
      </c>
      <c r="H20" s="3">
        <f>[16]Novembro!$C$11</f>
        <v>32.1</v>
      </c>
      <c r="I20" s="3">
        <f>[16]Novembro!$C$12</f>
        <v>29.5</v>
      </c>
      <c r="J20" s="3">
        <f>[16]Novembro!$C$13</f>
        <v>35.1</v>
      </c>
      <c r="K20" s="3">
        <f>[16]Novembro!$C$14</f>
        <v>36.200000000000003</v>
      </c>
      <c r="L20" s="3">
        <f>[16]Novembro!$C$15</f>
        <v>36.5</v>
      </c>
      <c r="M20" s="3">
        <f>[16]Novembro!$C$16</f>
        <v>36.200000000000003</v>
      </c>
      <c r="N20" s="3">
        <f>[16]Novembro!$C$17</f>
        <v>35.1</v>
      </c>
      <c r="O20" s="3">
        <f>[16]Novembro!$C$18</f>
        <v>34.700000000000003</v>
      </c>
      <c r="P20" s="3">
        <f>[16]Novembro!$C$19</f>
        <v>34.700000000000003</v>
      </c>
      <c r="Q20" s="3">
        <f>[16]Novembro!$C$20</f>
        <v>36.4</v>
      </c>
      <c r="R20" s="3">
        <f>[16]Novembro!$C$21</f>
        <v>38.299999999999997</v>
      </c>
      <c r="S20" s="3">
        <f>[16]Novembro!$C$22</f>
        <v>35.5</v>
      </c>
      <c r="T20" s="3">
        <f>[16]Novembro!$C$23</f>
        <v>36.4</v>
      </c>
      <c r="U20" s="3">
        <f>[16]Novembro!$C$24</f>
        <v>33.299999999999997</v>
      </c>
      <c r="V20" s="3">
        <f>[16]Novembro!$C$25</f>
        <v>36.200000000000003</v>
      </c>
      <c r="W20" s="3">
        <f>[16]Novembro!$C$26</f>
        <v>35.9</v>
      </c>
      <c r="X20" s="3">
        <f>[16]Novembro!$C$27</f>
        <v>33</v>
      </c>
      <c r="Y20" s="3">
        <f>[16]Novembro!$C$28</f>
        <v>29.9</v>
      </c>
      <c r="Z20" s="3">
        <f>[16]Novembro!$C$29</f>
        <v>34.299999999999997</v>
      </c>
      <c r="AA20" s="3">
        <f>[16]Novembro!$C$30</f>
        <v>34.9</v>
      </c>
      <c r="AB20" s="3">
        <f>[16]Novembro!$C$31</f>
        <v>32.700000000000003</v>
      </c>
      <c r="AC20" s="3">
        <f>[16]Novembro!$C$32</f>
        <v>35.4</v>
      </c>
      <c r="AD20" s="3">
        <f>[16]Novembro!$C$33</f>
        <v>34.6</v>
      </c>
      <c r="AE20" s="3">
        <f>[16]Novembro!$C$34</f>
        <v>31.3</v>
      </c>
      <c r="AF20" s="16">
        <f t="shared" si="1"/>
        <v>38.299999999999997</v>
      </c>
      <c r="AG20" s="25">
        <f t="shared" si="2"/>
        <v>34.22</v>
      </c>
    </row>
    <row r="21" spans="1:33" ht="17.100000000000001" customHeight="1" x14ac:dyDescent="0.2">
      <c r="A21" s="9" t="s">
        <v>13</v>
      </c>
      <c r="B21" s="3">
        <f>[17]Novembro!$C$5</f>
        <v>38.700000000000003</v>
      </c>
      <c r="C21" s="3">
        <f>[17]Novembro!$C$6</f>
        <v>28.2</v>
      </c>
      <c r="D21" s="3">
        <f>[17]Novembro!$C$7</f>
        <v>32.9</v>
      </c>
      <c r="E21" s="3">
        <f>[17]Novembro!$C$8</f>
        <v>34.799999999999997</v>
      </c>
      <c r="F21" s="3">
        <f>[17]Novembro!$C$9</f>
        <v>30.8</v>
      </c>
      <c r="G21" s="3">
        <f>[17]Novembro!$C$10</f>
        <v>32.9</v>
      </c>
      <c r="H21" s="3">
        <f>[17]Novembro!$C$11</f>
        <v>33.4</v>
      </c>
      <c r="I21" s="3">
        <f>[17]Novembro!$C$12</f>
        <v>27.3</v>
      </c>
      <c r="J21" s="3">
        <f>[17]Novembro!$C$13</f>
        <v>34.6</v>
      </c>
      <c r="K21" s="3">
        <f>[17]Novembro!$C$14</f>
        <v>36.6</v>
      </c>
      <c r="L21" s="3">
        <f>[17]Novembro!$C$15</f>
        <v>33.1</v>
      </c>
      <c r="M21" s="3">
        <f>[17]Novembro!$C$16</f>
        <v>35.200000000000003</v>
      </c>
      <c r="N21" s="3">
        <f>[17]Novembro!$C$17</f>
        <v>33</v>
      </c>
      <c r="O21" s="3">
        <f>[17]Novembro!$C$18</f>
        <v>34.200000000000003</v>
      </c>
      <c r="P21" s="3">
        <f>[17]Novembro!$C$19</f>
        <v>35.200000000000003</v>
      </c>
      <c r="Q21" s="3">
        <f>[17]Novembro!$C$20</f>
        <v>36.700000000000003</v>
      </c>
      <c r="R21" s="3">
        <f>[17]Novembro!$C$21</f>
        <v>37.799999999999997</v>
      </c>
      <c r="S21" s="3">
        <f>[17]Novembro!$C$22</f>
        <v>36.5</v>
      </c>
      <c r="T21" s="3">
        <f>[17]Novembro!$C$23</f>
        <v>33.799999999999997</v>
      </c>
      <c r="U21" s="3">
        <f>[17]Novembro!$C$24</f>
        <v>33.799999999999997</v>
      </c>
      <c r="V21" s="3">
        <f>[17]Novembro!$C$25</f>
        <v>35.700000000000003</v>
      </c>
      <c r="W21" s="3">
        <f>[17]Novembro!$C$26</f>
        <v>35.700000000000003</v>
      </c>
      <c r="X21" s="3">
        <f>[17]Novembro!$C$27</f>
        <v>33.6</v>
      </c>
      <c r="Y21" s="3">
        <f>[17]Novembro!$C$28</f>
        <v>26.1</v>
      </c>
      <c r="Z21" s="3">
        <f>[17]Novembro!$C$29</f>
        <v>33.200000000000003</v>
      </c>
      <c r="AA21" s="3">
        <f>[17]Novembro!$C$30</f>
        <v>36.799999999999997</v>
      </c>
      <c r="AB21" s="3">
        <f>[17]Novembro!$C$31</f>
        <v>30.7</v>
      </c>
      <c r="AC21" s="3">
        <f>[17]Novembro!$C$32</f>
        <v>35.4</v>
      </c>
      <c r="AD21" s="3">
        <f>[17]Novembro!$C$33</f>
        <v>34.6</v>
      </c>
      <c r="AE21" s="3">
        <f>[17]Novembro!$C$34</f>
        <v>31.3</v>
      </c>
      <c r="AF21" s="16">
        <f t="shared" si="1"/>
        <v>38.700000000000003</v>
      </c>
      <c r="AG21" s="25">
        <f t="shared" si="2"/>
        <v>33.753333333333337</v>
      </c>
    </row>
    <row r="22" spans="1:33" ht="17.100000000000001" customHeight="1" x14ac:dyDescent="0.2">
      <c r="A22" s="9" t="s">
        <v>14</v>
      </c>
      <c r="B22" s="3">
        <f>[18]Novembro!$C$5</f>
        <v>33.6</v>
      </c>
      <c r="C22" s="3">
        <f>[18]Novembro!$C$6</f>
        <v>31.6</v>
      </c>
      <c r="D22" s="3">
        <f>[18]Novembro!$C$7</f>
        <v>32.1</v>
      </c>
      <c r="E22" s="3">
        <f>[18]Novembro!$C$8</f>
        <v>31</v>
      </c>
      <c r="F22" s="3">
        <f>[18]Novembro!$C$9</f>
        <v>30.1</v>
      </c>
      <c r="G22" s="3">
        <f>[18]Novembro!$C$10</f>
        <v>32.6</v>
      </c>
      <c r="H22" s="3">
        <f>[18]Novembro!$C$11</f>
        <v>30.2</v>
      </c>
      <c r="I22" s="3">
        <f>[18]Novembro!$C$12</f>
        <v>29.1</v>
      </c>
      <c r="J22" s="3">
        <f>[18]Novembro!$C$13</f>
        <v>29.4</v>
      </c>
      <c r="K22" s="3">
        <f>[18]Novembro!$C$14</f>
        <v>26.5</v>
      </c>
      <c r="L22" s="3">
        <f>[18]Novembro!$C$15</f>
        <v>25.8</v>
      </c>
      <c r="M22" s="3">
        <f>[18]Novembro!$C$16</f>
        <v>27.9</v>
      </c>
      <c r="N22" s="3">
        <f>[18]Novembro!$C$17</f>
        <v>29.4</v>
      </c>
      <c r="O22" s="3">
        <f>[18]Novembro!$C$18</f>
        <v>25.9</v>
      </c>
      <c r="P22" s="3">
        <f>[18]Novembro!$C$19</f>
        <v>25.4</v>
      </c>
      <c r="Q22" s="3">
        <f>[18]Novembro!$C$20</f>
        <v>28.1</v>
      </c>
      <c r="R22" s="3">
        <f>[18]Novembro!$C$21</f>
        <v>27.4</v>
      </c>
      <c r="S22" s="3">
        <f>[18]Novembro!$C$22</f>
        <v>29</v>
      </c>
      <c r="T22" s="3">
        <f>[18]Novembro!$C$23</f>
        <v>30</v>
      </c>
      <c r="U22" s="3">
        <f>[18]Novembro!$C$24</f>
        <v>30.5</v>
      </c>
      <c r="V22" s="3">
        <f>[18]Novembro!$C$25</f>
        <v>33</v>
      </c>
      <c r="W22" s="3">
        <f>[18]Novembro!$C$26</f>
        <v>35.5</v>
      </c>
      <c r="X22" s="3">
        <f>[18]Novembro!$C$27</f>
        <v>34.700000000000003</v>
      </c>
      <c r="Y22" s="3">
        <f>[18]Novembro!$C$28</f>
        <v>30</v>
      </c>
      <c r="Z22" s="3">
        <f>[18]Novembro!$C$29</f>
        <v>30</v>
      </c>
      <c r="AA22" s="3">
        <f>[18]Novembro!$C$30</f>
        <v>30.2</v>
      </c>
      <c r="AB22" s="3">
        <f>[18]Novembro!$C$31</f>
        <v>34.799999999999997</v>
      </c>
      <c r="AC22" s="3">
        <f>[18]Novembro!$C$32</f>
        <v>34.799999999999997</v>
      </c>
      <c r="AD22" s="3">
        <f>[18]Novembro!$C$33</f>
        <v>35.700000000000003</v>
      </c>
      <c r="AE22" s="3">
        <f>[18]Novembro!$C$34</f>
        <v>32.299999999999997</v>
      </c>
      <c r="AF22" s="16">
        <f t="shared" si="1"/>
        <v>35.700000000000003</v>
      </c>
      <c r="AG22" s="25">
        <f t="shared" si="2"/>
        <v>30.553333333333331</v>
      </c>
    </row>
    <row r="23" spans="1:33" ht="17.100000000000001" customHeight="1" x14ac:dyDescent="0.2">
      <c r="A23" s="9" t="s">
        <v>15</v>
      </c>
      <c r="B23" s="3">
        <f>[19]Novembro!$C$5</f>
        <v>30.4</v>
      </c>
      <c r="C23" s="3">
        <f>[19]Novembro!$C$6</f>
        <v>29.8</v>
      </c>
      <c r="D23" s="3">
        <f>[19]Novembro!$C$7</f>
        <v>29.6</v>
      </c>
      <c r="E23" s="3">
        <f>[19]Novembro!$C$8</f>
        <v>31.4</v>
      </c>
      <c r="F23" s="3">
        <f>[19]Novembro!$C$9</f>
        <v>32.299999999999997</v>
      </c>
      <c r="G23" s="3">
        <f>[19]Novembro!$C$10</f>
        <v>30.1</v>
      </c>
      <c r="H23" s="3">
        <f>[19]Novembro!$C$11</f>
        <v>29.8</v>
      </c>
      <c r="I23" s="3">
        <f>[19]Novembro!$C$12</f>
        <v>27.4</v>
      </c>
      <c r="J23" s="3">
        <f>[19]Novembro!$C$13</f>
        <v>30.5</v>
      </c>
      <c r="K23" s="3">
        <f>[19]Novembro!$C$14</f>
        <v>31.1</v>
      </c>
      <c r="L23" s="3">
        <f>[19]Novembro!$C$15</f>
        <v>31.9</v>
      </c>
      <c r="M23" s="3">
        <f>[19]Novembro!$C$16</f>
        <v>30.7</v>
      </c>
      <c r="N23" s="3">
        <f>[19]Novembro!$C$17</f>
        <v>28.9</v>
      </c>
      <c r="O23" s="3">
        <f>[19]Novembro!$C$18</f>
        <v>29.2</v>
      </c>
      <c r="P23" s="3">
        <f>[19]Novembro!$C$19</f>
        <v>29.8</v>
      </c>
      <c r="Q23" s="3">
        <f>[19]Novembro!$C$20</f>
        <v>31.8</v>
      </c>
      <c r="R23" s="3">
        <f>[19]Novembro!$C$21</f>
        <v>32.4</v>
      </c>
      <c r="S23" s="3">
        <f>[19]Novembro!$C$22</f>
        <v>29.9</v>
      </c>
      <c r="T23" s="3">
        <f>[19]Novembro!$C$23</f>
        <v>31.1</v>
      </c>
      <c r="U23" s="3">
        <f>[19]Novembro!$C$24</f>
        <v>29.8</v>
      </c>
      <c r="V23" s="3">
        <f>[19]Novembro!$C$25</f>
        <v>33.200000000000003</v>
      </c>
      <c r="W23" s="3">
        <f>[19]Novembro!$C$26</f>
        <v>33.700000000000003</v>
      </c>
      <c r="X23" s="3">
        <f>[19]Novembro!$C$27</f>
        <v>29</v>
      </c>
      <c r="Y23" s="3">
        <f>[19]Novembro!$C$28</f>
        <v>27.8</v>
      </c>
      <c r="Z23" s="3">
        <f>[19]Novembro!$C$29</f>
        <v>30.2</v>
      </c>
      <c r="AA23" s="3">
        <f>[19]Novembro!$C$30</f>
        <v>30.7</v>
      </c>
      <c r="AB23" s="3">
        <f>[19]Novembro!$C$31</f>
        <v>28.5</v>
      </c>
      <c r="AC23" s="3">
        <f>[19]Novembro!$C$32</f>
        <v>33.4</v>
      </c>
      <c r="AD23" s="3">
        <f>[19]Novembro!$C$33</f>
        <v>29.3</v>
      </c>
      <c r="AE23" s="3">
        <f>[19]Novembro!$C$34</f>
        <v>29.4</v>
      </c>
      <c r="AF23" s="16">
        <f t="shared" si="1"/>
        <v>33.700000000000003</v>
      </c>
      <c r="AG23" s="25">
        <f t="shared" si="2"/>
        <v>30.436666666666667</v>
      </c>
    </row>
    <row r="24" spans="1:33" ht="17.100000000000001" customHeight="1" x14ac:dyDescent="0.2">
      <c r="A24" s="9" t="s">
        <v>16</v>
      </c>
      <c r="B24" s="3">
        <f>[20]Novembro!$C$5</f>
        <v>35.5</v>
      </c>
      <c r="C24" s="3">
        <f>[20]Novembro!$C$6</f>
        <v>33.4</v>
      </c>
      <c r="D24" s="3">
        <f>[20]Novembro!$C$7</f>
        <v>33.5</v>
      </c>
      <c r="E24" s="3">
        <f>[20]Novembro!$C$8</f>
        <v>36.299999999999997</v>
      </c>
      <c r="F24" s="3">
        <f>[20]Novembro!$C$9</f>
        <v>30.7</v>
      </c>
      <c r="G24" s="3">
        <f>[20]Novembro!$C$10</f>
        <v>34.6</v>
      </c>
      <c r="H24" s="3">
        <f>[20]Novembro!$C$11</f>
        <v>33.6</v>
      </c>
      <c r="I24" s="3">
        <f>[20]Novembro!$C$12</f>
        <v>34.1</v>
      </c>
      <c r="J24" s="3">
        <f>[20]Novembro!$C$13</f>
        <v>36.9</v>
      </c>
      <c r="K24" s="3">
        <f>[20]Novembro!$C$14</f>
        <v>39.5</v>
      </c>
      <c r="L24" s="3">
        <f>[20]Novembro!$C$15</f>
        <v>34.700000000000003</v>
      </c>
      <c r="M24" s="3">
        <f>[20]Novembro!$C$16</f>
        <v>32.799999999999997</v>
      </c>
      <c r="N24" s="3">
        <f>[20]Novembro!$C$17</f>
        <v>32.4</v>
      </c>
      <c r="O24" s="3">
        <f>[20]Novembro!$C$18</f>
        <v>32.6</v>
      </c>
      <c r="P24" s="3">
        <f>[20]Novembro!$C$19</f>
        <v>34.1</v>
      </c>
      <c r="Q24" s="3">
        <f>[20]Novembro!$C$20</f>
        <v>37.5</v>
      </c>
      <c r="R24" s="3">
        <f>[20]Novembro!$C$21</f>
        <v>40.4</v>
      </c>
      <c r="S24" s="3">
        <f>[20]Novembro!$C$22</f>
        <v>36.5</v>
      </c>
      <c r="T24" s="3">
        <f>[20]Novembro!$C$23</f>
        <v>28.7</v>
      </c>
      <c r="U24" s="3">
        <f>[20]Novembro!$C$24</f>
        <v>32.6</v>
      </c>
      <c r="V24" s="3">
        <f>[20]Novembro!$C$25</f>
        <v>38.1</v>
      </c>
      <c r="W24" s="3">
        <f>[20]Novembro!$C$26</f>
        <v>37.299999999999997</v>
      </c>
      <c r="X24" s="3">
        <f>[20]Novembro!$C$27</f>
        <v>33.9</v>
      </c>
      <c r="Y24" s="3">
        <f>[20]Novembro!$C$28</f>
        <v>31.1</v>
      </c>
      <c r="Z24" s="3">
        <f>[20]Novembro!$C$29</f>
        <v>32.200000000000003</v>
      </c>
      <c r="AA24" s="3">
        <f>[20]Novembro!$C$30</f>
        <v>35.4</v>
      </c>
      <c r="AB24" s="3">
        <f>[20]Novembro!$C$31</f>
        <v>29.2</v>
      </c>
      <c r="AC24" s="3">
        <f>[20]Novembro!$C$32</f>
        <v>35.9</v>
      </c>
      <c r="AD24" s="3">
        <f>[20]Novembro!$C$33</f>
        <v>34.200000000000003</v>
      </c>
      <c r="AE24" s="3">
        <f>[20]Novembro!$C$34</f>
        <v>31.2</v>
      </c>
      <c r="AF24" s="16">
        <f t="shared" si="1"/>
        <v>40.4</v>
      </c>
      <c r="AG24" s="25">
        <f t="shared" si="2"/>
        <v>34.296666666666667</v>
      </c>
    </row>
    <row r="25" spans="1:33" ht="17.100000000000001" customHeight="1" x14ac:dyDescent="0.2">
      <c r="A25" s="9" t="s">
        <v>17</v>
      </c>
      <c r="B25" s="3">
        <f>[21]Novembro!$C$5</f>
        <v>30.6</v>
      </c>
      <c r="C25" s="3">
        <f>[21]Novembro!$C$6</f>
        <v>30.8</v>
      </c>
      <c r="D25" s="3">
        <f>[21]Novembro!$C$7</f>
        <v>33.6</v>
      </c>
      <c r="E25" s="3">
        <f>[21]Novembro!$C$8</f>
        <v>33.700000000000003</v>
      </c>
      <c r="F25" s="3">
        <f>[21]Novembro!$C$9</f>
        <v>34.799999999999997</v>
      </c>
      <c r="G25" s="3">
        <f>[21]Novembro!$C$10</f>
        <v>33.299999999999997</v>
      </c>
      <c r="H25" s="3">
        <f>[21]Novembro!$C$11</f>
        <v>33.4</v>
      </c>
      <c r="I25" s="3">
        <f>[21]Novembro!$C$12</f>
        <v>28</v>
      </c>
      <c r="J25" s="3">
        <f>[21]Novembro!$C$13</f>
        <v>29.5</v>
      </c>
      <c r="K25" s="3">
        <f>[21]Novembro!$C$14</f>
        <v>34.799999999999997</v>
      </c>
      <c r="L25" s="3">
        <f>[21]Novembro!$C$15</f>
        <v>36.4</v>
      </c>
      <c r="M25" s="3">
        <f>[21]Novembro!$C$16</f>
        <v>36</v>
      </c>
      <c r="N25" s="3">
        <f>[21]Novembro!$C$17</f>
        <v>34.1</v>
      </c>
      <c r="O25" s="3">
        <f>[21]Novembro!$C$18</f>
        <v>32</v>
      </c>
      <c r="P25" s="3">
        <f>[21]Novembro!$C$19</f>
        <v>32.6</v>
      </c>
      <c r="Q25" s="3">
        <f>[21]Novembro!$C$20</f>
        <v>35</v>
      </c>
      <c r="R25" s="3">
        <f>[21]Novembro!$C$21</f>
        <v>34.299999999999997</v>
      </c>
      <c r="S25" s="3">
        <f>[21]Novembro!$C$22</f>
        <v>34.200000000000003</v>
      </c>
      <c r="T25" s="3">
        <f>[21]Novembro!$C$23</f>
        <v>34.700000000000003</v>
      </c>
      <c r="U25" s="3">
        <f>[21]Novembro!$C$24</f>
        <v>32.5</v>
      </c>
      <c r="V25" s="3">
        <f>[21]Novembro!$C$25</f>
        <v>37.1</v>
      </c>
      <c r="W25" s="3">
        <f>[21]Novembro!$C$26</f>
        <v>35.9</v>
      </c>
      <c r="X25" s="3">
        <f>[21]Novembro!$C$27</f>
        <v>33.4</v>
      </c>
      <c r="Y25" s="3">
        <f>[21]Novembro!$C$28</f>
        <v>31</v>
      </c>
      <c r="Z25" s="3">
        <f>[21]Novembro!$C$29</f>
        <v>33.700000000000003</v>
      </c>
      <c r="AA25" s="3">
        <f>[21]Novembro!$C$30</f>
        <v>31.9</v>
      </c>
      <c r="AB25" s="3">
        <f>[21]Novembro!$C$31</f>
        <v>33.4</v>
      </c>
      <c r="AC25" s="3">
        <f>[21]Novembro!$C$32</f>
        <v>35.799999999999997</v>
      </c>
      <c r="AD25" s="3">
        <f>[21]Novembro!$C$33</f>
        <v>35</v>
      </c>
      <c r="AE25" s="3">
        <f>[21]Novembro!$C$34</f>
        <v>33.4</v>
      </c>
      <c r="AF25" s="16">
        <f t="shared" si="1"/>
        <v>37.1</v>
      </c>
      <c r="AG25" s="25">
        <f t="shared" si="2"/>
        <v>33.49666666666667</v>
      </c>
    </row>
    <row r="26" spans="1:33" ht="17.100000000000001" customHeight="1" x14ac:dyDescent="0.2">
      <c r="A26" s="9" t="s">
        <v>18</v>
      </c>
      <c r="B26" s="3">
        <f>[22]Novembro!$C$5</f>
        <v>33.9</v>
      </c>
      <c r="C26" s="3">
        <f>[22]Novembro!$C$6</f>
        <v>27</v>
      </c>
      <c r="D26" s="3">
        <f>[22]Novembro!$C$7</f>
        <v>30.7</v>
      </c>
      <c r="E26" s="3">
        <f>[22]Novembro!$C$8</f>
        <v>33.200000000000003</v>
      </c>
      <c r="F26" s="3">
        <f>[22]Novembro!$C$9</f>
        <v>29.4</v>
      </c>
      <c r="G26" s="3">
        <f>[22]Novembro!$C$10</f>
        <v>29.8</v>
      </c>
      <c r="H26" s="3">
        <f>[22]Novembro!$C$11</f>
        <v>28.5</v>
      </c>
      <c r="I26" s="3">
        <f>[22]Novembro!$C$12</f>
        <v>23.9</v>
      </c>
      <c r="J26" s="3">
        <f>[22]Novembro!$C$13</f>
        <v>29</v>
      </c>
      <c r="K26" s="3">
        <f>[22]Novembro!$C$14</f>
        <v>29.7</v>
      </c>
      <c r="L26" s="3">
        <f>[22]Novembro!$C$15</f>
        <v>30.9</v>
      </c>
      <c r="M26" s="3">
        <f>[22]Novembro!$C$16</f>
        <v>31.6</v>
      </c>
      <c r="N26" s="3">
        <f>[22]Novembro!$C$17</f>
        <v>30.7</v>
      </c>
      <c r="O26" s="3">
        <f>[22]Novembro!$C$18</f>
        <v>29.7</v>
      </c>
      <c r="P26" s="3">
        <f>[22]Novembro!$C$19</f>
        <v>28.7</v>
      </c>
      <c r="Q26" s="3">
        <f>[22]Novembro!$C$20</f>
        <v>32.1</v>
      </c>
      <c r="R26" s="3">
        <f>[22]Novembro!$C$21</f>
        <v>31.1</v>
      </c>
      <c r="S26" s="3">
        <f>[22]Novembro!$C$22</f>
        <v>31.2</v>
      </c>
      <c r="T26" s="3">
        <f>[22]Novembro!$C$23</f>
        <v>31.2</v>
      </c>
      <c r="U26" s="3">
        <f>[22]Novembro!$C$24</f>
        <v>29</v>
      </c>
      <c r="V26" s="3">
        <f>[22]Novembro!$C$25</f>
        <v>32.6</v>
      </c>
      <c r="W26" s="3">
        <f>[22]Novembro!$C$26</f>
        <v>31.7</v>
      </c>
      <c r="X26" s="3">
        <f>[22]Novembro!$C$27</f>
        <v>30.7</v>
      </c>
      <c r="Y26" s="3">
        <f>[22]Novembro!$C$28</f>
        <v>24.7</v>
      </c>
      <c r="Z26" s="3">
        <f>[22]Novembro!$C$29</f>
        <v>29.9</v>
      </c>
      <c r="AA26" s="3">
        <f>[22]Novembro!$C$30</f>
        <v>30.5</v>
      </c>
      <c r="AB26" s="3">
        <f>[22]Novembro!$C$31</f>
        <v>30.1</v>
      </c>
      <c r="AC26" s="3">
        <f>[22]Novembro!$C$32</f>
        <v>33.1</v>
      </c>
      <c r="AD26" s="3">
        <f>[22]Novembro!$C$33</f>
        <v>32.299999999999997</v>
      </c>
      <c r="AE26" s="3">
        <f>[22]Novembro!$C$34</f>
        <v>25.4</v>
      </c>
      <c r="AF26" s="16">
        <f t="shared" si="1"/>
        <v>33.9</v>
      </c>
      <c r="AG26" s="25">
        <f t="shared" si="2"/>
        <v>30.076666666666672</v>
      </c>
    </row>
    <row r="27" spans="1:33" ht="17.100000000000001" customHeight="1" x14ac:dyDescent="0.2">
      <c r="A27" s="9" t="s">
        <v>19</v>
      </c>
      <c r="B27" s="3">
        <f>[23]Novembro!$C$5</f>
        <v>24</v>
      </c>
      <c r="C27" s="3">
        <f>[23]Novembro!$C$6</f>
        <v>29.7</v>
      </c>
      <c r="D27" s="3">
        <f>[23]Novembro!$C$7</f>
        <v>29.8</v>
      </c>
      <c r="E27" s="3">
        <f>[23]Novembro!$C$8</f>
        <v>31.7</v>
      </c>
      <c r="F27" s="3">
        <f>[23]Novembro!$C$9</f>
        <v>32.299999999999997</v>
      </c>
      <c r="G27" s="3">
        <f>[23]Novembro!$C$10</f>
        <v>32.9</v>
      </c>
      <c r="H27" s="3">
        <f>[23]Novembro!$C$11</f>
        <v>32.5</v>
      </c>
      <c r="I27" s="3">
        <f>[23]Novembro!$C$12</f>
        <v>28.9</v>
      </c>
      <c r="J27" s="3">
        <f>[23]Novembro!$C$13</f>
        <v>31.3</v>
      </c>
      <c r="K27" s="3">
        <f>[23]Novembro!$C$14</f>
        <v>33.1</v>
      </c>
      <c r="L27" s="3">
        <f>[23]Novembro!$C$15</f>
        <v>33.9</v>
      </c>
      <c r="M27" s="3">
        <f>[23]Novembro!$C$16</f>
        <v>32.299999999999997</v>
      </c>
      <c r="N27" s="3">
        <f>[23]Novembro!$C$17</f>
        <v>30.1</v>
      </c>
      <c r="O27" s="3">
        <f>[23]Novembro!$C$18</f>
        <v>28</v>
      </c>
      <c r="P27" s="3">
        <f>[23]Novembro!$C$19</f>
        <v>30.8</v>
      </c>
      <c r="Q27" s="3">
        <f>[23]Novembro!$C$20</f>
        <v>32.200000000000003</v>
      </c>
      <c r="R27" s="3">
        <f>[23]Novembro!$C$21</f>
        <v>32.4</v>
      </c>
      <c r="S27" s="3">
        <f>[23]Novembro!$C$22</f>
        <v>29.8</v>
      </c>
      <c r="T27" s="3">
        <f>[23]Novembro!$C$23</f>
        <v>33.799999999999997</v>
      </c>
      <c r="U27" s="3">
        <f>[23]Novembro!$C$24</f>
        <v>32.5</v>
      </c>
      <c r="V27" s="3">
        <f>[23]Novembro!$C$25</f>
        <v>34.700000000000003</v>
      </c>
      <c r="W27" s="3">
        <f>[23]Novembro!$C$26</f>
        <v>35.9</v>
      </c>
      <c r="X27" s="3">
        <f>[23]Novembro!$C$27</f>
        <v>30</v>
      </c>
      <c r="Y27" s="3">
        <f>[23]Novembro!$C$28</f>
        <v>29.7</v>
      </c>
      <c r="Z27" s="3">
        <f>[23]Novembro!$C$29</f>
        <v>30.7</v>
      </c>
      <c r="AA27" s="3">
        <f>[23]Novembro!$C$30</f>
        <v>31.1</v>
      </c>
      <c r="AB27" s="3">
        <f>[23]Novembro!$C$31</f>
        <v>31.2</v>
      </c>
      <c r="AC27" s="3">
        <f>[23]Novembro!$C$32</f>
        <v>33.799999999999997</v>
      </c>
      <c r="AD27" s="3">
        <f>[23]Novembro!$C$33</f>
        <v>29.5</v>
      </c>
      <c r="AE27" s="3">
        <f>[23]Novembro!$C$34</f>
        <v>31.1</v>
      </c>
      <c r="AF27" s="16">
        <f t="shared" si="1"/>
        <v>35.9</v>
      </c>
      <c r="AG27" s="25">
        <f t="shared" si="2"/>
        <v>31.323333333333338</v>
      </c>
    </row>
    <row r="28" spans="1:33" ht="17.100000000000001" customHeight="1" x14ac:dyDescent="0.2">
      <c r="A28" s="9" t="s">
        <v>31</v>
      </c>
      <c r="B28" s="3">
        <f>[24]Novembro!$C$5</f>
        <v>32.1</v>
      </c>
      <c r="C28" s="3">
        <f>[24]Novembro!$C$6</f>
        <v>28.5</v>
      </c>
      <c r="D28" s="3">
        <f>[24]Novembro!$C$7</f>
        <v>31.5</v>
      </c>
      <c r="E28" s="3">
        <f>[24]Novembro!$C$8</f>
        <v>33.9</v>
      </c>
      <c r="F28" s="3">
        <f>[24]Novembro!$C$9</f>
        <v>32.9</v>
      </c>
      <c r="G28" s="3">
        <f>[24]Novembro!$C$10</f>
        <v>31.9</v>
      </c>
      <c r="H28" s="3">
        <f>[24]Novembro!$C$11</f>
        <v>30.8</v>
      </c>
      <c r="I28" s="3">
        <f>[24]Novembro!$C$12</f>
        <v>26.4</v>
      </c>
      <c r="J28" s="3">
        <f>[24]Novembro!$C$13</f>
        <v>31.9</v>
      </c>
      <c r="K28" s="3">
        <f>[24]Novembro!$C$14</f>
        <v>32</v>
      </c>
      <c r="L28" s="3">
        <f>[24]Novembro!$C$15</f>
        <v>35.299999999999997</v>
      </c>
      <c r="M28" s="3">
        <f>[24]Novembro!$C$16</f>
        <v>34.6</v>
      </c>
      <c r="N28" s="3">
        <f>[24]Novembro!$C$17</f>
        <v>33.200000000000003</v>
      </c>
      <c r="O28" s="3">
        <f>[24]Novembro!$C$18</f>
        <v>31.9</v>
      </c>
      <c r="P28" s="3">
        <f>[24]Novembro!$C$19</f>
        <v>31.9</v>
      </c>
      <c r="Q28" s="3">
        <f>[24]Novembro!$C$20</f>
        <v>34.1</v>
      </c>
      <c r="R28" s="3">
        <f>[24]Novembro!$C$21</f>
        <v>33.799999999999997</v>
      </c>
      <c r="S28" s="3">
        <f>[24]Novembro!$C$22</f>
        <v>33.299999999999997</v>
      </c>
      <c r="T28" s="3">
        <f>[24]Novembro!$C$23</f>
        <v>34.9</v>
      </c>
      <c r="U28" s="3">
        <f>[24]Novembro!$C$24</f>
        <v>29.7</v>
      </c>
      <c r="V28" s="3">
        <f>[24]Novembro!$C$25</f>
        <v>34.700000000000003</v>
      </c>
      <c r="W28" s="3">
        <f>[24]Novembro!$C$26</f>
        <v>34.299999999999997</v>
      </c>
      <c r="X28" s="3">
        <f>[24]Novembro!$C$27</f>
        <v>32.1</v>
      </c>
      <c r="Y28" s="3">
        <f>[24]Novembro!$C$28</f>
        <v>30</v>
      </c>
      <c r="Z28" s="3">
        <f>[24]Novembro!$C$29</f>
        <v>33</v>
      </c>
      <c r="AA28" s="3">
        <f>[24]Novembro!$C$30</f>
        <v>32.4</v>
      </c>
      <c r="AB28" s="3">
        <f>[24]Novembro!$C$31</f>
        <v>31.5</v>
      </c>
      <c r="AC28" s="3">
        <f>[24]Novembro!$C$32</f>
        <v>34.4</v>
      </c>
      <c r="AD28" s="3">
        <f>[24]Novembro!$C$33</f>
        <v>32.6</v>
      </c>
      <c r="AE28" s="3">
        <f>[24]Novembro!$C$34</f>
        <v>31</v>
      </c>
      <c r="AF28" s="16">
        <f t="shared" si="1"/>
        <v>35.299999999999997</v>
      </c>
      <c r="AG28" s="25">
        <f t="shared" si="2"/>
        <v>32.353333333333332</v>
      </c>
    </row>
    <row r="29" spans="1:33" ht="17.100000000000001" customHeight="1" x14ac:dyDescent="0.2">
      <c r="A29" s="9" t="s">
        <v>20</v>
      </c>
      <c r="B29" s="3">
        <f>[25]Novembro!$C$5</f>
        <v>36.1</v>
      </c>
      <c r="C29" s="3">
        <f>[25]Novembro!$C$6</f>
        <v>34.1</v>
      </c>
      <c r="D29" s="3">
        <f>[25]Novembro!$C$7</f>
        <v>32</v>
      </c>
      <c r="E29" s="3">
        <f>[25]Novembro!$C$8</f>
        <v>34.9</v>
      </c>
      <c r="F29" s="3">
        <f>[25]Novembro!$C$9</f>
        <v>36.5</v>
      </c>
      <c r="G29" s="3">
        <f>[25]Novembro!$C$10</f>
        <v>37</v>
      </c>
      <c r="H29" s="3">
        <f>[25]Novembro!$C$11</f>
        <v>36.200000000000003</v>
      </c>
      <c r="I29" s="3">
        <f>[25]Novembro!$C$12</f>
        <v>28.7</v>
      </c>
      <c r="J29" s="3">
        <f>[25]Novembro!$C$13</f>
        <v>33.1</v>
      </c>
      <c r="K29" s="3">
        <f>[25]Novembro!$C$14</f>
        <v>33.700000000000003</v>
      </c>
      <c r="L29" s="3">
        <f>[25]Novembro!$C$15</f>
        <v>34.9</v>
      </c>
      <c r="M29" s="3">
        <f>[25]Novembro!$C$16</f>
        <v>35.6</v>
      </c>
      <c r="N29" s="3">
        <f>[25]Novembro!$C$17</f>
        <v>35.700000000000003</v>
      </c>
      <c r="O29" s="3">
        <f>[25]Novembro!$C$18</f>
        <v>31.2</v>
      </c>
      <c r="P29" s="3">
        <f>[25]Novembro!$C$19</f>
        <v>33.1</v>
      </c>
      <c r="Q29" s="3">
        <f>[25]Novembro!$C$20</f>
        <v>33.299999999999997</v>
      </c>
      <c r="R29" s="3">
        <f>[25]Novembro!$C$21</f>
        <v>33.9</v>
      </c>
      <c r="S29" s="3">
        <f>[25]Novembro!$C$22</f>
        <v>33.299999999999997</v>
      </c>
      <c r="T29" s="3">
        <f>[25]Novembro!$C$23</f>
        <v>35.6</v>
      </c>
      <c r="U29" s="3">
        <f>[25]Novembro!$C$24</f>
        <v>37.200000000000003</v>
      </c>
      <c r="V29" s="3">
        <f>[25]Novembro!$C$25</f>
        <v>37.299999999999997</v>
      </c>
      <c r="W29" s="3">
        <f>[25]Novembro!$C$26</f>
        <v>36</v>
      </c>
      <c r="X29" s="3">
        <f>[25]Novembro!$C$27</f>
        <v>31.1</v>
      </c>
      <c r="Y29" s="3">
        <f>[25]Novembro!$C$28</f>
        <v>32.6</v>
      </c>
      <c r="Z29" s="3">
        <f>[25]Novembro!$C$29</f>
        <v>31.5</v>
      </c>
      <c r="AA29" s="3">
        <f>[25]Novembro!$C$30</f>
        <v>36.200000000000003</v>
      </c>
      <c r="AB29" s="3">
        <f>[25]Novembro!$C$31</f>
        <v>36.200000000000003</v>
      </c>
      <c r="AC29" s="3">
        <f>[25]Novembro!$C$32</f>
        <v>36.700000000000003</v>
      </c>
      <c r="AD29" s="3">
        <f>[25]Novembro!$C$33</f>
        <v>37.799999999999997</v>
      </c>
      <c r="AE29" s="3">
        <f>[25]Novembro!$C$34</f>
        <v>30.6</v>
      </c>
      <c r="AF29" s="16">
        <f t="shared" si="1"/>
        <v>37.799999999999997</v>
      </c>
      <c r="AG29" s="25">
        <f t="shared" si="2"/>
        <v>34.403333333333329</v>
      </c>
    </row>
    <row r="30" spans="1:33" s="5" customFormat="1" ht="17.100000000000001" customHeight="1" x14ac:dyDescent="0.2">
      <c r="A30" s="13" t="s">
        <v>33</v>
      </c>
      <c r="B30" s="21">
        <f>MAX(B5:B29)</f>
        <v>40.1</v>
      </c>
      <c r="C30" s="21">
        <f t="shared" ref="C30:AG30" si="3">MAX(C5:C29)</f>
        <v>34.1</v>
      </c>
      <c r="D30" s="21">
        <f t="shared" si="3"/>
        <v>33.799999999999997</v>
      </c>
      <c r="E30" s="21">
        <f t="shared" si="3"/>
        <v>36.5</v>
      </c>
      <c r="F30" s="21">
        <f t="shared" si="3"/>
        <v>36.5</v>
      </c>
      <c r="G30" s="21">
        <f t="shared" si="3"/>
        <v>37</v>
      </c>
      <c r="H30" s="21">
        <f t="shared" si="3"/>
        <v>36.200000000000003</v>
      </c>
      <c r="I30" s="21">
        <f t="shared" si="3"/>
        <v>34.1</v>
      </c>
      <c r="J30" s="21">
        <f t="shared" si="3"/>
        <v>36.9</v>
      </c>
      <c r="K30" s="21">
        <f t="shared" si="3"/>
        <v>39.5</v>
      </c>
      <c r="L30" s="21">
        <f t="shared" si="3"/>
        <v>36.5</v>
      </c>
      <c r="M30" s="21">
        <f t="shared" si="3"/>
        <v>36.200000000000003</v>
      </c>
      <c r="N30" s="21">
        <f t="shared" si="3"/>
        <v>35.700000000000003</v>
      </c>
      <c r="O30" s="21">
        <f t="shared" si="3"/>
        <v>35</v>
      </c>
      <c r="P30" s="21">
        <f t="shared" si="3"/>
        <v>35.200000000000003</v>
      </c>
      <c r="Q30" s="21">
        <f t="shared" si="3"/>
        <v>37.5</v>
      </c>
      <c r="R30" s="21">
        <f t="shared" si="3"/>
        <v>40.4</v>
      </c>
      <c r="S30" s="21">
        <f t="shared" si="3"/>
        <v>37.299999999999997</v>
      </c>
      <c r="T30" s="21">
        <f t="shared" si="3"/>
        <v>36.6</v>
      </c>
      <c r="U30" s="21">
        <f t="shared" si="3"/>
        <v>37.200000000000003</v>
      </c>
      <c r="V30" s="21">
        <f t="shared" si="3"/>
        <v>38.1</v>
      </c>
      <c r="W30" s="21">
        <f t="shared" si="3"/>
        <v>37.4</v>
      </c>
      <c r="X30" s="21">
        <f t="shared" si="3"/>
        <v>34.700000000000003</v>
      </c>
      <c r="Y30" s="21">
        <f t="shared" si="3"/>
        <v>32.6</v>
      </c>
      <c r="Z30" s="21">
        <f t="shared" si="3"/>
        <v>34.6</v>
      </c>
      <c r="AA30" s="21">
        <f t="shared" si="3"/>
        <v>36.799999999999997</v>
      </c>
      <c r="AB30" s="21">
        <f t="shared" si="3"/>
        <v>36.200000000000003</v>
      </c>
      <c r="AC30" s="21">
        <f t="shared" si="3"/>
        <v>37</v>
      </c>
      <c r="AD30" s="21">
        <f t="shared" si="3"/>
        <v>38.700000000000003</v>
      </c>
      <c r="AE30" s="52">
        <f t="shared" si="3"/>
        <v>33.4</v>
      </c>
      <c r="AF30" s="21">
        <f t="shared" si="3"/>
        <v>40.4</v>
      </c>
      <c r="AG30" s="21">
        <f t="shared" si="3"/>
        <v>34.583333333333329</v>
      </c>
    </row>
    <row r="31" spans="1:33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5"/>
      <c r="AG31" s="32"/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F3:F4"/>
    <mergeCell ref="C3:C4"/>
    <mergeCell ref="B3:B4"/>
    <mergeCell ref="J3:J4"/>
    <mergeCell ref="S3:S4"/>
    <mergeCell ref="K3:K4"/>
    <mergeCell ref="D3:D4"/>
    <mergeCell ref="A2:A4"/>
    <mergeCell ref="G3:G4"/>
    <mergeCell ref="B2:AG2"/>
    <mergeCell ref="T3:T4"/>
    <mergeCell ref="N3:N4"/>
    <mergeCell ref="O3:O4"/>
    <mergeCell ref="AE3:AE4"/>
    <mergeCell ref="H3:H4"/>
    <mergeCell ref="I3:I4"/>
    <mergeCell ref="M3:M4"/>
    <mergeCell ref="V3:V4"/>
    <mergeCell ref="U3:U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F3" sqref="AF3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8.28515625" style="18" bestFit="1" customWidth="1"/>
    <col min="33" max="33" width="7.28515625" style="1" bestFit="1" customWidth="1"/>
  </cols>
  <sheetData>
    <row r="1" spans="1:33" ht="20.100000000000001" customHeight="1" thickBot="1" x14ac:dyDescent="0.25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s="4" customFormat="1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55" t="s">
        <v>56</v>
      </c>
      <c r="AG3" s="53" t="s">
        <v>39</v>
      </c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34" t="s">
        <v>38</v>
      </c>
      <c r="AG4" s="34" t="s">
        <v>38</v>
      </c>
    </row>
    <row r="5" spans="1:33" s="5" customFormat="1" ht="20.100000000000001" customHeight="1" thickTop="1" x14ac:dyDescent="0.2">
      <c r="A5" s="8" t="s">
        <v>45</v>
      </c>
      <c r="B5" s="41">
        <f>[1]Novembro!$D$5</f>
        <v>19.100000000000001</v>
      </c>
      <c r="C5" s="41">
        <f>[1]Novembro!$D$6</f>
        <v>18.399999999999999</v>
      </c>
      <c r="D5" s="41">
        <f>[1]Novembro!$D$7</f>
        <v>20.3</v>
      </c>
      <c r="E5" s="41">
        <f>[1]Novembro!$D$8</f>
        <v>20.5</v>
      </c>
      <c r="F5" s="41">
        <f>[1]Novembro!$D$9</f>
        <v>19.899999999999999</v>
      </c>
      <c r="G5" s="41">
        <f>[1]Novembro!$D$10</f>
        <v>19.600000000000001</v>
      </c>
      <c r="H5" s="41">
        <f>[1]Novembro!$D$11</f>
        <v>19.2</v>
      </c>
      <c r="I5" s="41">
        <f>[1]Novembro!$D$12</f>
        <v>19.399999999999999</v>
      </c>
      <c r="J5" s="41">
        <f>[1]Novembro!$D$13</f>
        <v>19.899999999999999</v>
      </c>
      <c r="K5" s="41">
        <f>[1]Novembro!$D$14</f>
        <v>20.100000000000001</v>
      </c>
      <c r="L5" s="41">
        <f>[1]Novembro!$D$15</f>
        <v>21.3</v>
      </c>
      <c r="M5" s="41">
        <f>[1]Novembro!$D$16</f>
        <v>22.4</v>
      </c>
      <c r="N5" s="41">
        <f>[1]Novembro!$D$17</f>
        <v>19.399999999999999</v>
      </c>
      <c r="O5" s="41">
        <f>[1]Novembro!$D$18</f>
        <v>17.5</v>
      </c>
      <c r="P5" s="41">
        <f>[1]Novembro!$D$19</f>
        <v>16.899999999999999</v>
      </c>
      <c r="Q5" s="41">
        <f>[1]Novembro!$D$20</f>
        <v>15.1</v>
      </c>
      <c r="R5" s="41">
        <f>[1]Novembro!$D$21</f>
        <v>17.399999999999999</v>
      </c>
      <c r="S5" s="41">
        <f>[1]Novembro!$D$22</f>
        <v>18</v>
      </c>
      <c r="T5" s="41">
        <f>[1]Novembro!$D$23</f>
        <v>18.7</v>
      </c>
      <c r="U5" s="41">
        <f>[1]Novembro!$D$24</f>
        <v>20.2</v>
      </c>
      <c r="V5" s="41">
        <f>[1]Novembro!$D$25</f>
        <v>19.7</v>
      </c>
      <c r="W5" s="41">
        <f>[1]Novembro!$D$26</f>
        <v>20.399999999999999</v>
      </c>
      <c r="X5" s="41">
        <f>[1]Novembro!$D$27</f>
        <v>22.1</v>
      </c>
      <c r="Y5" s="41">
        <f>[1]Novembro!$D$28</f>
        <v>20.9</v>
      </c>
      <c r="Z5" s="41">
        <f>[1]Novembro!$D$29</f>
        <v>20.9</v>
      </c>
      <c r="AA5" s="41">
        <f>[1]Novembro!$D$30</f>
        <v>19.600000000000001</v>
      </c>
      <c r="AB5" s="41">
        <f>[1]Novembro!$D$31</f>
        <v>21.8</v>
      </c>
      <c r="AC5" s="41">
        <f>[1]Novembro!$D$32</f>
        <v>22.9</v>
      </c>
      <c r="AD5" s="41">
        <f>[1]Novembro!$D$33</f>
        <v>22.9</v>
      </c>
      <c r="AE5" s="41">
        <f>[1]Novembro!$D$34</f>
        <v>22</v>
      </c>
      <c r="AF5" s="42">
        <f t="shared" ref="AF5:AF29" si="1">MIN(B5:AE5)</f>
        <v>15.1</v>
      </c>
      <c r="AG5" s="43">
        <f t="shared" ref="AG5:AG29" si="2">AVERAGE(B5:AE5)</f>
        <v>19.883333333333329</v>
      </c>
    </row>
    <row r="6" spans="1:33" ht="17.100000000000001" customHeight="1" x14ac:dyDescent="0.2">
      <c r="A6" s="9" t="s">
        <v>0</v>
      </c>
      <c r="B6" s="3">
        <f>[2]Novembro!$D$5</f>
        <v>19.100000000000001</v>
      </c>
      <c r="C6" s="3">
        <f>[2]Novembro!$D$6</f>
        <v>18.399999999999999</v>
      </c>
      <c r="D6" s="3">
        <f>[2]Novembro!$D$7</f>
        <v>20.3</v>
      </c>
      <c r="E6" s="3">
        <f>[2]Novembro!$D$8</f>
        <v>20.5</v>
      </c>
      <c r="F6" s="3">
        <f>[2]Novembro!$D$9</f>
        <v>19.899999999999999</v>
      </c>
      <c r="G6" s="3">
        <f>[2]Novembro!$D$10</f>
        <v>19.600000000000001</v>
      </c>
      <c r="H6" s="3">
        <f>[2]Novembro!$D$11</f>
        <v>19.2</v>
      </c>
      <c r="I6" s="3">
        <f>[2]Novembro!$D$12</f>
        <v>19.399999999999999</v>
      </c>
      <c r="J6" s="3">
        <f>[2]Novembro!$D$13</f>
        <v>19.899999999999999</v>
      </c>
      <c r="K6" s="3">
        <f>[2]Novembro!$D$14</f>
        <v>20.100000000000001</v>
      </c>
      <c r="L6" s="3">
        <f>[2]Novembro!$D$15</f>
        <v>21.3</v>
      </c>
      <c r="M6" s="3">
        <f>[2]Novembro!$D$16</f>
        <v>22.4</v>
      </c>
      <c r="N6" s="3">
        <f>[2]Novembro!$D$17</f>
        <v>19.399999999999999</v>
      </c>
      <c r="O6" s="3">
        <f>[2]Novembro!$D$18</f>
        <v>17.5</v>
      </c>
      <c r="P6" s="3">
        <f>[2]Novembro!$D$19</f>
        <v>16.899999999999999</v>
      </c>
      <c r="Q6" s="3">
        <f>[2]Novembro!$D$20</f>
        <v>15.1</v>
      </c>
      <c r="R6" s="3">
        <f>[2]Novembro!$D$21</f>
        <v>17.399999999999999</v>
      </c>
      <c r="S6" s="3">
        <f>[2]Novembro!$D$22</f>
        <v>18</v>
      </c>
      <c r="T6" s="3">
        <f>[2]Novembro!$D$23</f>
        <v>18.7</v>
      </c>
      <c r="U6" s="3">
        <f>[2]Novembro!$D$24</f>
        <v>20.2</v>
      </c>
      <c r="V6" s="3">
        <f>[2]Novembro!$D$25</f>
        <v>19.7</v>
      </c>
      <c r="W6" s="3">
        <f>[2]Novembro!$D$26</f>
        <v>20.399999999999999</v>
      </c>
      <c r="X6" s="3">
        <f>[2]Novembro!$D$27</f>
        <v>22.1</v>
      </c>
      <c r="Y6" s="3">
        <f>[2]Novembro!$D$28</f>
        <v>20.9</v>
      </c>
      <c r="Z6" s="3">
        <f>[2]Novembro!$D$29</f>
        <v>20.9</v>
      </c>
      <c r="AA6" s="3">
        <f>[2]Novembro!$D$30</f>
        <v>19.600000000000001</v>
      </c>
      <c r="AB6" s="3">
        <f>[2]Novembro!$D$31</f>
        <v>21.8</v>
      </c>
      <c r="AC6" s="3">
        <f>[2]Novembro!$D$32</f>
        <v>19.100000000000001</v>
      </c>
      <c r="AD6" s="3">
        <f>[2]Novembro!$D$33</f>
        <v>20</v>
      </c>
      <c r="AE6" s="3">
        <f>[2]Novembro!$D$34</f>
        <v>19.8</v>
      </c>
      <c r="AF6" s="16">
        <f t="shared" si="1"/>
        <v>15.1</v>
      </c>
      <c r="AG6" s="25">
        <f t="shared" si="2"/>
        <v>19.586666666666662</v>
      </c>
    </row>
    <row r="7" spans="1:33" ht="17.100000000000001" customHeight="1" x14ac:dyDescent="0.2">
      <c r="A7" s="9" t="s">
        <v>1</v>
      </c>
      <c r="B7" s="3">
        <f>[3]Novembro!$D$5</f>
        <v>23.6</v>
      </c>
      <c r="C7" s="3">
        <f>[3]Novembro!$D$6</f>
        <v>22.3</v>
      </c>
      <c r="D7" s="3">
        <f>[3]Novembro!$D$7</f>
        <v>22.7</v>
      </c>
      <c r="E7" s="3">
        <f>[3]Novembro!$D$8</f>
        <v>22.8</v>
      </c>
      <c r="F7" s="3">
        <f>[3]Novembro!$D$9</f>
        <v>22.9</v>
      </c>
      <c r="G7" s="3">
        <f>[3]Novembro!$D$10</f>
        <v>20.399999999999999</v>
      </c>
      <c r="H7" s="3">
        <f>[3]Novembro!$D$11</f>
        <v>22</v>
      </c>
      <c r="I7" s="3">
        <f>[3]Novembro!$D$12</f>
        <v>22</v>
      </c>
      <c r="J7" s="3">
        <f>[3]Novembro!$D$13</f>
        <v>21</v>
      </c>
      <c r="K7" s="3">
        <f>[3]Novembro!$D$14</f>
        <v>23.9</v>
      </c>
      <c r="L7" s="3">
        <f>[3]Novembro!$D$15</f>
        <v>24.2</v>
      </c>
      <c r="M7" s="3">
        <f>[3]Novembro!$D$16</f>
        <v>24</v>
      </c>
      <c r="N7" s="3">
        <f>[3]Novembro!$D$17</f>
        <v>20.2</v>
      </c>
      <c r="O7" s="3">
        <f>[3]Novembro!$D$18</f>
        <v>20.9</v>
      </c>
      <c r="P7" s="3">
        <f>[3]Novembro!$D$19</f>
        <v>20.8</v>
      </c>
      <c r="Q7" s="3">
        <f>[3]Novembro!$D$20</f>
        <v>21.4</v>
      </c>
      <c r="R7" s="3">
        <f>[3]Novembro!$D$21</f>
        <v>23</v>
      </c>
      <c r="S7" s="3">
        <f>[3]Novembro!$D$22</f>
        <v>23</v>
      </c>
      <c r="T7" s="3">
        <f>[3]Novembro!$D$23</f>
        <v>22.6</v>
      </c>
      <c r="U7" s="3">
        <f>[3]Novembro!$D$24</f>
        <v>22.9</v>
      </c>
      <c r="V7" s="3">
        <f>[3]Novembro!$D$25</f>
        <v>21.4</v>
      </c>
      <c r="W7" s="3">
        <f>[3]Novembro!$D$26</f>
        <v>24</v>
      </c>
      <c r="X7" s="3">
        <f>[3]Novembro!$D$27</f>
        <v>24.6</v>
      </c>
      <c r="Y7" s="3">
        <f>[3]Novembro!$D$28</f>
        <v>21</v>
      </c>
      <c r="Z7" s="3">
        <f>[3]Novembro!$D$29</f>
        <v>22.7</v>
      </c>
      <c r="AA7" s="3">
        <f>[3]Novembro!$D$30</f>
        <v>24.9</v>
      </c>
      <c r="AB7" s="3">
        <f>[3]Novembro!$D$31</f>
        <v>22.7</v>
      </c>
      <c r="AC7" s="3">
        <f>[3]Novembro!$D$32</f>
        <v>22.5</v>
      </c>
      <c r="AD7" s="3">
        <f>[3]Novembro!$D$33</f>
        <v>24.9</v>
      </c>
      <c r="AE7" s="3">
        <f>[3]Novembro!$D$34</f>
        <v>21.8</v>
      </c>
      <c r="AF7" s="16">
        <f t="shared" si="1"/>
        <v>20.2</v>
      </c>
      <c r="AG7" s="25">
        <f t="shared" si="2"/>
        <v>22.569999999999997</v>
      </c>
    </row>
    <row r="8" spans="1:33" ht="17.100000000000001" customHeight="1" x14ac:dyDescent="0.2">
      <c r="A8" s="9" t="s">
        <v>46</v>
      </c>
      <c r="B8" s="3">
        <f>[4]Novembro!$D$5</f>
        <v>21.2</v>
      </c>
      <c r="C8" s="3">
        <f>[4]Novembro!$D$6</f>
        <v>21.1</v>
      </c>
      <c r="D8" s="3">
        <f>[4]Novembro!$D$7</f>
        <v>22.5</v>
      </c>
      <c r="E8" s="3">
        <f>[4]Novembro!$D$8</f>
        <v>22.8</v>
      </c>
      <c r="F8" s="3">
        <f>[4]Novembro!$D$9</f>
        <v>21.9</v>
      </c>
      <c r="G8" s="3">
        <f>[4]Novembro!$D$10</f>
        <v>20.5</v>
      </c>
      <c r="H8" s="3">
        <f>[4]Novembro!$D$11</f>
        <v>21.8</v>
      </c>
      <c r="I8" s="3">
        <f>[4]Novembro!$D$12</f>
        <v>21.2</v>
      </c>
      <c r="J8" s="3">
        <f>[4]Novembro!$D$13</f>
        <v>21.6</v>
      </c>
      <c r="K8" s="3">
        <f>[4]Novembro!$D$14</f>
        <v>22.8</v>
      </c>
      <c r="L8" s="3">
        <f>[4]Novembro!$D$15</f>
        <v>23.7</v>
      </c>
      <c r="M8" s="3">
        <f>[4]Novembro!$D$16</f>
        <v>23.3</v>
      </c>
      <c r="N8" s="3">
        <f>[4]Novembro!$D$17</f>
        <v>21.7</v>
      </c>
      <c r="O8" s="3">
        <f>[4]Novembro!$D$18</f>
        <v>17.899999999999999</v>
      </c>
      <c r="P8" s="3">
        <f>[4]Novembro!$D$19</f>
        <v>17.3</v>
      </c>
      <c r="Q8" s="3">
        <f>[4]Novembro!$D$20</f>
        <v>14.6</v>
      </c>
      <c r="R8" s="3">
        <f>[4]Novembro!$D$21</f>
        <v>15.4</v>
      </c>
      <c r="S8" s="3">
        <f>[4]Novembro!$D$22</f>
        <v>20.8</v>
      </c>
      <c r="T8" s="3">
        <f>[4]Novembro!$D$23</f>
        <v>21.5</v>
      </c>
      <c r="U8" s="3">
        <f>[4]Novembro!$D$24</f>
        <v>22.7</v>
      </c>
      <c r="V8" s="3">
        <f>[4]Novembro!$D$25</f>
        <v>21.2</v>
      </c>
      <c r="W8" s="3">
        <f>[4]Novembro!$D$26</f>
        <v>22.7</v>
      </c>
      <c r="X8" s="3">
        <f>[4]Novembro!$D$27</f>
        <v>25</v>
      </c>
      <c r="Y8" s="3">
        <f>[4]Novembro!$D$28</f>
        <v>21.6</v>
      </c>
      <c r="Z8" s="3">
        <f>[4]Novembro!$D$29</f>
        <v>22.9</v>
      </c>
      <c r="AA8" s="3">
        <f>[4]Novembro!$D$30</f>
        <v>22.5</v>
      </c>
      <c r="AB8" s="3">
        <f>[4]Novembro!$D$31</f>
        <v>22.5</v>
      </c>
      <c r="AC8" s="3">
        <f>[4]Novembro!$D$32</f>
        <v>21.4</v>
      </c>
      <c r="AD8" s="3">
        <f>[4]Novembro!$D$33</f>
        <v>21.9</v>
      </c>
      <c r="AE8" s="3">
        <f>[4]Novembro!$D$34</f>
        <v>21.9</v>
      </c>
      <c r="AF8" s="16">
        <f t="shared" ref="AF8" si="3">MIN(B8:AE8)</f>
        <v>14.6</v>
      </c>
      <c r="AG8" s="25">
        <f t="shared" ref="AG8" si="4">AVERAGE(B8:AE8)</f>
        <v>21.329999999999995</v>
      </c>
    </row>
    <row r="9" spans="1:33" ht="17.100000000000001" customHeight="1" x14ac:dyDescent="0.2">
      <c r="A9" s="9" t="s">
        <v>2</v>
      </c>
      <c r="B9" s="3">
        <f>[5]Novembro!$D$5</f>
        <v>21.3</v>
      </c>
      <c r="C9" s="3">
        <f>[5]Novembro!$D$6</f>
        <v>20</v>
      </c>
      <c r="D9" s="3">
        <f>[5]Novembro!$D$7</f>
        <v>21.6</v>
      </c>
      <c r="E9" s="3">
        <f>[5]Novembro!$D$8</f>
        <v>21.5</v>
      </c>
      <c r="F9" s="3">
        <f>[5]Novembro!$D$9</f>
        <v>19.399999999999999</v>
      </c>
      <c r="G9" s="3">
        <f>[5]Novembro!$D$10</f>
        <v>18.899999999999999</v>
      </c>
      <c r="H9" s="3">
        <f>[5]Novembro!$D$11</f>
        <v>20.6</v>
      </c>
      <c r="I9" s="3">
        <f>[5]Novembro!$D$12</f>
        <v>20.2</v>
      </c>
      <c r="J9" s="3">
        <f>[5]Novembro!$D$13</f>
        <v>19.5</v>
      </c>
      <c r="K9" s="3">
        <f>[5]Novembro!$D$14</f>
        <v>22</v>
      </c>
      <c r="L9" s="3">
        <f>[5]Novembro!$D$15</f>
        <v>22.4</v>
      </c>
      <c r="M9" s="3">
        <f>[5]Novembro!$D$16</f>
        <v>22</v>
      </c>
      <c r="N9" s="3">
        <f>[5]Novembro!$D$17</f>
        <v>21.5</v>
      </c>
      <c r="O9" s="3">
        <f>[5]Novembro!$D$18</f>
        <v>20.100000000000001</v>
      </c>
      <c r="P9" s="3">
        <f>[5]Novembro!$D$19</f>
        <v>20.8</v>
      </c>
      <c r="Q9" s="3">
        <f>[5]Novembro!$D$20</f>
        <v>20.9</v>
      </c>
      <c r="R9" s="3">
        <f>[5]Novembro!$D$21</f>
        <v>24.2</v>
      </c>
      <c r="S9" s="3">
        <f>[5]Novembro!$D$22</f>
        <v>23</v>
      </c>
      <c r="T9" s="3">
        <f>[5]Novembro!$D$23</f>
        <v>21.3</v>
      </c>
      <c r="U9" s="3">
        <f>[5]Novembro!$D$24</f>
        <v>21.4</v>
      </c>
      <c r="V9" s="3">
        <f>[5]Novembro!$D$25</f>
        <v>20</v>
      </c>
      <c r="W9" s="3">
        <f>[5]Novembro!$D$26</f>
        <v>22.5</v>
      </c>
      <c r="X9" s="3">
        <f>[5]Novembro!$D$27</f>
        <v>21.4</v>
      </c>
      <c r="Y9" s="3">
        <f>[5]Novembro!$D$28</f>
        <v>19.2</v>
      </c>
      <c r="Z9" s="3">
        <f>[5]Novembro!$D$29</f>
        <v>21.4</v>
      </c>
      <c r="AA9" s="3">
        <f>[5]Novembro!$D$30</f>
        <v>21.8</v>
      </c>
      <c r="AB9" s="3">
        <f>[5]Novembro!$D$31</f>
        <v>21.9</v>
      </c>
      <c r="AC9" s="3">
        <f>[5]Novembro!$D$32</f>
        <v>20.8</v>
      </c>
      <c r="AD9" s="3">
        <f>[5]Novembro!$D$33</f>
        <v>20.6</v>
      </c>
      <c r="AE9" s="3">
        <f>[5]Novembro!$D$34</f>
        <v>20</v>
      </c>
      <c r="AF9" s="16">
        <f t="shared" si="1"/>
        <v>18.899999999999999</v>
      </c>
      <c r="AG9" s="25">
        <f t="shared" si="2"/>
        <v>21.073333333333327</v>
      </c>
    </row>
    <row r="10" spans="1:33" ht="17.100000000000001" customHeight="1" x14ac:dyDescent="0.2">
      <c r="A10" s="9" t="s">
        <v>3</v>
      </c>
      <c r="B10" s="3">
        <f>[6]Novembro!$D$5</f>
        <v>22.3</v>
      </c>
      <c r="C10" s="3">
        <f>[6]Novembro!$D$6</f>
        <v>21</v>
      </c>
      <c r="D10" s="3">
        <f>[6]Novembro!$D$7</f>
        <v>22.6</v>
      </c>
      <c r="E10" s="3">
        <f>[6]Novembro!$D$8</f>
        <v>20.7</v>
      </c>
      <c r="F10" s="3">
        <f>[6]Novembro!$D$9</f>
        <v>21.8</v>
      </c>
      <c r="G10" s="3">
        <f>[6]Novembro!$D$10</f>
        <v>21</v>
      </c>
      <c r="H10" s="3">
        <f>[6]Novembro!$D$11</f>
        <v>21.2</v>
      </c>
      <c r="I10" s="3">
        <f>[6]Novembro!$D$12</f>
        <v>21.8</v>
      </c>
      <c r="J10" s="3">
        <f>[6]Novembro!$D$13</f>
        <v>20.3</v>
      </c>
      <c r="K10" s="3">
        <f>[6]Novembro!$D$14</f>
        <v>20</v>
      </c>
      <c r="L10" s="3">
        <f>[6]Novembro!$D$15</f>
        <v>20.8</v>
      </c>
      <c r="M10" s="3">
        <f>[6]Novembro!$D$16</f>
        <v>22</v>
      </c>
      <c r="N10" s="3">
        <f>[6]Novembro!$D$17</f>
        <v>22.4</v>
      </c>
      <c r="O10" s="3">
        <f>[6]Novembro!$D$18</f>
        <v>22.2</v>
      </c>
      <c r="P10" s="3">
        <f>[6]Novembro!$D$19</f>
        <v>21.3</v>
      </c>
      <c r="Q10" s="3">
        <f>[6]Novembro!$D$20</f>
        <v>20.100000000000001</v>
      </c>
      <c r="R10" s="3">
        <f>[6]Novembro!$D$21</f>
        <v>21.1</v>
      </c>
      <c r="S10" s="3">
        <f>[6]Novembro!$D$22</f>
        <v>18.600000000000001</v>
      </c>
      <c r="T10" s="3">
        <f>[6]Novembro!$D$23</f>
        <v>18</v>
      </c>
      <c r="U10" s="3">
        <f>[6]Novembro!$D$24</f>
        <v>19.7</v>
      </c>
      <c r="V10" s="3">
        <f>[6]Novembro!$D$25</f>
        <v>22.2</v>
      </c>
      <c r="W10" s="3">
        <f>[6]Novembro!$D$26</f>
        <v>21.4</v>
      </c>
      <c r="X10" s="3">
        <f>[6]Novembro!$D$27</f>
        <v>22.2</v>
      </c>
      <c r="Y10" s="3">
        <f>[6]Novembro!$D$28</f>
        <v>23</v>
      </c>
      <c r="Z10" s="3">
        <f>[6]Novembro!$D$29</f>
        <v>21.9</v>
      </c>
      <c r="AA10" s="3">
        <f>[6]Novembro!$D$30</f>
        <v>22.9</v>
      </c>
      <c r="AB10" s="3">
        <f>[6]Novembro!$D$31</f>
        <v>21.5</v>
      </c>
      <c r="AC10" s="3">
        <f>[6]Novembro!$D$32</f>
        <v>22.7</v>
      </c>
      <c r="AD10" s="3">
        <f>[6]Novembro!$D$33</f>
        <v>21.9</v>
      </c>
      <c r="AE10" s="3">
        <f>[6]Novembro!$D$34</f>
        <v>21.6</v>
      </c>
      <c r="AF10" s="16">
        <f t="shared" si="1"/>
        <v>18</v>
      </c>
      <c r="AG10" s="25">
        <f t="shared" si="2"/>
        <v>21.34</v>
      </c>
    </row>
    <row r="11" spans="1:33" ht="17.100000000000001" customHeight="1" x14ac:dyDescent="0.2">
      <c r="A11" s="9" t="s">
        <v>4</v>
      </c>
      <c r="B11" s="3">
        <f>[7]Novembro!$D$5</f>
        <v>19.5</v>
      </c>
      <c r="C11" s="3">
        <f>[7]Novembro!$D$6</f>
        <v>18.8</v>
      </c>
      <c r="D11" s="3">
        <f>[7]Novembro!$D$7</f>
        <v>20.7</v>
      </c>
      <c r="E11" s="3">
        <f>[7]Novembro!$D$8</f>
        <v>20</v>
      </c>
      <c r="F11" s="3">
        <f>[7]Novembro!$D$9</f>
        <v>17.5</v>
      </c>
      <c r="G11" s="3">
        <f>[7]Novembro!$D$10</f>
        <v>19.600000000000001</v>
      </c>
      <c r="H11" s="3">
        <f>[7]Novembro!$D$11</f>
        <v>19.899999999999999</v>
      </c>
      <c r="I11" s="3">
        <f>[7]Novembro!$D$12</f>
        <v>19.5</v>
      </c>
      <c r="J11" s="3">
        <f>[7]Novembro!$D$13</f>
        <v>19.399999999999999</v>
      </c>
      <c r="K11" s="3">
        <f>[7]Novembro!$D$14</f>
        <v>19.399999999999999</v>
      </c>
      <c r="L11" s="3">
        <f>[7]Novembro!$D$15</f>
        <v>19</v>
      </c>
      <c r="M11" s="3">
        <f>[7]Novembro!$D$16</f>
        <v>20.3</v>
      </c>
      <c r="N11" s="3">
        <f>[7]Novembro!$D$17</f>
        <v>21.8</v>
      </c>
      <c r="O11" s="3">
        <f>[7]Novembro!$D$18</f>
        <v>20.399999999999999</v>
      </c>
      <c r="P11" s="3">
        <f>[7]Novembro!$D$19</f>
        <v>19.5</v>
      </c>
      <c r="Q11" s="3">
        <f>[7]Novembro!$D$20</f>
        <v>18.899999999999999</v>
      </c>
      <c r="R11" s="3">
        <f>[7]Novembro!$D$21</f>
        <v>19.600000000000001</v>
      </c>
      <c r="S11" s="3">
        <f>[7]Novembro!$D$22</f>
        <v>18.8</v>
      </c>
      <c r="T11" s="3">
        <f>[7]Novembro!$D$23</f>
        <v>21.3</v>
      </c>
      <c r="U11" s="3">
        <f>[7]Novembro!$D$24</f>
        <v>21</v>
      </c>
      <c r="V11" s="3">
        <f>[7]Novembro!$D$25</f>
        <v>21</v>
      </c>
      <c r="W11" s="3">
        <f>[7]Novembro!$D$26</f>
        <v>21.9</v>
      </c>
      <c r="X11" s="3">
        <f>[7]Novembro!$D$27</f>
        <v>20.3</v>
      </c>
      <c r="Y11" s="3">
        <f>[7]Novembro!$D$28</f>
        <v>19.2</v>
      </c>
      <c r="Z11" s="3">
        <f>[7]Novembro!$D$29</f>
        <v>19</v>
      </c>
      <c r="AA11" s="3">
        <f>[7]Novembro!$D$30</f>
        <v>20.7</v>
      </c>
      <c r="AB11" s="3">
        <f>[7]Novembro!$D$31</f>
        <v>20.100000000000001</v>
      </c>
      <c r="AC11" s="3">
        <f>[7]Novembro!$D$32</f>
        <v>22.7</v>
      </c>
      <c r="AD11" s="3">
        <f>[7]Novembro!$D$33</f>
        <v>21.9</v>
      </c>
      <c r="AE11" s="3">
        <f>[7]Novembro!$D$34</f>
        <v>21.6</v>
      </c>
      <c r="AF11" s="16">
        <f t="shared" si="1"/>
        <v>17.5</v>
      </c>
      <c r="AG11" s="25">
        <f t="shared" si="2"/>
        <v>20.110000000000003</v>
      </c>
    </row>
    <row r="12" spans="1:33" ht="17.100000000000001" customHeight="1" x14ac:dyDescent="0.2">
      <c r="A12" s="9" t="s">
        <v>5</v>
      </c>
      <c r="B12" s="3">
        <f>[8]Novembro!$D$5</f>
        <v>24.8</v>
      </c>
      <c r="C12" s="3">
        <f>[8]Novembro!$D$6</f>
        <v>21.1</v>
      </c>
      <c r="D12" s="14">
        <f>[8]Novembro!$D$7</f>
        <v>23.6</v>
      </c>
      <c r="E12" s="14">
        <f>[8]Novembro!$D$8</f>
        <v>24.7</v>
      </c>
      <c r="F12" s="14">
        <f>[8]Novembro!$D$9</f>
        <v>22.6</v>
      </c>
      <c r="G12" s="14">
        <f>[8]Novembro!$D$10</f>
        <v>22.5</v>
      </c>
      <c r="H12" s="14">
        <f>[8]Novembro!$D$11</f>
        <v>23.9</v>
      </c>
      <c r="I12" s="14">
        <f>[8]Novembro!$D$12</f>
        <v>22.6</v>
      </c>
      <c r="J12" s="14">
        <f>[8]Novembro!$D$13</f>
        <v>23.8</v>
      </c>
      <c r="K12" s="14">
        <f>[8]Novembro!$D$14</f>
        <v>27.6</v>
      </c>
      <c r="L12" s="14">
        <f>[8]Novembro!$D$15</f>
        <v>25</v>
      </c>
      <c r="M12" s="14">
        <f>[8]Novembro!$D$16</f>
        <v>23.8</v>
      </c>
      <c r="N12" s="14">
        <f>[8]Novembro!$D$17</f>
        <v>24</v>
      </c>
      <c r="O12" s="14">
        <f>[8]Novembro!$D$18</f>
        <v>24.9</v>
      </c>
      <c r="P12" s="3">
        <f>[8]Novembro!$D$19</f>
        <v>23.4</v>
      </c>
      <c r="Q12" s="3">
        <f>[8]Novembro!$D$20</f>
        <v>22.3</v>
      </c>
      <c r="R12" s="3">
        <f>[8]Novembro!$D$21</f>
        <v>23</v>
      </c>
      <c r="S12" s="3">
        <f>[8]Novembro!$D$22</f>
        <v>26</v>
      </c>
      <c r="T12" s="3">
        <f>[8]Novembro!$D$23</f>
        <v>22.2</v>
      </c>
      <c r="U12" s="3">
        <f>[8]Novembro!$D$24</f>
        <v>23.9</v>
      </c>
      <c r="V12" s="3">
        <f>[8]Novembro!$D$25</f>
        <v>23.8</v>
      </c>
      <c r="W12" s="3">
        <f>[8]Novembro!$D$26</f>
        <v>25.1</v>
      </c>
      <c r="X12" s="3">
        <f>[8]Novembro!$D$27</f>
        <v>23.5</v>
      </c>
      <c r="Y12" s="3">
        <f>[8]Novembro!$D$28</f>
        <v>23.7</v>
      </c>
      <c r="Z12" s="3">
        <f>[8]Novembro!$D$29</f>
        <v>23</v>
      </c>
      <c r="AA12" s="3">
        <f>[8]Novembro!$D$30</f>
        <v>25</v>
      </c>
      <c r="AB12" s="3">
        <f>[8]Novembro!$D$31</f>
        <v>24.4</v>
      </c>
      <c r="AC12" s="3">
        <f>[8]Novembro!$D$32</f>
        <v>24.8</v>
      </c>
      <c r="AD12" s="3">
        <f>[8]Novembro!$D$33</f>
        <v>26</v>
      </c>
      <c r="AE12" s="3">
        <f>[8]Novembro!$D$34</f>
        <v>22.5</v>
      </c>
      <c r="AF12" s="16">
        <f t="shared" si="1"/>
        <v>21.1</v>
      </c>
      <c r="AG12" s="25">
        <f t="shared" si="2"/>
        <v>23.916666666666668</v>
      </c>
    </row>
    <row r="13" spans="1:33" ht="17.100000000000001" customHeight="1" x14ac:dyDescent="0.2">
      <c r="A13" s="9" t="s">
        <v>6</v>
      </c>
      <c r="B13" s="14">
        <f>[9]Novembro!$D$5</f>
        <v>22.5</v>
      </c>
      <c r="C13" s="14">
        <f>[9]Novembro!$D$6</f>
        <v>21</v>
      </c>
      <c r="D13" s="14">
        <f>[9]Novembro!$D$7</f>
        <v>22.6</v>
      </c>
      <c r="E13" s="14">
        <f>[9]Novembro!$D$8</f>
        <v>22.6</v>
      </c>
      <c r="F13" s="14">
        <f>[9]Novembro!$D$9</f>
        <v>21.9</v>
      </c>
      <c r="G13" s="14">
        <f>[9]Novembro!$D$10</f>
        <v>21</v>
      </c>
      <c r="H13" s="14">
        <f>[9]Novembro!$D$11</f>
        <v>22.5</v>
      </c>
      <c r="I13" s="14">
        <f>[9]Novembro!$D$12</f>
        <v>21.7</v>
      </c>
      <c r="J13" s="14">
        <f>[9]Novembro!$D$13</f>
        <v>21.7</v>
      </c>
      <c r="K13" s="14">
        <f>[9]Novembro!$D$14</f>
        <v>22</v>
      </c>
      <c r="L13" s="14">
        <f>[9]Novembro!$D$15</f>
        <v>22</v>
      </c>
      <c r="M13" s="14">
        <f>[9]Novembro!$D$16</f>
        <v>24</v>
      </c>
      <c r="N13" s="14">
        <f>[9]Novembro!$D$17</f>
        <v>23.7</v>
      </c>
      <c r="O13" s="14">
        <f>[9]Novembro!$D$18</f>
        <v>23.3</v>
      </c>
      <c r="P13" s="14">
        <f>[9]Novembro!$D$19</f>
        <v>23.3</v>
      </c>
      <c r="Q13" s="14">
        <f>[9]Novembro!$D$20</f>
        <v>21.3</v>
      </c>
      <c r="R13" s="14">
        <f>[9]Novembro!$D$21</f>
        <v>23.6</v>
      </c>
      <c r="S13" s="14">
        <f>[9]Novembro!$D$22</f>
        <v>21.2</v>
      </c>
      <c r="T13" s="14">
        <f>[9]Novembro!$D$23</f>
        <v>23</v>
      </c>
      <c r="U13" s="14">
        <f>[9]Novembro!$D$24</f>
        <v>22.8</v>
      </c>
      <c r="V13" s="14">
        <f>[9]Novembro!$D$25</f>
        <v>21.8</v>
      </c>
      <c r="W13" s="14">
        <f>[9]Novembro!$D$26</f>
        <v>23</v>
      </c>
      <c r="X13" s="14">
        <f>[9]Novembro!$D$27</f>
        <v>21.9</v>
      </c>
      <c r="Y13" s="14">
        <f>[9]Novembro!$D$28</f>
        <v>20.9</v>
      </c>
      <c r="Z13" s="14">
        <f>[9]Novembro!$D$29</f>
        <v>21.2</v>
      </c>
      <c r="AA13" s="14">
        <f>[9]Novembro!$D$30</f>
        <v>23.5</v>
      </c>
      <c r="AB13" s="14">
        <f>[9]Novembro!$D$31</f>
        <v>22</v>
      </c>
      <c r="AC13" s="14">
        <f>[9]Novembro!$D$32</f>
        <v>22.3</v>
      </c>
      <c r="AD13" s="14">
        <f>[9]Novembro!$D$33</f>
        <v>23.3</v>
      </c>
      <c r="AE13" s="14">
        <f>[9]Novembro!$D$34</f>
        <v>21.1</v>
      </c>
      <c r="AF13" s="16">
        <f t="shared" si="1"/>
        <v>20.9</v>
      </c>
      <c r="AG13" s="25">
        <f t="shared" si="2"/>
        <v>22.290000000000003</v>
      </c>
    </row>
    <row r="14" spans="1:33" ht="17.100000000000001" customHeight="1" x14ac:dyDescent="0.2">
      <c r="A14" s="9" t="s">
        <v>7</v>
      </c>
      <c r="B14" s="14">
        <f>[10]Novembro!$D$5</f>
        <v>19.399999999999999</v>
      </c>
      <c r="C14" s="14">
        <f>[10]Novembro!$D$6</f>
        <v>18.399999999999999</v>
      </c>
      <c r="D14" s="14">
        <f>[10]Novembro!$D$7</f>
        <v>20.9</v>
      </c>
      <c r="E14" s="14">
        <f>[10]Novembro!$D$8</f>
        <v>20</v>
      </c>
      <c r="F14" s="14">
        <f>[10]Novembro!$D$9</f>
        <v>21.9</v>
      </c>
      <c r="G14" s="14">
        <f>[10]Novembro!$D$10</f>
        <v>19.899999999999999</v>
      </c>
      <c r="H14" s="14">
        <f>[10]Novembro!$D$11</f>
        <v>19.7</v>
      </c>
      <c r="I14" s="14">
        <f>[10]Novembro!$D$12</f>
        <v>19.8</v>
      </c>
      <c r="J14" s="14">
        <f>[10]Novembro!$D$13</f>
        <v>19.7</v>
      </c>
      <c r="K14" s="14">
        <f>[10]Novembro!$D$14</f>
        <v>21.2</v>
      </c>
      <c r="L14" s="14">
        <f>[10]Novembro!$D$15</f>
        <v>22.2</v>
      </c>
      <c r="M14" s="14">
        <f>[10]Novembro!$D$16</f>
        <v>22.7</v>
      </c>
      <c r="N14" s="14">
        <f>[10]Novembro!$D$17</f>
        <v>20.2</v>
      </c>
      <c r="O14" s="14">
        <f>[10]Novembro!$D$18</f>
        <v>17.5</v>
      </c>
      <c r="P14" s="14">
        <f>[10]Novembro!$D$19</f>
        <v>18.8</v>
      </c>
      <c r="Q14" s="14">
        <f>[10]Novembro!$D$20</f>
        <v>18.100000000000001</v>
      </c>
      <c r="R14" s="14">
        <f>[10]Novembro!$D$21</f>
        <v>21.5</v>
      </c>
      <c r="S14" s="14">
        <f>[10]Novembro!$D$22</f>
        <v>21</v>
      </c>
      <c r="T14" s="14">
        <f>[10]Novembro!$D$23</f>
        <v>21.9</v>
      </c>
      <c r="U14" s="14">
        <f>[10]Novembro!$D$24</f>
        <v>21.4</v>
      </c>
      <c r="V14" s="14">
        <f>[10]Novembro!$D$25</f>
        <v>21.2</v>
      </c>
      <c r="W14" s="14">
        <f>[10]Novembro!$D$26</f>
        <v>23.9</v>
      </c>
      <c r="X14" s="14">
        <f>[10]Novembro!$D$27</f>
        <v>22.3</v>
      </c>
      <c r="Y14" s="14">
        <f>[10]Novembro!$D$28</f>
        <v>20.100000000000001</v>
      </c>
      <c r="Z14" s="14">
        <f>[10]Novembro!$D$29</f>
        <v>20.3</v>
      </c>
      <c r="AA14" s="14">
        <f>[10]Novembro!$D$30</f>
        <v>19.600000000000001</v>
      </c>
      <c r="AB14" s="14">
        <f>[10]Novembro!$D$31</f>
        <v>22</v>
      </c>
      <c r="AC14" s="14">
        <f>[10]Novembro!$D$32</f>
        <v>20.399999999999999</v>
      </c>
      <c r="AD14" s="14">
        <f>[10]Novembro!$D$33</f>
        <v>20</v>
      </c>
      <c r="AE14" s="14">
        <f>[10]Novembro!$D$34</f>
        <v>19.7</v>
      </c>
      <c r="AF14" s="16">
        <f t="shared" si="1"/>
        <v>17.5</v>
      </c>
      <c r="AG14" s="25">
        <f t="shared" si="2"/>
        <v>20.52333333333333</v>
      </c>
    </row>
    <row r="15" spans="1:33" ht="17.100000000000001" customHeight="1" x14ac:dyDescent="0.2">
      <c r="A15" s="9" t="s">
        <v>8</v>
      </c>
      <c r="B15" s="14">
        <f>[11]Novembro!$D$5</f>
        <v>20.9</v>
      </c>
      <c r="C15" s="14">
        <f>[11]Novembro!$D$6</f>
        <v>19.5</v>
      </c>
      <c r="D15" s="14">
        <f>[11]Novembro!$D$7</f>
        <v>20.5</v>
      </c>
      <c r="E15" s="14">
        <f>[11]Novembro!$D$8</f>
        <v>19.5</v>
      </c>
      <c r="F15" s="14">
        <f>[11]Novembro!$D$9</f>
        <v>19.7</v>
      </c>
      <c r="G15" s="14">
        <f>[11]Novembro!$D$10</f>
        <v>20.8</v>
      </c>
      <c r="H15" s="14">
        <f>[11]Novembro!$D$11</f>
        <v>20.100000000000001</v>
      </c>
      <c r="I15" s="14">
        <f>[11]Novembro!$D$12</f>
        <v>21.2</v>
      </c>
      <c r="J15" s="14">
        <f>[11]Novembro!$D$13</f>
        <v>21.2</v>
      </c>
      <c r="K15" s="14">
        <f>[11]Novembro!$D$14</f>
        <v>20.2</v>
      </c>
      <c r="L15" s="14">
        <f>[11]Novembro!$D$15</f>
        <v>22.7</v>
      </c>
      <c r="M15" s="14">
        <f>[11]Novembro!$D$16</f>
        <v>22.8</v>
      </c>
      <c r="N15" s="14">
        <f>[11]Novembro!$D$17</f>
        <v>20.9</v>
      </c>
      <c r="O15" s="14">
        <f>[11]Novembro!$D$18</f>
        <v>18.2</v>
      </c>
      <c r="P15" s="14">
        <f>[11]Novembro!$D$19</f>
        <v>18.8</v>
      </c>
      <c r="Q15" s="14">
        <f>[11]Novembro!$D$20</f>
        <v>18.399999999999999</v>
      </c>
      <c r="R15" s="14">
        <f>[11]Novembro!$D$21</f>
        <v>19.600000000000001</v>
      </c>
      <c r="S15" s="14">
        <f>[11]Novembro!$D$22</f>
        <v>20</v>
      </c>
      <c r="T15" s="14">
        <f>[11]Novembro!$D$23</f>
        <v>18.600000000000001</v>
      </c>
      <c r="U15" s="14">
        <f>[11]Novembro!$D$24</f>
        <v>21.3</v>
      </c>
      <c r="V15" s="14">
        <f>[11]Novembro!$D$25</f>
        <v>20.3</v>
      </c>
      <c r="W15" s="14">
        <f>[11]Novembro!$D$26</f>
        <v>23</v>
      </c>
      <c r="X15" s="14">
        <f>[11]Novembro!$D$27</f>
        <v>21.4</v>
      </c>
      <c r="Y15" s="14">
        <f>[11]Novembro!$D$28</f>
        <v>21.7</v>
      </c>
      <c r="Z15" s="14">
        <f>[11]Novembro!$D$29</f>
        <v>22.3</v>
      </c>
      <c r="AA15" s="14">
        <f>[11]Novembro!$D$30</f>
        <v>19.100000000000001</v>
      </c>
      <c r="AB15" s="14">
        <f>[11]Novembro!$D$31</f>
        <v>22.4</v>
      </c>
      <c r="AC15" s="14">
        <f>[11]Novembro!$D$32</f>
        <v>19.399999999999999</v>
      </c>
      <c r="AD15" s="14">
        <f>[11]Novembro!$D$33</f>
        <v>20.5</v>
      </c>
      <c r="AE15" s="14">
        <f>[11]Novembro!$D$34</f>
        <v>20.399999999999999</v>
      </c>
      <c r="AF15" s="16">
        <f t="shared" si="1"/>
        <v>18.2</v>
      </c>
      <c r="AG15" s="25">
        <f t="shared" si="2"/>
        <v>20.513333333333328</v>
      </c>
    </row>
    <row r="16" spans="1:33" ht="17.100000000000001" customHeight="1" x14ac:dyDescent="0.2">
      <c r="A16" s="9" t="s">
        <v>9</v>
      </c>
      <c r="B16" s="14">
        <f>[12]Novembro!$D$5</f>
        <v>21</v>
      </c>
      <c r="C16" s="14">
        <f>[12]Novembro!$D$6</f>
        <v>20.399999999999999</v>
      </c>
      <c r="D16" s="14">
        <f>[12]Novembro!$D$7</f>
        <v>21.3</v>
      </c>
      <c r="E16" s="14">
        <f>[12]Novembro!$D$8</f>
        <v>20.9</v>
      </c>
      <c r="F16" s="14">
        <f>[12]Novembro!$D$9</f>
        <v>23.5</v>
      </c>
      <c r="G16" s="14">
        <f>[12]Novembro!$D$10</f>
        <v>22</v>
      </c>
      <c r="H16" s="14">
        <f>[12]Novembro!$D$11</f>
        <v>22.3</v>
      </c>
      <c r="I16" s="14">
        <f>[12]Novembro!$D$12</f>
        <v>21.3</v>
      </c>
      <c r="J16" s="14">
        <f>[12]Novembro!$D$13</f>
        <v>21.2</v>
      </c>
      <c r="K16" s="14">
        <f>[12]Novembro!$D$14</f>
        <v>21.6</v>
      </c>
      <c r="L16" s="14">
        <f>[12]Novembro!$D$15</f>
        <v>23.9</v>
      </c>
      <c r="M16" s="14">
        <f>[12]Novembro!$D$16</f>
        <v>21.8</v>
      </c>
      <c r="N16" s="14">
        <f>[12]Novembro!$D$17</f>
        <v>21.7</v>
      </c>
      <c r="O16" s="14">
        <f>[12]Novembro!$D$18</f>
        <v>20.399999999999999</v>
      </c>
      <c r="P16" s="14">
        <f>[12]Novembro!$D$19</f>
        <v>20.8</v>
      </c>
      <c r="Q16" s="14">
        <f>[12]Novembro!$D$20</f>
        <v>21</v>
      </c>
      <c r="R16" s="14">
        <f>[12]Novembro!$D$21</f>
        <v>21.1</v>
      </c>
      <c r="S16" s="14">
        <f>[12]Novembro!$D$22</f>
        <v>19.899999999999999</v>
      </c>
      <c r="T16" s="14">
        <f>[12]Novembro!$D$23</f>
        <v>22</v>
      </c>
      <c r="U16" s="14">
        <f>[12]Novembro!$D$24</f>
        <v>22.2</v>
      </c>
      <c r="V16" s="14">
        <f>[12]Novembro!$D$25</f>
        <v>22</v>
      </c>
      <c r="W16" s="14">
        <f>[12]Novembro!$D$26</f>
        <v>25</v>
      </c>
      <c r="X16" s="14">
        <f>[12]Novembro!$D$27</f>
        <v>21.4</v>
      </c>
      <c r="Y16" s="14">
        <f>[12]Novembro!$D$28</f>
        <v>20.9</v>
      </c>
      <c r="Z16" s="14">
        <f>[12]Novembro!$D$29</f>
        <v>22.4</v>
      </c>
      <c r="AA16" s="14">
        <f>[12]Novembro!$D$30</f>
        <v>19.100000000000001</v>
      </c>
      <c r="AB16" s="14">
        <f>[12]Novembro!$D$31</f>
        <v>22.8</v>
      </c>
      <c r="AC16" s="14">
        <f>[12]Novembro!$D$32</f>
        <v>22.3</v>
      </c>
      <c r="AD16" s="14">
        <f>[12]Novembro!$D$33</f>
        <v>20.2</v>
      </c>
      <c r="AE16" s="14">
        <f>[12]Novembro!$D$34</f>
        <v>20.5</v>
      </c>
      <c r="AF16" s="16">
        <f t="shared" si="1"/>
        <v>19.100000000000001</v>
      </c>
      <c r="AG16" s="25">
        <f t="shared" si="2"/>
        <v>21.563333333333329</v>
      </c>
    </row>
    <row r="17" spans="1:33" ht="17.100000000000001" customHeight="1" x14ac:dyDescent="0.2">
      <c r="A17" s="9" t="s">
        <v>47</v>
      </c>
      <c r="B17" s="14">
        <f>[13]Novembro!$D$5</f>
        <v>20</v>
      </c>
      <c r="C17" s="14">
        <f>[13]Novembro!$D$6</f>
        <v>21.1</v>
      </c>
      <c r="D17" s="14">
        <f>[13]Novembro!$D$7</f>
        <v>21.8</v>
      </c>
      <c r="E17" s="14">
        <f>[13]Novembro!$D$8</f>
        <v>22.8</v>
      </c>
      <c r="F17" s="14">
        <f>[13]Novembro!$D$9</f>
        <v>23.5</v>
      </c>
      <c r="G17" s="14">
        <f>[13]Novembro!$D$10</f>
        <v>21</v>
      </c>
      <c r="H17" s="14">
        <f>[13]Novembro!$D$11</f>
        <v>20.6</v>
      </c>
      <c r="I17" s="14">
        <f>[13]Novembro!$D$12</f>
        <v>21</v>
      </c>
      <c r="J17" s="14">
        <f>[13]Novembro!$D$13</f>
        <v>21.9</v>
      </c>
      <c r="K17" s="14">
        <f>[13]Novembro!$D$14</f>
        <v>23.2</v>
      </c>
      <c r="L17" s="14">
        <f>[13]Novembro!$D$15</f>
        <v>24</v>
      </c>
      <c r="M17" s="14">
        <f>[13]Novembro!$D$16</f>
        <v>24.7</v>
      </c>
      <c r="N17" s="14">
        <f>[13]Novembro!$D$17</f>
        <v>22.1</v>
      </c>
      <c r="O17" s="14">
        <f>[13]Novembro!$D$18</f>
        <v>19.100000000000001</v>
      </c>
      <c r="P17" s="14">
        <f>[13]Novembro!$D$19</f>
        <v>18.8</v>
      </c>
      <c r="Q17" s="14">
        <f>[13]Novembro!$D$20</f>
        <v>18.2</v>
      </c>
      <c r="R17" s="14">
        <f>[13]Novembro!$D$21</f>
        <v>19.100000000000001</v>
      </c>
      <c r="S17" s="14">
        <f>[13]Novembro!$D$22</f>
        <v>21.8</v>
      </c>
      <c r="T17" s="14">
        <f>[13]Novembro!$D$23</f>
        <v>22.3</v>
      </c>
      <c r="U17" s="14">
        <f>[13]Novembro!$D$24</f>
        <v>22.3</v>
      </c>
      <c r="V17" s="14">
        <f>[13]Novembro!$D$25</f>
        <v>20.8</v>
      </c>
      <c r="W17" s="14">
        <f>[13]Novembro!$D$26</f>
        <v>23.5</v>
      </c>
      <c r="X17" s="14">
        <f>[13]Novembro!$D$27</f>
        <v>25</v>
      </c>
      <c r="Y17" s="14">
        <f>[13]Novembro!$D$28</f>
        <v>20.8</v>
      </c>
      <c r="Z17" s="14">
        <f>[13]Novembro!$D$29</f>
        <v>22.7</v>
      </c>
      <c r="AA17" s="14">
        <f>[13]Novembro!$D$30</f>
        <v>24.1</v>
      </c>
      <c r="AB17" s="14">
        <f>[13]Novembro!$D$31</f>
        <v>23.5</v>
      </c>
      <c r="AC17" s="14">
        <f>[13]Novembro!$D$32</f>
        <v>21.2</v>
      </c>
      <c r="AD17" s="14">
        <f>[13]Novembro!$D$33</f>
        <v>22.5</v>
      </c>
      <c r="AE17" s="14">
        <f>[13]Novembro!$D$34</f>
        <v>21.6</v>
      </c>
      <c r="AF17" s="16">
        <f t="shared" ref="AF17" si="5">MIN(B17:AE17)</f>
        <v>18.2</v>
      </c>
      <c r="AG17" s="25">
        <f t="shared" ref="AG17" si="6">AVERAGE(B17:AE17)</f>
        <v>21.833333333333339</v>
      </c>
    </row>
    <row r="18" spans="1:33" ht="17.100000000000001" customHeight="1" x14ac:dyDescent="0.2">
      <c r="A18" s="9" t="s">
        <v>10</v>
      </c>
      <c r="B18" s="14">
        <f>[14]Novembro!$D$5</f>
        <v>20.3</v>
      </c>
      <c r="C18" s="14">
        <f>[14]Novembro!$D$6</f>
        <v>19.5</v>
      </c>
      <c r="D18" s="14">
        <f>[14]Novembro!$D$7</f>
        <v>21.4</v>
      </c>
      <c r="E18" s="14">
        <f>[14]Novembro!$D$8</f>
        <v>21.2</v>
      </c>
      <c r="F18" s="14">
        <f>[14]Novembro!$D$9</f>
        <v>20.7</v>
      </c>
      <c r="G18" s="14">
        <f>[14]Novembro!$D$10</f>
        <v>20.6</v>
      </c>
      <c r="H18" s="14">
        <f>[14]Novembro!$D$11</f>
        <v>20.8</v>
      </c>
      <c r="I18" s="14">
        <f>[14]Novembro!$D$12</f>
        <v>20.6</v>
      </c>
      <c r="J18" s="14">
        <f>[14]Novembro!$D$13</f>
        <v>21.3</v>
      </c>
      <c r="K18" s="14">
        <f>[14]Novembro!$D$14</f>
        <v>20.8</v>
      </c>
      <c r="L18" s="14">
        <f>[14]Novembro!$D$15</f>
        <v>21.7</v>
      </c>
      <c r="M18" s="14">
        <f>[14]Novembro!$D$16</f>
        <v>22.9</v>
      </c>
      <c r="N18" s="14">
        <f>[14]Novembro!$D$17</f>
        <v>20.6</v>
      </c>
      <c r="O18" s="14">
        <f>[14]Novembro!$D$18</f>
        <v>17.600000000000001</v>
      </c>
      <c r="P18" s="14">
        <f>[14]Novembro!$D$19</f>
        <v>18.7</v>
      </c>
      <c r="Q18" s="14">
        <f>[14]Novembro!$D$20</f>
        <v>18.5</v>
      </c>
      <c r="R18" s="14">
        <f>[14]Novembro!$D$21</f>
        <v>19.8</v>
      </c>
      <c r="S18" s="14">
        <f>[14]Novembro!$D$22</f>
        <v>20.6</v>
      </c>
      <c r="T18" s="14">
        <f>[14]Novembro!$D$23</f>
        <v>21.3</v>
      </c>
      <c r="U18" s="14">
        <f>[14]Novembro!$D$24</f>
        <v>21</v>
      </c>
      <c r="V18" s="14">
        <f>[14]Novembro!$D$25</f>
        <v>21</v>
      </c>
      <c r="W18" s="14">
        <f>[14]Novembro!$D$26</f>
        <v>23.9</v>
      </c>
      <c r="X18" s="14">
        <f>[14]Novembro!$D$27</f>
        <v>22.5</v>
      </c>
      <c r="Y18" s="14">
        <f>[14]Novembro!$D$28</f>
        <v>21.1</v>
      </c>
      <c r="Z18" s="14">
        <f>[14]Novembro!$D$29</f>
        <v>21.8</v>
      </c>
      <c r="AA18" s="14">
        <f>[14]Novembro!$D$30</f>
        <v>19.5</v>
      </c>
      <c r="AB18" s="14">
        <f>[14]Novembro!$D$31</f>
        <v>22.6</v>
      </c>
      <c r="AC18" s="14">
        <f>[14]Novembro!$D$32</f>
        <v>20</v>
      </c>
      <c r="AD18" s="14">
        <f>[14]Novembro!$D$33</f>
        <v>20.3</v>
      </c>
      <c r="AE18" s="14">
        <f>[14]Novembro!$D$34</f>
        <v>20.2</v>
      </c>
      <c r="AF18" s="16">
        <f t="shared" si="1"/>
        <v>17.600000000000001</v>
      </c>
      <c r="AG18" s="25">
        <f t="shared" si="2"/>
        <v>20.76</v>
      </c>
    </row>
    <row r="19" spans="1:33" ht="17.100000000000001" customHeight="1" x14ac:dyDescent="0.2">
      <c r="A19" s="9" t="s">
        <v>11</v>
      </c>
      <c r="B19" s="14">
        <f>[15]Novembro!$D$5</f>
        <v>19.600000000000001</v>
      </c>
      <c r="C19" s="14">
        <f>[15]Novembro!$D$6</f>
        <v>19.2</v>
      </c>
      <c r="D19" s="14">
        <f>[15]Novembro!$D$7</f>
        <v>19.899999999999999</v>
      </c>
      <c r="E19" s="14">
        <f>[15]Novembro!$D$8</f>
        <v>20.399999999999999</v>
      </c>
      <c r="F19" s="14">
        <f>[15]Novembro!$D$9</f>
        <v>17.2</v>
      </c>
      <c r="G19" s="14">
        <f>[15]Novembro!$D$10</f>
        <v>19.600000000000001</v>
      </c>
      <c r="H19" s="14">
        <f>[15]Novembro!$D$11</f>
        <v>19.3</v>
      </c>
      <c r="I19" s="14">
        <f>[15]Novembro!$D$12</f>
        <v>20.3</v>
      </c>
      <c r="J19" s="14">
        <f>[15]Novembro!$D$13</f>
        <v>20.399999999999999</v>
      </c>
      <c r="K19" s="14">
        <f>[15]Novembro!$D$14</f>
        <v>21.8</v>
      </c>
      <c r="L19" s="14">
        <f>[15]Novembro!$D$15</f>
        <v>23</v>
      </c>
      <c r="M19" s="14">
        <f>[15]Novembro!$D$16</f>
        <v>24</v>
      </c>
      <c r="N19" s="14">
        <f>[15]Novembro!$D$17</f>
        <v>21.6</v>
      </c>
      <c r="O19" s="14">
        <f>[15]Novembro!$D$18</f>
        <v>19.3</v>
      </c>
      <c r="P19" s="14">
        <f>[15]Novembro!$D$19</f>
        <v>18.899999999999999</v>
      </c>
      <c r="Q19" s="14">
        <f>[15]Novembro!$D$20</f>
        <v>17.8</v>
      </c>
      <c r="R19" s="14">
        <f>[15]Novembro!$D$21</f>
        <v>18.8</v>
      </c>
      <c r="S19" s="14">
        <f>[15]Novembro!$D$22</f>
        <v>18.2</v>
      </c>
      <c r="T19" s="14">
        <f>[15]Novembro!$D$23</f>
        <v>20.7</v>
      </c>
      <c r="U19" s="14">
        <f>[15]Novembro!$D$24</f>
        <v>21.1</v>
      </c>
      <c r="V19" s="14">
        <f>[15]Novembro!$D$25</f>
        <v>19.899999999999999</v>
      </c>
      <c r="W19" s="14">
        <f>[15]Novembro!$D$26</f>
        <v>22.5</v>
      </c>
      <c r="X19" s="14">
        <f>[15]Novembro!$D$27</f>
        <v>23.6</v>
      </c>
      <c r="Y19" s="14">
        <f>[15]Novembro!$D$28</f>
        <v>20</v>
      </c>
      <c r="Z19" s="14">
        <f>[15]Novembro!$D$29</f>
        <v>21.3</v>
      </c>
      <c r="AA19" s="14">
        <f>[15]Novembro!$D$30</f>
        <v>21</v>
      </c>
      <c r="AB19" s="14">
        <f>[15]Novembro!$D$31</f>
        <v>20.9</v>
      </c>
      <c r="AC19" s="14">
        <f>[15]Novembro!$D$32</f>
        <v>18.600000000000001</v>
      </c>
      <c r="AD19" s="14">
        <f>[15]Novembro!$D$33</f>
        <v>21.2</v>
      </c>
      <c r="AE19" s="14">
        <f>[15]Novembro!$D$34</f>
        <v>20.3</v>
      </c>
      <c r="AF19" s="16">
        <f t="shared" si="1"/>
        <v>17.2</v>
      </c>
      <c r="AG19" s="25">
        <f t="shared" si="2"/>
        <v>20.346666666666671</v>
      </c>
    </row>
    <row r="20" spans="1:33" ht="17.100000000000001" customHeight="1" x14ac:dyDescent="0.2">
      <c r="A20" s="9" t="s">
        <v>12</v>
      </c>
      <c r="B20" s="14">
        <f>[16]Novembro!$D$5</f>
        <v>23.5</v>
      </c>
      <c r="C20" s="14">
        <f>[16]Novembro!$D$6</f>
        <v>21.8</v>
      </c>
      <c r="D20" s="14">
        <f>[16]Novembro!$D$7</f>
        <v>22.6</v>
      </c>
      <c r="E20" s="14">
        <f>[16]Novembro!$D$8</f>
        <v>23.1</v>
      </c>
      <c r="F20" s="14">
        <f>[16]Novembro!$D$9</f>
        <v>22</v>
      </c>
      <c r="G20" s="14">
        <f>[16]Novembro!$D$10</f>
        <v>20.100000000000001</v>
      </c>
      <c r="H20" s="14">
        <f>[16]Novembro!$D$11</f>
        <v>23</v>
      </c>
      <c r="I20" s="14">
        <f>[16]Novembro!$D$12</f>
        <v>22.5</v>
      </c>
      <c r="J20" s="14">
        <f>[16]Novembro!$D$13</f>
        <v>21.2</v>
      </c>
      <c r="K20" s="14">
        <f>[16]Novembro!$D$14</f>
        <v>24.7</v>
      </c>
      <c r="L20" s="14">
        <f>[16]Novembro!$D$15</f>
        <v>25.9</v>
      </c>
      <c r="M20" s="14">
        <f>[16]Novembro!$D$16</f>
        <v>26.3</v>
      </c>
      <c r="N20" s="14">
        <f>[16]Novembro!$D$17</f>
        <v>23.9</v>
      </c>
      <c r="O20" s="14">
        <f>[16]Novembro!$D$18</f>
        <v>21.7</v>
      </c>
      <c r="P20" s="14">
        <f>[16]Novembro!$D$19</f>
        <v>21.1</v>
      </c>
      <c r="Q20" s="14">
        <f>[16]Novembro!$D$20</f>
        <v>21.2</v>
      </c>
      <c r="R20" s="14">
        <f>[16]Novembro!$D$21</f>
        <v>23.2</v>
      </c>
      <c r="S20" s="14">
        <f>[16]Novembro!$D$22</f>
        <v>22.5</v>
      </c>
      <c r="T20" s="14">
        <f>[16]Novembro!$D$23</f>
        <v>22.3</v>
      </c>
      <c r="U20" s="14">
        <f>[16]Novembro!$D$24</f>
        <v>22.9</v>
      </c>
      <c r="V20" s="14">
        <f>[16]Novembro!$D$25</f>
        <v>21.5</v>
      </c>
      <c r="W20" s="14">
        <f>[16]Novembro!$D$26</f>
        <v>23.3</v>
      </c>
      <c r="X20" s="14">
        <f>[16]Novembro!$D$27</f>
        <v>24.7</v>
      </c>
      <c r="Y20" s="14">
        <f>[16]Novembro!$D$28</f>
        <v>21.2</v>
      </c>
      <c r="Z20" s="14">
        <f>[16]Novembro!$D$29</f>
        <v>23.5</v>
      </c>
      <c r="AA20" s="14">
        <f>[16]Novembro!$D$30</f>
        <v>24.7</v>
      </c>
      <c r="AB20" s="14">
        <f>[16]Novembro!$D$31</f>
        <v>23.9</v>
      </c>
      <c r="AC20" s="14">
        <f>[16]Novembro!$D$32</f>
        <v>22.3</v>
      </c>
      <c r="AD20" s="14">
        <f>[16]Novembro!$D$33</f>
        <v>24.6</v>
      </c>
      <c r="AE20" s="14">
        <f>[16]Novembro!$D$34</f>
        <v>22</v>
      </c>
      <c r="AF20" s="16">
        <f t="shared" si="1"/>
        <v>20.100000000000001</v>
      </c>
      <c r="AG20" s="25">
        <f t="shared" si="2"/>
        <v>22.90666666666667</v>
      </c>
    </row>
    <row r="21" spans="1:33" ht="17.100000000000001" customHeight="1" x14ac:dyDescent="0.2">
      <c r="A21" s="9" t="s">
        <v>13</v>
      </c>
      <c r="B21" s="14">
        <f>[17]Novembro!$D$5</f>
        <v>23.8</v>
      </c>
      <c r="C21" s="14">
        <f>[17]Novembro!$D$6</f>
        <v>21.6</v>
      </c>
      <c r="D21" s="14">
        <f>[17]Novembro!$D$7</f>
        <v>22.9</v>
      </c>
      <c r="E21" s="14">
        <f>[17]Novembro!$D$8</f>
        <v>23.6</v>
      </c>
      <c r="F21" s="14">
        <f>[17]Novembro!$D$9</f>
        <v>24.3</v>
      </c>
      <c r="G21" s="14">
        <f>[17]Novembro!$D$10</f>
        <v>22.4</v>
      </c>
      <c r="H21" s="14">
        <f>[17]Novembro!$D$11</f>
        <v>23.3</v>
      </c>
      <c r="I21" s="14">
        <f>[17]Novembro!$D$12</f>
        <v>22.8</v>
      </c>
      <c r="J21" s="14">
        <f>[17]Novembro!$D$13</f>
        <v>23</v>
      </c>
      <c r="K21" s="14">
        <f>[17]Novembro!$D$14</f>
        <v>25.6</v>
      </c>
      <c r="L21" s="14">
        <f>[17]Novembro!$D$15</f>
        <v>23.8</v>
      </c>
      <c r="M21" s="14">
        <f>[17]Novembro!$D$16</f>
        <v>22</v>
      </c>
      <c r="N21" s="14">
        <f>[17]Novembro!$D$17</f>
        <v>23.3</v>
      </c>
      <c r="O21" s="14">
        <f>[17]Novembro!$D$18</f>
        <v>24.7</v>
      </c>
      <c r="P21" s="14">
        <f>[17]Novembro!$D$19</f>
        <v>20.9</v>
      </c>
      <c r="Q21" s="14">
        <f>[17]Novembro!$D$20</f>
        <v>19.5</v>
      </c>
      <c r="R21" s="14">
        <f>[17]Novembro!$D$21</f>
        <v>21.1</v>
      </c>
      <c r="S21" s="14">
        <f>[17]Novembro!$D$22</f>
        <v>22.7</v>
      </c>
      <c r="T21" s="14">
        <f>[17]Novembro!$D$23</f>
        <v>23.1</v>
      </c>
      <c r="U21" s="14">
        <f>[17]Novembro!$D$24</f>
        <v>23.1</v>
      </c>
      <c r="V21" s="14">
        <f>[17]Novembro!$D$25</f>
        <v>22.1</v>
      </c>
      <c r="W21" s="14">
        <f>[17]Novembro!$D$26</f>
        <v>22.9</v>
      </c>
      <c r="X21" s="14">
        <f>[17]Novembro!$D$27</f>
        <v>23</v>
      </c>
      <c r="Y21" s="14">
        <f>[17]Novembro!$D$28</f>
        <v>22.3</v>
      </c>
      <c r="Z21" s="14">
        <f>[17]Novembro!$D$29</f>
        <v>22.6</v>
      </c>
      <c r="AA21" s="14">
        <f>[17]Novembro!$D$30</f>
        <v>23.1</v>
      </c>
      <c r="AB21" s="14">
        <f>[17]Novembro!$D$31</f>
        <v>23.2</v>
      </c>
      <c r="AC21" s="14">
        <f>[17]Novembro!$D$32</f>
        <v>22.3</v>
      </c>
      <c r="AD21" s="14">
        <f>[17]Novembro!$D$33</f>
        <v>24.6</v>
      </c>
      <c r="AE21" s="14">
        <f>[17]Novembro!$D$34</f>
        <v>22</v>
      </c>
      <c r="AF21" s="16">
        <f t="shared" si="1"/>
        <v>19.5</v>
      </c>
      <c r="AG21" s="25">
        <f t="shared" si="2"/>
        <v>22.853333333333335</v>
      </c>
    </row>
    <row r="22" spans="1:33" ht="17.100000000000001" customHeight="1" x14ac:dyDescent="0.2">
      <c r="A22" s="9" t="s">
        <v>14</v>
      </c>
      <c r="B22" s="14">
        <f>[18]Novembro!$D$5</f>
        <v>23.4</v>
      </c>
      <c r="C22" s="14">
        <f>[18]Novembro!$D$6</f>
        <v>22.2</v>
      </c>
      <c r="D22" s="14">
        <f>[18]Novembro!$D$7</f>
        <v>22.1</v>
      </c>
      <c r="E22" s="14">
        <f>[18]Novembro!$D$8</f>
        <v>22.3</v>
      </c>
      <c r="F22" s="14">
        <f>[18]Novembro!$D$9</f>
        <v>23.3</v>
      </c>
      <c r="G22" s="14">
        <f>[18]Novembro!$D$10</f>
        <v>23.3</v>
      </c>
      <c r="H22" s="14">
        <f>[18]Novembro!$D$11</f>
        <v>21.8</v>
      </c>
      <c r="I22" s="14">
        <f>[18]Novembro!$D$12</f>
        <v>21.6</v>
      </c>
      <c r="J22" s="14">
        <f>[18]Novembro!$D$13</f>
        <v>21.6</v>
      </c>
      <c r="K22" s="14">
        <f>[18]Novembro!$D$14</f>
        <v>20.6</v>
      </c>
      <c r="L22" s="14">
        <f>[18]Novembro!$D$15</f>
        <v>22.3</v>
      </c>
      <c r="M22" s="14">
        <f>[18]Novembro!$D$16</f>
        <v>23.5</v>
      </c>
      <c r="N22" s="14">
        <f>[18]Novembro!$D$17</f>
        <v>21.2</v>
      </c>
      <c r="O22" s="14">
        <f>[18]Novembro!$D$18</f>
        <v>20.8</v>
      </c>
      <c r="P22" s="14">
        <f>[18]Novembro!$D$19</f>
        <v>21.6</v>
      </c>
      <c r="Q22" s="14">
        <f>[18]Novembro!$D$20</f>
        <v>22</v>
      </c>
      <c r="R22" s="14">
        <f>[18]Novembro!$D$21</f>
        <v>21.3</v>
      </c>
      <c r="S22" s="14">
        <f>[18]Novembro!$D$22</f>
        <v>19.100000000000001</v>
      </c>
      <c r="T22" s="14">
        <f>[18]Novembro!$D$23</f>
        <v>19</v>
      </c>
      <c r="U22" s="14">
        <f>[18]Novembro!$D$24</f>
        <v>21</v>
      </c>
      <c r="V22" s="14">
        <f>[18]Novembro!$D$25</f>
        <v>22.6</v>
      </c>
      <c r="W22" s="14">
        <f>[18]Novembro!$D$26</f>
        <v>22.7</v>
      </c>
      <c r="X22" s="14">
        <f>[18]Novembro!$D$27</f>
        <v>23.1</v>
      </c>
      <c r="Y22" s="14">
        <f>[18]Novembro!$D$28</f>
        <v>23.2</v>
      </c>
      <c r="Z22" s="14">
        <f>[18]Novembro!$D$29</f>
        <v>22</v>
      </c>
      <c r="AA22" s="14">
        <f>[18]Novembro!$D$30</f>
        <v>25.8</v>
      </c>
      <c r="AB22" s="14">
        <f>[18]Novembro!$D$31</f>
        <v>22.5</v>
      </c>
      <c r="AC22" s="14">
        <f>[18]Novembro!$D$32</f>
        <v>23.8</v>
      </c>
      <c r="AD22" s="14">
        <f>[18]Novembro!$D$33</f>
        <v>24</v>
      </c>
      <c r="AE22" s="14">
        <f>[18]Novembro!$D$34</f>
        <v>21.9</v>
      </c>
      <c r="AF22" s="16">
        <f t="shared" si="1"/>
        <v>19</v>
      </c>
      <c r="AG22" s="25">
        <f t="shared" si="2"/>
        <v>22.186666666666667</v>
      </c>
    </row>
    <row r="23" spans="1:33" ht="17.100000000000001" customHeight="1" x14ac:dyDescent="0.2">
      <c r="A23" s="9" t="s">
        <v>15</v>
      </c>
      <c r="B23" s="14">
        <f>[19]Novembro!$D$5</f>
        <v>18.5</v>
      </c>
      <c r="C23" s="14">
        <f>[19]Novembro!$D$6</f>
        <v>18.2</v>
      </c>
      <c r="D23" s="14">
        <f>[19]Novembro!$D$7</f>
        <v>22.2</v>
      </c>
      <c r="E23" s="14">
        <f>[19]Novembro!$D$8</f>
        <v>19.5</v>
      </c>
      <c r="F23" s="14">
        <f>[19]Novembro!$D$9</f>
        <v>19.8</v>
      </c>
      <c r="G23" s="14">
        <f>[19]Novembro!$D$10</f>
        <v>18.2</v>
      </c>
      <c r="H23" s="14">
        <f>[19]Novembro!$D$11</f>
        <v>19.2</v>
      </c>
      <c r="I23" s="14">
        <f>[19]Novembro!$D$12</f>
        <v>19</v>
      </c>
      <c r="J23" s="14">
        <f>[19]Novembro!$D$13</f>
        <v>19</v>
      </c>
      <c r="K23" s="14">
        <f>[19]Novembro!$D$14</f>
        <v>20.6</v>
      </c>
      <c r="L23" s="14">
        <f>[19]Novembro!$D$15</f>
        <v>21.8</v>
      </c>
      <c r="M23" s="14">
        <f>[19]Novembro!$D$16</f>
        <v>21.2</v>
      </c>
      <c r="N23" s="14">
        <f>[19]Novembro!$D$17</f>
        <v>18.7</v>
      </c>
      <c r="O23" s="14">
        <f>[19]Novembro!$D$18</f>
        <v>17.100000000000001</v>
      </c>
      <c r="P23" s="14">
        <f>[19]Novembro!$D$19</f>
        <v>17.8</v>
      </c>
      <c r="Q23" s="14">
        <f>[19]Novembro!$D$20</f>
        <v>19.600000000000001</v>
      </c>
      <c r="R23" s="14">
        <f>[19]Novembro!$D$21</f>
        <v>19.100000000000001</v>
      </c>
      <c r="S23" s="14">
        <f>[19]Novembro!$D$22</f>
        <v>19.5</v>
      </c>
      <c r="T23" s="14">
        <f>[19]Novembro!$D$23</f>
        <v>20.2</v>
      </c>
      <c r="U23" s="14">
        <f>[19]Novembro!$D$24</f>
        <v>21.1</v>
      </c>
      <c r="V23" s="14">
        <f>[19]Novembro!$D$25</f>
        <v>21</v>
      </c>
      <c r="W23" s="14">
        <f>[19]Novembro!$D$26</f>
        <v>22.7</v>
      </c>
      <c r="X23" s="14">
        <f>[19]Novembro!$D$27</f>
        <v>22</v>
      </c>
      <c r="Y23" s="14">
        <f>[19]Novembro!$D$28</f>
        <v>19.399999999999999</v>
      </c>
      <c r="Z23" s="14">
        <f>[19]Novembro!$D$29</f>
        <v>20.5</v>
      </c>
      <c r="AA23" s="14">
        <f>[19]Novembro!$D$30</f>
        <v>19.399999999999999</v>
      </c>
      <c r="AB23" s="14">
        <f>[19]Novembro!$D$31</f>
        <v>21.6</v>
      </c>
      <c r="AC23" s="14">
        <f>[19]Novembro!$D$32</f>
        <v>20.3</v>
      </c>
      <c r="AD23" s="14">
        <f>[19]Novembro!$D$33</f>
        <v>19.5</v>
      </c>
      <c r="AE23" s="14">
        <f>[19]Novembro!$D$34</f>
        <v>19.2</v>
      </c>
      <c r="AF23" s="16">
        <f t="shared" si="1"/>
        <v>17.100000000000001</v>
      </c>
      <c r="AG23" s="25">
        <f t="shared" si="2"/>
        <v>19.863333333333337</v>
      </c>
    </row>
    <row r="24" spans="1:33" ht="17.100000000000001" customHeight="1" x14ac:dyDescent="0.2">
      <c r="A24" s="9" t="s">
        <v>16</v>
      </c>
      <c r="B24" s="14">
        <f>[20]Novembro!$D$5</f>
        <v>23.8</v>
      </c>
      <c r="C24" s="14">
        <f>[20]Novembro!$D$6</f>
        <v>22.9</v>
      </c>
      <c r="D24" s="14">
        <f>[20]Novembro!$D$7</f>
        <v>23.8</v>
      </c>
      <c r="E24" s="14">
        <f>[20]Novembro!$D$8</f>
        <v>24.5</v>
      </c>
      <c r="F24" s="14">
        <f>[20]Novembro!$D$9</f>
        <v>23.8</v>
      </c>
      <c r="G24" s="14">
        <f>[20]Novembro!$D$10</f>
        <v>22.2</v>
      </c>
      <c r="H24" s="14">
        <f>[20]Novembro!$D$11</f>
        <v>22.5</v>
      </c>
      <c r="I24" s="14">
        <f>[20]Novembro!$D$12</f>
        <v>21.9</v>
      </c>
      <c r="J24" s="14">
        <f>[20]Novembro!$D$13</f>
        <v>23.8</v>
      </c>
      <c r="K24" s="14">
        <f>[20]Novembro!$D$14</f>
        <v>26.9</v>
      </c>
      <c r="L24" s="14">
        <f>[20]Novembro!$D$15</f>
        <v>25.1</v>
      </c>
      <c r="M24" s="14">
        <f>[20]Novembro!$D$16</f>
        <v>24</v>
      </c>
      <c r="N24" s="14">
        <f>[20]Novembro!$D$17</f>
        <v>21.8</v>
      </c>
      <c r="O24" s="14">
        <f>[20]Novembro!$D$18</f>
        <v>19.5</v>
      </c>
      <c r="P24" s="14">
        <f>[20]Novembro!$D$19</f>
        <v>18.399999999999999</v>
      </c>
      <c r="Q24" s="14">
        <f>[20]Novembro!$D$20</f>
        <v>18.600000000000001</v>
      </c>
      <c r="R24" s="14">
        <f>[20]Novembro!$D$21</f>
        <v>20.6</v>
      </c>
      <c r="S24" s="14">
        <f>[20]Novembro!$D$22</f>
        <v>21.2</v>
      </c>
      <c r="T24" s="14">
        <f>[20]Novembro!$D$23</f>
        <v>21.8</v>
      </c>
      <c r="U24" s="14">
        <f>[20]Novembro!$D$24</f>
        <v>23</v>
      </c>
      <c r="V24" s="14">
        <f>[20]Novembro!$D$25</f>
        <v>22.9</v>
      </c>
      <c r="W24" s="14">
        <f>[20]Novembro!$D$26</f>
        <v>25.1</v>
      </c>
      <c r="X24" s="14">
        <f>[20]Novembro!$D$27</f>
        <v>24.7</v>
      </c>
      <c r="Y24" s="14">
        <f>[20]Novembro!$D$28</f>
        <v>22.4</v>
      </c>
      <c r="Z24" s="14">
        <f>[20]Novembro!$D$29</f>
        <v>23.4</v>
      </c>
      <c r="AA24" s="14">
        <f>[20]Novembro!$D$30</f>
        <v>22.8</v>
      </c>
      <c r="AB24" s="14">
        <f>[20]Novembro!$D$31</f>
        <v>23.6</v>
      </c>
      <c r="AC24" s="14">
        <f>[20]Novembro!$D$32</f>
        <v>23.2</v>
      </c>
      <c r="AD24" s="14">
        <f>[20]Novembro!$D$33</f>
        <v>22.5</v>
      </c>
      <c r="AE24" s="14">
        <f>[20]Novembro!$D$34</f>
        <v>22.2</v>
      </c>
      <c r="AF24" s="16">
        <f t="shared" si="1"/>
        <v>18.399999999999999</v>
      </c>
      <c r="AG24" s="25">
        <f t="shared" si="2"/>
        <v>22.763333333333335</v>
      </c>
    </row>
    <row r="25" spans="1:33" ht="17.100000000000001" customHeight="1" x14ac:dyDescent="0.2">
      <c r="A25" s="9" t="s">
        <v>17</v>
      </c>
      <c r="B25" s="14">
        <f>[21]Novembro!$D$5</f>
        <v>19.899999999999999</v>
      </c>
      <c r="C25" s="14">
        <f>[21]Novembro!$D$6</f>
        <v>18.899999999999999</v>
      </c>
      <c r="D25" s="14">
        <f>[21]Novembro!$D$7</f>
        <v>20.5</v>
      </c>
      <c r="E25" s="14">
        <f>[21]Novembro!$D$8</f>
        <v>20.2</v>
      </c>
      <c r="F25" s="14">
        <f>[21]Novembro!$D$9</f>
        <v>19.8</v>
      </c>
      <c r="G25" s="14">
        <f>[21]Novembro!$D$10</f>
        <v>20.3</v>
      </c>
      <c r="H25" s="14">
        <f>[21]Novembro!$D$11</f>
        <v>19.2</v>
      </c>
      <c r="I25" s="14">
        <f>[21]Novembro!$D$12</f>
        <v>20.9</v>
      </c>
      <c r="J25" s="14">
        <f>[21]Novembro!$D$13</f>
        <v>19.399999999999999</v>
      </c>
      <c r="K25" s="14">
        <f>[21]Novembro!$D$14</f>
        <v>20</v>
      </c>
      <c r="L25" s="14">
        <f>[21]Novembro!$D$15</f>
        <v>22.7</v>
      </c>
      <c r="M25" s="14">
        <f>[21]Novembro!$D$16</f>
        <v>22.4</v>
      </c>
      <c r="N25" s="14">
        <f>[21]Novembro!$D$17</f>
        <v>21.5</v>
      </c>
      <c r="O25" s="14">
        <f>[21]Novembro!$D$18</f>
        <v>19.2</v>
      </c>
      <c r="P25" s="14">
        <f>[21]Novembro!$D$19</f>
        <v>19.5</v>
      </c>
      <c r="Q25" s="14">
        <f>[21]Novembro!$D$20</f>
        <v>18.600000000000001</v>
      </c>
      <c r="R25" s="14">
        <f>[21]Novembro!$D$21</f>
        <v>20.3</v>
      </c>
      <c r="S25" s="14">
        <f>[21]Novembro!$D$22</f>
        <v>20.7</v>
      </c>
      <c r="T25" s="14">
        <f>[21]Novembro!$D$23</f>
        <v>20.100000000000001</v>
      </c>
      <c r="U25" s="14">
        <f>[21]Novembro!$D$24</f>
        <v>21.6</v>
      </c>
      <c r="V25" s="14">
        <f>[21]Novembro!$D$25</f>
        <v>20</v>
      </c>
      <c r="W25" s="14">
        <f>[21]Novembro!$D$26</f>
        <v>22.8</v>
      </c>
      <c r="X25" s="14">
        <f>[21]Novembro!$D$27</f>
        <v>22.9</v>
      </c>
      <c r="Y25" s="14">
        <f>[21]Novembro!$D$28</f>
        <v>20.7</v>
      </c>
      <c r="Z25" s="14">
        <f>[21]Novembro!$D$29</f>
        <v>21.2</v>
      </c>
      <c r="AA25" s="14">
        <f>[21]Novembro!$D$30</f>
        <v>20.3</v>
      </c>
      <c r="AB25" s="14">
        <f>[21]Novembro!$D$31</f>
        <v>20.5</v>
      </c>
      <c r="AC25" s="14">
        <f>[21]Novembro!$D$32</f>
        <v>19</v>
      </c>
      <c r="AD25" s="14">
        <f>[21]Novembro!$D$33</f>
        <v>21.7</v>
      </c>
      <c r="AE25" s="14">
        <f>[21]Novembro!$D$34</f>
        <v>20.6</v>
      </c>
      <c r="AF25" s="16">
        <f t="shared" si="1"/>
        <v>18.600000000000001</v>
      </c>
      <c r="AG25" s="25">
        <f t="shared" si="2"/>
        <v>20.513333333333335</v>
      </c>
    </row>
    <row r="26" spans="1:33" ht="17.100000000000001" customHeight="1" x14ac:dyDescent="0.2">
      <c r="A26" s="9" t="s">
        <v>18</v>
      </c>
      <c r="B26" s="14">
        <f>[22]Novembro!$D$5</f>
        <v>20.100000000000001</v>
      </c>
      <c r="C26" s="14">
        <f>[22]Novembro!$D$6</f>
        <v>19.899999999999999</v>
      </c>
      <c r="D26" s="14">
        <f>[22]Novembro!$D$7</f>
        <v>19.7</v>
      </c>
      <c r="E26" s="14">
        <f>[22]Novembro!$D$8</f>
        <v>20.6</v>
      </c>
      <c r="F26" s="14">
        <f>[22]Novembro!$D$9</f>
        <v>20.100000000000001</v>
      </c>
      <c r="G26" s="14">
        <f>[22]Novembro!$D$10</f>
        <v>19.5</v>
      </c>
      <c r="H26" s="14">
        <f>[22]Novembro!$D$11</f>
        <v>19</v>
      </c>
      <c r="I26" s="14">
        <f>[22]Novembro!$D$12</f>
        <v>19.100000000000001</v>
      </c>
      <c r="J26" s="14">
        <f>[22]Novembro!$D$13</f>
        <v>19.2</v>
      </c>
      <c r="K26" s="14">
        <f>[22]Novembro!$D$14</f>
        <v>20.6</v>
      </c>
      <c r="L26" s="14">
        <f>[22]Novembro!$D$15</f>
        <v>20.6</v>
      </c>
      <c r="M26" s="14">
        <f>[22]Novembro!$D$16</f>
        <v>21.8</v>
      </c>
      <c r="N26" s="14">
        <f>[22]Novembro!$D$17</f>
        <v>21.7</v>
      </c>
      <c r="O26" s="14">
        <f>[22]Novembro!$D$18</f>
        <v>19.2</v>
      </c>
      <c r="P26" s="14">
        <f>[22]Novembro!$D$19</f>
        <v>19.8</v>
      </c>
      <c r="Q26" s="14">
        <f>[22]Novembro!$D$20</f>
        <v>19.3</v>
      </c>
      <c r="R26" s="14">
        <f>[22]Novembro!$D$21</f>
        <v>21</v>
      </c>
      <c r="S26" s="14">
        <f>[22]Novembro!$D$22</f>
        <v>18.7</v>
      </c>
      <c r="T26" s="14">
        <f>[22]Novembro!$D$23</f>
        <v>19.399999999999999</v>
      </c>
      <c r="U26" s="14">
        <f>[22]Novembro!$D$24</f>
        <v>20.8</v>
      </c>
      <c r="V26" s="14">
        <f>[22]Novembro!$D$25</f>
        <v>19.600000000000001</v>
      </c>
      <c r="W26" s="14">
        <f>[22]Novembro!$D$26</f>
        <v>21</v>
      </c>
      <c r="X26" s="14">
        <f>[22]Novembro!$D$27</f>
        <v>21</v>
      </c>
      <c r="Y26" s="14">
        <f>[22]Novembro!$D$28</f>
        <v>18.7</v>
      </c>
      <c r="Z26" s="14">
        <f>[22]Novembro!$D$29</f>
        <v>20.9</v>
      </c>
      <c r="AA26" s="14">
        <f>[22]Novembro!$D$30</f>
        <v>21.4</v>
      </c>
      <c r="AB26" s="14">
        <f>[22]Novembro!$D$31</f>
        <v>19.600000000000001</v>
      </c>
      <c r="AC26" s="14">
        <f>[22]Novembro!$D$32</f>
        <v>19.3</v>
      </c>
      <c r="AD26" s="14">
        <f>[22]Novembro!$D$33</f>
        <v>20.9</v>
      </c>
      <c r="AE26" s="14">
        <f>[22]Novembro!$D$34</f>
        <v>19.3</v>
      </c>
      <c r="AF26" s="16">
        <f t="shared" si="1"/>
        <v>18.7</v>
      </c>
      <c r="AG26" s="25">
        <f t="shared" si="2"/>
        <v>20.059999999999995</v>
      </c>
    </row>
    <row r="27" spans="1:33" ht="17.100000000000001" customHeight="1" x14ac:dyDescent="0.2">
      <c r="A27" s="9" t="s">
        <v>19</v>
      </c>
      <c r="B27" s="14">
        <f>[23]Novembro!$D$5</f>
        <v>19.899999999999999</v>
      </c>
      <c r="C27" s="14">
        <f>[23]Novembro!$D$6</f>
        <v>19.3</v>
      </c>
      <c r="D27" s="14">
        <f>[23]Novembro!$D$7</f>
        <v>21.5</v>
      </c>
      <c r="E27" s="14">
        <f>[23]Novembro!$D$8</f>
        <v>19.3</v>
      </c>
      <c r="F27" s="14">
        <f>[23]Novembro!$D$9</f>
        <v>22.1</v>
      </c>
      <c r="G27" s="14">
        <f>[23]Novembro!$D$10</f>
        <v>20.100000000000001</v>
      </c>
      <c r="H27" s="14">
        <f>[23]Novembro!$D$11</f>
        <v>20.8</v>
      </c>
      <c r="I27" s="14">
        <f>[23]Novembro!$D$12</f>
        <v>20.8</v>
      </c>
      <c r="J27" s="14">
        <f>[23]Novembro!$D$13</f>
        <v>20.3</v>
      </c>
      <c r="K27" s="14">
        <f>[23]Novembro!$D$14</f>
        <v>20.7</v>
      </c>
      <c r="L27" s="14">
        <f>[23]Novembro!$D$15</f>
        <v>22.9</v>
      </c>
      <c r="M27" s="14">
        <f>[23]Novembro!$D$16</f>
        <v>21.4</v>
      </c>
      <c r="N27" s="14">
        <f>[23]Novembro!$D$17</f>
        <v>19</v>
      </c>
      <c r="O27" s="14">
        <f>[23]Novembro!$D$18</f>
        <v>19.600000000000001</v>
      </c>
      <c r="P27" s="14">
        <f>[23]Novembro!$D$19</f>
        <v>18.7</v>
      </c>
      <c r="Q27" s="14">
        <f>[23]Novembro!$D$20</f>
        <v>17.8</v>
      </c>
      <c r="R27" s="14">
        <f>[23]Novembro!$D$21</f>
        <v>19.600000000000001</v>
      </c>
      <c r="S27" s="14">
        <f>[23]Novembro!$D$22</f>
        <v>20.5</v>
      </c>
      <c r="T27" s="14">
        <f>[23]Novembro!$D$23</f>
        <v>19.3</v>
      </c>
      <c r="U27" s="14">
        <f>[23]Novembro!$D$24</f>
        <v>20.2</v>
      </c>
      <c r="V27" s="14">
        <f>[23]Novembro!$D$25</f>
        <v>21.1</v>
      </c>
      <c r="W27" s="14">
        <f>[23]Novembro!$D$26</f>
        <v>22.7</v>
      </c>
      <c r="X27" s="14">
        <f>[23]Novembro!$D$27</f>
        <v>21.9</v>
      </c>
      <c r="Y27" s="14">
        <f>[23]Novembro!$D$28</f>
        <v>21.6</v>
      </c>
      <c r="Z27" s="14">
        <f>[23]Novembro!$D$29</f>
        <v>20.2</v>
      </c>
      <c r="AA27" s="14">
        <f>[23]Novembro!$D$30</f>
        <v>20.100000000000001</v>
      </c>
      <c r="AB27" s="14">
        <f>[23]Novembro!$D$31</f>
        <v>21.2</v>
      </c>
      <c r="AC27" s="14">
        <f>[23]Novembro!$D$32</f>
        <v>20.3</v>
      </c>
      <c r="AD27" s="14">
        <f>[23]Novembro!$D$33</f>
        <v>19.600000000000001</v>
      </c>
      <c r="AE27" s="14">
        <f>[23]Novembro!$D$34</f>
        <v>20</v>
      </c>
      <c r="AF27" s="16">
        <f t="shared" si="1"/>
        <v>17.8</v>
      </c>
      <c r="AG27" s="25">
        <f t="shared" si="2"/>
        <v>20.416666666666671</v>
      </c>
    </row>
    <row r="28" spans="1:33" ht="17.100000000000001" customHeight="1" x14ac:dyDescent="0.2">
      <c r="A28" s="9" t="s">
        <v>31</v>
      </c>
      <c r="B28" s="14">
        <f>[24]Novembro!$D$5</f>
        <v>19.3</v>
      </c>
      <c r="C28" s="14">
        <f>[24]Novembro!$D$6</f>
        <v>19.5</v>
      </c>
      <c r="D28" s="14">
        <f>[24]Novembro!$D$7</f>
        <v>20.8</v>
      </c>
      <c r="E28" s="14">
        <f>[24]Novembro!$D$8</f>
        <v>20.7</v>
      </c>
      <c r="F28" s="14">
        <f>[24]Novembro!$D$9</f>
        <v>16.8</v>
      </c>
      <c r="G28" s="14">
        <f>[24]Novembro!$D$10</f>
        <v>19.600000000000001</v>
      </c>
      <c r="H28" s="14">
        <f>[24]Novembro!$D$11</f>
        <v>18.3</v>
      </c>
      <c r="I28" s="14">
        <f>[24]Novembro!$D$12</f>
        <v>20.7</v>
      </c>
      <c r="J28" s="14">
        <f>[24]Novembro!$D$13</f>
        <v>19.899999999999999</v>
      </c>
      <c r="K28" s="14">
        <f>[24]Novembro!$D$14</f>
        <v>22.2</v>
      </c>
      <c r="L28" s="14">
        <f>[24]Novembro!$D$15</f>
        <v>22.4</v>
      </c>
      <c r="M28" s="14">
        <f>[24]Novembro!$D$16</f>
        <v>23.4</v>
      </c>
      <c r="N28" s="14">
        <f>[24]Novembro!$D$17</f>
        <v>21.3</v>
      </c>
      <c r="O28" s="14">
        <f>[24]Novembro!$D$18</f>
        <v>18.8</v>
      </c>
      <c r="P28" s="14">
        <f>[24]Novembro!$D$19</f>
        <v>19.7</v>
      </c>
      <c r="Q28" s="14">
        <f>[24]Novembro!$D$20</f>
        <v>20.2</v>
      </c>
      <c r="R28" s="14">
        <f>[24]Novembro!$D$21</f>
        <v>23.3</v>
      </c>
      <c r="S28" s="14">
        <f>[24]Novembro!$D$22</f>
        <v>22.7</v>
      </c>
      <c r="T28" s="14">
        <f>[24]Novembro!$D$23</f>
        <v>23.3</v>
      </c>
      <c r="U28" s="14">
        <f>[24]Novembro!$D$24</f>
        <v>22.1</v>
      </c>
      <c r="V28" s="14">
        <f>[24]Novembro!$D$25</f>
        <v>21.1</v>
      </c>
      <c r="W28" s="14">
        <f>[24]Novembro!$D$26</f>
        <v>23.1</v>
      </c>
      <c r="X28" s="14">
        <f>[24]Novembro!$D$27</f>
        <v>22.1</v>
      </c>
      <c r="Y28" s="14">
        <f>[24]Novembro!$D$28</f>
        <v>19.600000000000001</v>
      </c>
      <c r="Z28" s="14">
        <f>[24]Novembro!$D$29</f>
        <v>22.1</v>
      </c>
      <c r="AA28" s="14">
        <f>[24]Novembro!$D$30</f>
        <v>20.9</v>
      </c>
      <c r="AB28" s="14">
        <f>[24]Novembro!$D$31</f>
        <v>20.399999999999999</v>
      </c>
      <c r="AC28" s="14">
        <f>[24]Novembro!$D$32</f>
        <v>19.8</v>
      </c>
      <c r="AD28" s="14">
        <f>[24]Novembro!$D$33</f>
        <v>24</v>
      </c>
      <c r="AE28" s="14">
        <f>[24]Novembro!$D$34</f>
        <v>20.100000000000001</v>
      </c>
      <c r="AF28" s="16">
        <f t="shared" si="1"/>
        <v>16.8</v>
      </c>
      <c r="AG28" s="25">
        <f t="shared" si="2"/>
        <v>20.94</v>
      </c>
    </row>
    <row r="29" spans="1:33" ht="17.100000000000001" customHeight="1" x14ac:dyDescent="0.2">
      <c r="A29" s="9" t="s">
        <v>20</v>
      </c>
      <c r="B29" s="14">
        <f>[25]Novembro!$D$5</f>
        <v>25.4</v>
      </c>
      <c r="C29" s="14">
        <f>[25]Novembro!$D$6</f>
        <v>22.6</v>
      </c>
      <c r="D29" s="14">
        <f>[25]Novembro!$D$7</f>
        <v>24.4</v>
      </c>
      <c r="E29" s="14">
        <f>[25]Novembro!$D$8</f>
        <v>21.8</v>
      </c>
      <c r="F29" s="14">
        <f>[25]Novembro!$D$9</f>
        <v>23.1</v>
      </c>
      <c r="G29" s="14">
        <f>[25]Novembro!$D$10</f>
        <v>23.9</v>
      </c>
      <c r="H29" s="14">
        <f>[25]Novembro!$D$11</f>
        <v>22.7</v>
      </c>
      <c r="I29" s="14">
        <f>[25]Novembro!$D$12</f>
        <v>21.5</v>
      </c>
      <c r="J29" s="14">
        <f>[25]Novembro!$D$13</f>
        <v>22.2</v>
      </c>
      <c r="K29" s="14">
        <f>[25]Novembro!$D$14</f>
        <v>22.2</v>
      </c>
      <c r="L29" s="14">
        <f>[25]Novembro!$D$15</f>
        <v>23.9</v>
      </c>
      <c r="M29" s="14">
        <f>[25]Novembro!$D$16</f>
        <v>25.3</v>
      </c>
      <c r="N29" s="14">
        <f>[25]Novembro!$D$17</f>
        <v>24.2</v>
      </c>
      <c r="O29" s="14">
        <f>[25]Novembro!$D$18</f>
        <v>20.5</v>
      </c>
      <c r="P29" s="14">
        <f>[25]Novembro!$D$19</f>
        <v>21.7</v>
      </c>
      <c r="Q29" s="14">
        <f>[25]Novembro!$D$20</f>
        <v>21.8</v>
      </c>
      <c r="R29" s="14">
        <f>[25]Novembro!$D$21</f>
        <v>20.8</v>
      </c>
      <c r="S29" s="14">
        <f>[25]Novembro!$D$22</f>
        <v>19</v>
      </c>
      <c r="T29" s="14">
        <f>[25]Novembro!$D$23</f>
        <v>23.4</v>
      </c>
      <c r="U29" s="14">
        <f>[25]Novembro!$D$24</f>
        <v>24.3</v>
      </c>
      <c r="V29" s="14">
        <f>[25]Novembro!$D$25</f>
        <v>24.5</v>
      </c>
      <c r="W29" s="14">
        <f>[25]Novembro!$D$26</f>
        <v>24</v>
      </c>
      <c r="X29" s="14">
        <f>[25]Novembro!$D$27</f>
        <v>23.1</v>
      </c>
      <c r="Y29" s="14">
        <f>[25]Novembro!$D$28</f>
        <v>23.4</v>
      </c>
      <c r="Z29" s="14">
        <f>[25]Novembro!$D$29</f>
        <v>19.7</v>
      </c>
      <c r="AA29" s="14">
        <f>[25]Novembro!$D$30</f>
        <v>21.7</v>
      </c>
      <c r="AB29" s="14">
        <f>[25]Novembro!$D$31</f>
        <v>21.7</v>
      </c>
      <c r="AC29" s="14">
        <f>[25]Novembro!$D$32</f>
        <v>24.5</v>
      </c>
      <c r="AD29" s="14">
        <f>[25]Novembro!$D$33</f>
        <v>22.9</v>
      </c>
      <c r="AE29" s="14">
        <f>[25]Novembro!$D$34</f>
        <v>22.5</v>
      </c>
      <c r="AF29" s="16">
        <f t="shared" si="1"/>
        <v>19</v>
      </c>
      <c r="AG29" s="25">
        <f t="shared" si="2"/>
        <v>22.756666666666668</v>
      </c>
    </row>
    <row r="30" spans="1:33" s="5" customFormat="1" ht="17.100000000000001" customHeight="1" x14ac:dyDescent="0.2">
      <c r="A30" s="13" t="s">
        <v>35</v>
      </c>
      <c r="B30" s="21">
        <f>MIN(B5:B29)</f>
        <v>18.5</v>
      </c>
      <c r="C30" s="21">
        <f t="shared" ref="C30:AG30" si="7">MIN(C5:C29)</f>
        <v>18.2</v>
      </c>
      <c r="D30" s="21">
        <f t="shared" si="7"/>
        <v>19.7</v>
      </c>
      <c r="E30" s="21">
        <f t="shared" si="7"/>
        <v>19.3</v>
      </c>
      <c r="F30" s="21">
        <f t="shared" si="7"/>
        <v>16.8</v>
      </c>
      <c r="G30" s="21">
        <f t="shared" si="7"/>
        <v>18.2</v>
      </c>
      <c r="H30" s="21">
        <f t="shared" si="7"/>
        <v>18.3</v>
      </c>
      <c r="I30" s="21">
        <f t="shared" si="7"/>
        <v>19</v>
      </c>
      <c r="J30" s="21">
        <f t="shared" si="7"/>
        <v>19</v>
      </c>
      <c r="K30" s="21">
        <f t="shared" si="7"/>
        <v>19.399999999999999</v>
      </c>
      <c r="L30" s="21">
        <f t="shared" si="7"/>
        <v>19</v>
      </c>
      <c r="M30" s="21">
        <f t="shared" si="7"/>
        <v>20.3</v>
      </c>
      <c r="N30" s="21">
        <f t="shared" si="7"/>
        <v>18.7</v>
      </c>
      <c r="O30" s="21">
        <f t="shared" si="7"/>
        <v>17.100000000000001</v>
      </c>
      <c r="P30" s="21">
        <f t="shared" si="7"/>
        <v>16.899999999999999</v>
      </c>
      <c r="Q30" s="21">
        <f t="shared" si="7"/>
        <v>14.6</v>
      </c>
      <c r="R30" s="21">
        <f t="shared" si="7"/>
        <v>15.4</v>
      </c>
      <c r="S30" s="21">
        <f t="shared" si="7"/>
        <v>18</v>
      </c>
      <c r="T30" s="21">
        <f t="shared" si="7"/>
        <v>18</v>
      </c>
      <c r="U30" s="21">
        <f t="shared" si="7"/>
        <v>19.7</v>
      </c>
      <c r="V30" s="21">
        <f t="shared" si="7"/>
        <v>19.600000000000001</v>
      </c>
      <c r="W30" s="21">
        <f t="shared" si="7"/>
        <v>20.399999999999999</v>
      </c>
      <c r="X30" s="21">
        <f t="shared" si="7"/>
        <v>20.3</v>
      </c>
      <c r="Y30" s="21">
        <f t="shared" si="7"/>
        <v>18.7</v>
      </c>
      <c r="Z30" s="21">
        <f t="shared" si="7"/>
        <v>19</v>
      </c>
      <c r="AA30" s="21">
        <f t="shared" si="7"/>
        <v>19.100000000000001</v>
      </c>
      <c r="AB30" s="21">
        <f t="shared" si="7"/>
        <v>19.600000000000001</v>
      </c>
      <c r="AC30" s="21">
        <f t="shared" si="7"/>
        <v>18.600000000000001</v>
      </c>
      <c r="AD30" s="21">
        <f t="shared" si="7"/>
        <v>19.5</v>
      </c>
      <c r="AE30" s="52">
        <f t="shared" si="7"/>
        <v>19.2</v>
      </c>
      <c r="AF30" s="21">
        <f t="shared" si="7"/>
        <v>14.6</v>
      </c>
      <c r="AG30" s="21">
        <f t="shared" si="7"/>
        <v>19.586666666666662</v>
      </c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P30" sqref="P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6.5703125" style="18" bestFit="1" customWidth="1"/>
    <col min="33" max="33" width="9.140625" style="1"/>
  </cols>
  <sheetData>
    <row r="1" spans="1:33" ht="20.100000000000001" customHeight="1" thickBot="1" x14ac:dyDescent="0.25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3" s="4" customFormat="1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54" t="s">
        <v>39</v>
      </c>
      <c r="AG3" s="12"/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38</v>
      </c>
      <c r="AG4" s="12"/>
    </row>
    <row r="5" spans="1:33" s="5" customFormat="1" ht="20.100000000000001" customHeight="1" thickTop="1" x14ac:dyDescent="0.2">
      <c r="A5" s="8" t="s">
        <v>45</v>
      </c>
      <c r="B5" s="41">
        <f>[1]Novembro!$E$5</f>
        <v>86.083333333333329</v>
      </c>
      <c r="C5" s="41">
        <f>[1]Novembro!$E$6</f>
        <v>81.5</v>
      </c>
      <c r="D5" s="41">
        <f>[1]Novembro!$E$7</f>
        <v>81.708333333333329</v>
      </c>
      <c r="E5" s="41">
        <f>[1]Novembro!$E$8</f>
        <v>77.791666666666671</v>
      </c>
      <c r="F5" s="41">
        <f>[1]Novembro!$E$9</f>
        <v>71.166666666666671</v>
      </c>
      <c r="G5" s="41">
        <f>[1]Novembro!$E$10</f>
        <v>75.75</v>
      </c>
      <c r="H5" s="41">
        <f>[1]Novembro!$E$11</f>
        <v>77.75</v>
      </c>
      <c r="I5" s="41">
        <f>[1]Novembro!$E$12</f>
        <v>84.416666666666671</v>
      </c>
      <c r="J5" s="41">
        <f>[1]Novembro!$E$13</f>
        <v>78.5</v>
      </c>
      <c r="K5" s="41">
        <f>[1]Novembro!$E$14</f>
        <v>75.958333333333329</v>
      </c>
      <c r="L5" s="41">
        <f>[1]Novembro!$E$15</f>
        <v>69.583333333333329</v>
      </c>
      <c r="M5" s="41">
        <f>[1]Novembro!$E$16</f>
        <v>71.375</v>
      </c>
      <c r="N5" s="41">
        <f>[1]Novembro!$E$17</f>
        <v>67</v>
      </c>
      <c r="O5" s="41">
        <f>[1]Novembro!$E$18</f>
        <v>60.25</v>
      </c>
      <c r="P5" s="41">
        <f>[1]Novembro!$E$19</f>
        <v>62.958333333333336</v>
      </c>
      <c r="Q5" s="41">
        <f>[1]Novembro!$E$20</f>
        <v>54.041666666666664</v>
      </c>
      <c r="R5" s="41">
        <f>[1]Novembro!$E$21</f>
        <v>58.44</v>
      </c>
      <c r="S5" s="41">
        <f>[1]Novembro!$E$22</f>
        <v>62.869565217391305</v>
      </c>
      <c r="T5" s="41">
        <f>[1]Novembro!$E$23</f>
        <v>69.875</v>
      </c>
      <c r="U5" s="41">
        <f>[1]Novembro!$E$24</f>
        <v>72.375</v>
      </c>
      <c r="V5" s="41">
        <f>[1]Novembro!$E$25</f>
        <v>68.916666666666671</v>
      </c>
      <c r="W5" s="41">
        <f>[1]Novembro!$E$26</f>
        <v>74.375</v>
      </c>
      <c r="X5" s="41">
        <f>[1]Novembro!$E$27</f>
        <v>87.25</v>
      </c>
      <c r="Y5" s="41">
        <f>[1]Novembro!$E$28</f>
        <v>81.208333333333329</v>
      </c>
      <c r="Z5" s="41">
        <f>[1]Novembro!$E$29</f>
        <v>76.041666666666671</v>
      </c>
      <c r="AA5" s="41">
        <f>[1]Novembro!$E$30</f>
        <v>76.625</v>
      </c>
      <c r="AB5" s="41">
        <f>[1]Novembro!$E$31</f>
        <v>75.208333333333329</v>
      </c>
      <c r="AC5" s="41">
        <f>[1]Novembro!$E$32</f>
        <v>59.041666666666664</v>
      </c>
      <c r="AD5" s="41">
        <f>[1]Novembro!$E$33</f>
        <v>64.458333333333329</v>
      </c>
      <c r="AE5" s="41">
        <f>[1]Novembro!$E$34</f>
        <v>82.583333333333329</v>
      </c>
      <c r="AF5" s="42">
        <f t="shared" ref="AF5:AF29" si="1">AVERAGE(B5:AE5)</f>
        <v>72.836707729468614</v>
      </c>
      <c r="AG5" s="12"/>
    </row>
    <row r="6" spans="1:33" ht="17.100000000000001" customHeight="1" x14ac:dyDescent="0.2">
      <c r="A6" s="9" t="s">
        <v>0</v>
      </c>
      <c r="B6" s="3">
        <f>[2]Novembro!$E$5</f>
        <v>86.083333333333329</v>
      </c>
      <c r="C6" s="3">
        <f>[2]Novembro!$E$6</f>
        <v>81.5</v>
      </c>
      <c r="D6" s="3">
        <f>[2]Novembro!$E$7</f>
        <v>81.708333333333329</v>
      </c>
      <c r="E6" s="3">
        <f>[2]Novembro!$E$8</f>
        <v>77.791666666666671</v>
      </c>
      <c r="F6" s="3">
        <f>[2]Novembro!$E$9</f>
        <v>71.166666666666671</v>
      </c>
      <c r="G6" s="3">
        <f>[2]Novembro!$E$10</f>
        <v>75.75</v>
      </c>
      <c r="H6" s="3">
        <f>[2]Novembro!$E$11</f>
        <v>77.75</v>
      </c>
      <c r="I6" s="3">
        <f>[2]Novembro!$E$12</f>
        <v>84.416666666666671</v>
      </c>
      <c r="J6" s="3">
        <f>[2]Novembro!$E$13</f>
        <v>78.5</v>
      </c>
      <c r="K6" s="3">
        <f>[2]Novembro!$E$14</f>
        <v>75.958333333333329</v>
      </c>
      <c r="L6" s="3">
        <f>[2]Novembro!$E$15</f>
        <v>69.583333333333329</v>
      </c>
      <c r="M6" s="3">
        <f>[2]Novembro!$E$16</f>
        <v>71.375</v>
      </c>
      <c r="N6" s="3">
        <f>[2]Novembro!$E$17</f>
        <v>67</v>
      </c>
      <c r="O6" s="3">
        <f>[2]Novembro!$E$18</f>
        <v>60.25</v>
      </c>
      <c r="P6" s="3">
        <f>[2]Novembro!$E$19</f>
        <v>62.958333333333336</v>
      </c>
      <c r="Q6" s="3">
        <f>[2]Novembro!$E$20</f>
        <v>54.041666666666664</v>
      </c>
      <c r="R6" s="3">
        <f>[2]Novembro!$E$21</f>
        <v>58.458333333333336</v>
      </c>
      <c r="S6" s="3">
        <f>[2]Novembro!$E$22</f>
        <v>62.666666666666664</v>
      </c>
      <c r="T6" s="3">
        <f>[2]Novembro!$E$23</f>
        <v>69.875</v>
      </c>
      <c r="U6" s="3">
        <f>[2]Novembro!$E$24</f>
        <v>72.375</v>
      </c>
      <c r="V6" s="3">
        <f>[2]Novembro!$E$25</f>
        <v>68.916666666666671</v>
      </c>
      <c r="W6" s="3">
        <f>[2]Novembro!$E$26</f>
        <v>74.375</v>
      </c>
      <c r="X6" s="3">
        <f>[2]Novembro!$E$27</f>
        <v>87.25</v>
      </c>
      <c r="Y6" s="3">
        <f>[2]Novembro!$E$28</f>
        <v>81.208333333333329</v>
      </c>
      <c r="Z6" s="3">
        <f>[2]Novembro!$E$29</f>
        <v>76.041666666666671</v>
      </c>
      <c r="AA6" s="3">
        <f>[2]Novembro!$E$30</f>
        <v>76.625</v>
      </c>
      <c r="AB6" s="3">
        <f>[2]Novembro!$E$31</f>
        <v>75.208333333333329</v>
      </c>
      <c r="AC6" s="3">
        <f>[2]Novembro!$E$32</f>
        <v>72.541666666666671</v>
      </c>
      <c r="AD6" s="3">
        <f>[2]Novembro!$E$33</f>
        <v>83.5</v>
      </c>
      <c r="AE6" s="3">
        <f>[2]Novembro!$E$34</f>
        <v>79.875</v>
      </c>
      <c r="AF6" s="16">
        <f t="shared" si="1"/>
        <v>73.825000000000003</v>
      </c>
    </row>
    <row r="7" spans="1:33" ht="17.100000000000001" customHeight="1" x14ac:dyDescent="0.2">
      <c r="A7" s="9" t="s">
        <v>1</v>
      </c>
      <c r="B7" s="3">
        <f>[3]Novembro!$E$5</f>
        <v>70.708333333333329</v>
      </c>
      <c r="C7" s="3">
        <f>[3]Novembro!$E$6</f>
        <v>71.5</v>
      </c>
      <c r="D7" s="3">
        <f>[3]Novembro!$E$7</f>
        <v>72.666666666666671</v>
      </c>
      <c r="E7" s="3">
        <f>[3]Novembro!$E$8</f>
        <v>69.75</v>
      </c>
      <c r="F7" s="3">
        <f>[3]Novembro!$E$9</f>
        <v>76.708333333333329</v>
      </c>
      <c r="G7" s="3">
        <f>[3]Novembro!$E$10</f>
        <v>73.416666666666671</v>
      </c>
      <c r="H7" s="3">
        <f>[3]Novembro!$E$11</f>
        <v>80.791666666666671</v>
      </c>
      <c r="I7" s="3">
        <f>[3]Novembro!$E$12</f>
        <v>84.333333333333329</v>
      </c>
      <c r="J7" s="3">
        <f>[3]Novembro!$E$13</f>
        <v>79.291666666666671</v>
      </c>
      <c r="K7" s="3">
        <f>[3]Novembro!$E$14</f>
        <v>73.166666666666671</v>
      </c>
      <c r="L7" s="3">
        <f>[3]Novembro!$E$15</f>
        <v>74.041666666666671</v>
      </c>
      <c r="M7" s="3">
        <f>[3]Novembro!$E$16</f>
        <v>74.52</v>
      </c>
      <c r="N7" s="3">
        <f>[3]Novembro!$E$17</f>
        <v>72.130434782608702</v>
      </c>
      <c r="O7" s="3">
        <f>[3]Novembro!$E$18</f>
        <v>57.833333333333336</v>
      </c>
      <c r="P7" s="3">
        <f>[3]Novembro!$E$19</f>
        <v>58.416666666666664</v>
      </c>
      <c r="Q7" s="3">
        <f>[3]Novembro!$E$20</f>
        <v>61.666666666666664</v>
      </c>
      <c r="R7" s="3">
        <f>[3]Novembro!$E$21</f>
        <v>62.125</v>
      </c>
      <c r="S7" s="3">
        <f>[3]Novembro!$E$22</f>
        <v>55.666666666666664</v>
      </c>
      <c r="T7" s="3">
        <f>[3]Novembro!$E$23</f>
        <v>63.333333333333336</v>
      </c>
      <c r="U7" s="3">
        <f>[3]Novembro!$E$24</f>
        <v>75.833333333333329</v>
      </c>
      <c r="V7" s="3">
        <f>[3]Novembro!$E$25</f>
        <v>68.416666666666671</v>
      </c>
      <c r="W7" s="3">
        <f>[3]Novembro!$E$26</f>
        <v>62.083333333333336</v>
      </c>
      <c r="X7" s="3">
        <f>[3]Novembro!$E$27</f>
        <v>71.625</v>
      </c>
      <c r="Y7" s="3">
        <f>[3]Novembro!$E$28</f>
        <v>82.375</v>
      </c>
      <c r="Z7" s="3">
        <f>[3]Novembro!$E$29</f>
        <v>76.125</v>
      </c>
      <c r="AA7" s="3">
        <f>[3]Novembro!$E$30</f>
        <v>70.166666666666671</v>
      </c>
      <c r="AB7" s="3">
        <f>[3]Novembro!$E$31</f>
        <v>72.083333333333329</v>
      </c>
      <c r="AC7" s="3">
        <f>[3]Novembro!$E$32</f>
        <v>71.708333333333329</v>
      </c>
      <c r="AD7" s="3">
        <f>[3]Novembro!$E$33</f>
        <v>71.916666666666671</v>
      </c>
      <c r="AE7" s="3">
        <f>[3]Novembro!$E$34</f>
        <v>76.916666666666671</v>
      </c>
      <c r="AF7" s="16">
        <f t="shared" si="1"/>
        <v>71.043903381642494</v>
      </c>
    </row>
    <row r="8" spans="1:33" ht="17.100000000000001" customHeight="1" x14ac:dyDescent="0.2">
      <c r="A8" s="9" t="s">
        <v>46</v>
      </c>
      <c r="B8" s="3">
        <f>[4]Novembro!$E$5</f>
        <v>81.791666666666671</v>
      </c>
      <c r="C8" s="3">
        <f>[4]Novembro!$E$6</f>
        <v>78.416666666666671</v>
      </c>
      <c r="D8" s="3">
        <f>[4]Novembro!$E$7</f>
        <v>77.458333333333329</v>
      </c>
      <c r="E8" s="3">
        <f>[4]Novembro!$E$8</f>
        <v>74.625</v>
      </c>
      <c r="F8" s="3">
        <f>[4]Novembro!$E$9</f>
        <v>76.916666666666671</v>
      </c>
      <c r="G8" s="3">
        <f>[4]Novembro!$E$10</f>
        <v>74.416666666666671</v>
      </c>
      <c r="H8" s="3">
        <f>[4]Novembro!$E$11</f>
        <v>78.75</v>
      </c>
      <c r="I8" s="3">
        <f>[4]Novembro!$E$12</f>
        <v>79.208333333333329</v>
      </c>
      <c r="J8" s="3">
        <f>[4]Novembro!$E$13</f>
        <v>74.625</v>
      </c>
      <c r="K8" s="3">
        <f>[4]Novembro!$E$14</f>
        <v>76.375</v>
      </c>
      <c r="L8" s="3">
        <f>[4]Novembro!$E$15</f>
        <v>74.375</v>
      </c>
      <c r="M8" s="3">
        <f>[4]Novembro!$E$16</f>
        <v>73.25</v>
      </c>
      <c r="N8" s="3">
        <f>[4]Novembro!$E$17</f>
        <v>69.416666666666671</v>
      </c>
      <c r="O8" s="3">
        <f>[4]Novembro!$E$18</f>
        <v>59.833333333333336</v>
      </c>
      <c r="P8" s="3">
        <f>[4]Novembro!$E$19</f>
        <v>60.041666666666664</v>
      </c>
      <c r="Q8" s="3">
        <f>[4]Novembro!$E$20</f>
        <v>59.916666666666664</v>
      </c>
      <c r="R8" s="3">
        <f>[4]Novembro!$E$21</f>
        <v>66.875</v>
      </c>
      <c r="S8" s="3">
        <f>[4]Novembro!$E$22</f>
        <v>68.208333333333329</v>
      </c>
      <c r="T8" s="3">
        <f>[4]Novembro!$E$23</f>
        <v>76.875</v>
      </c>
      <c r="U8" s="3">
        <f>[4]Novembro!$E$24</f>
        <v>80.916666666666671</v>
      </c>
      <c r="V8" s="3">
        <f>[4]Novembro!$E$25</f>
        <v>73.416666666666671</v>
      </c>
      <c r="W8" s="3">
        <f>[4]Novembro!$E$26</f>
        <v>69.458333333333329</v>
      </c>
      <c r="X8" s="3">
        <f>[4]Novembro!$E$27</f>
        <v>76.541666666666671</v>
      </c>
      <c r="Y8" s="3">
        <f>[4]Novembro!$E$28</f>
        <v>79.708333333333329</v>
      </c>
      <c r="Z8" s="3">
        <f>[4]Novembro!$E$29</f>
        <v>76.958333333333329</v>
      </c>
      <c r="AA8" s="3">
        <f>[4]Novembro!$E$30</f>
        <v>75.291666666666671</v>
      </c>
      <c r="AB8" s="3">
        <f>[4]Novembro!$E$31</f>
        <v>81.958333333333329</v>
      </c>
      <c r="AC8" s="3">
        <f>[4]Novembro!$E$32</f>
        <v>78.958333333333329</v>
      </c>
      <c r="AD8" s="3">
        <f>[4]Novembro!$E$33</f>
        <v>85.125</v>
      </c>
      <c r="AE8" s="3">
        <f>[4]Novembro!$E$34</f>
        <v>82.958333333333329</v>
      </c>
      <c r="AF8" s="16">
        <f t="shared" si="1"/>
        <v>74.75555555555556</v>
      </c>
    </row>
    <row r="9" spans="1:33" ht="17.100000000000001" customHeight="1" x14ac:dyDescent="0.2">
      <c r="A9" s="9" t="s">
        <v>2</v>
      </c>
      <c r="B9" s="3">
        <f>[5]Novembro!$E$5</f>
        <v>66.791666666666671</v>
      </c>
      <c r="C9" s="3">
        <f>[5]Novembro!$E$6</f>
        <v>71.291666666666671</v>
      </c>
      <c r="D9" s="3">
        <f>[5]Novembro!$E$7</f>
        <v>69.625</v>
      </c>
      <c r="E9" s="3">
        <f>[5]Novembro!$E$8</f>
        <v>68.333333333333329</v>
      </c>
      <c r="F9" s="3">
        <f>[5]Novembro!$E$9</f>
        <v>74.416666666666671</v>
      </c>
      <c r="G9" s="3">
        <f>[5]Novembro!$E$10</f>
        <v>76.916666666666671</v>
      </c>
      <c r="H9" s="3">
        <f>[5]Novembro!$E$11</f>
        <v>79</v>
      </c>
      <c r="I9" s="3">
        <f>[5]Novembro!$E$12</f>
        <v>83.666666666666671</v>
      </c>
      <c r="J9" s="3">
        <f>[5]Novembro!$E$13</f>
        <v>80.291666666666671</v>
      </c>
      <c r="K9" s="3">
        <f>[5]Novembro!$E$14</f>
        <v>76.625</v>
      </c>
      <c r="L9" s="3">
        <f>[5]Novembro!$E$15</f>
        <v>70.291666666666671</v>
      </c>
      <c r="M9" s="3">
        <f>[5]Novembro!$E$16</f>
        <v>78</v>
      </c>
      <c r="N9" s="3">
        <f>[5]Novembro!$E$17</f>
        <v>75.75</v>
      </c>
      <c r="O9" s="3">
        <f>[5]Novembro!$E$18</f>
        <v>61.833333333333336</v>
      </c>
      <c r="P9" s="3">
        <f>[5]Novembro!$E$19</f>
        <v>69.958333333333329</v>
      </c>
      <c r="Q9" s="3">
        <f>[5]Novembro!$E$20</f>
        <v>60.583333333333336</v>
      </c>
      <c r="R9" s="3">
        <f>[5]Novembro!$E$21</f>
        <v>55.416666666666664</v>
      </c>
      <c r="S9" s="3">
        <f>[5]Novembro!$E$22</f>
        <v>46.416666666666664</v>
      </c>
      <c r="T9" s="3">
        <f>[5]Novembro!$E$23</f>
        <v>45.041666666666664</v>
      </c>
      <c r="U9" s="3">
        <f>[5]Novembro!$E$24</f>
        <v>74</v>
      </c>
      <c r="V9" s="3">
        <f>[5]Novembro!$E$25</f>
        <v>66.625</v>
      </c>
      <c r="W9" s="3">
        <f>[5]Novembro!$E$26</f>
        <v>64.708333333333329</v>
      </c>
      <c r="X9" s="3">
        <f>[5]Novembro!$E$27</f>
        <v>75.125</v>
      </c>
      <c r="Y9" s="3">
        <f>[5]Novembro!$E$28</f>
        <v>80.916666666666671</v>
      </c>
      <c r="Z9" s="3">
        <f>[5]Novembro!$E$29</f>
        <v>78.333333333333329</v>
      </c>
      <c r="AA9" s="3">
        <f>[5]Novembro!$E$30</f>
        <v>68.125</v>
      </c>
      <c r="AB9" s="3">
        <f>[5]Novembro!$E$31</f>
        <v>66.333333333333329</v>
      </c>
      <c r="AC9" s="3">
        <f>[5]Novembro!$E$32</f>
        <v>65.75</v>
      </c>
      <c r="AD9" s="3">
        <f>[5]Novembro!$E$33</f>
        <v>75.916666666666671</v>
      </c>
      <c r="AE9" s="3">
        <f>[5]Novembro!$E$34</f>
        <v>77.5</v>
      </c>
      <c r="AF9" s="16">
        <f t="shared" si="1"/>
        <v>70.11944444444444</v>
      </c>
    </row>
    <row r="10" spans="1:33" ht="17.100000000000001" customHeight="1" x14ac:dyDescent="0.2">
      <c r="A10" s="9" t="s">
        <v>3</v>
      </c>
      <c r="B10" s="3">
        <f>[6]Novembro!$E$5</f>
        <v>65.5</v>
      </c>
      <c r="C10" s="3">
        <f>[6]Novembro!$E$6</f>
        <v>66.5</v>
      </c>
      <c r="D10" s="3">
        <f>[6]Novembro!$E$7</f>
        <v>68.333333333333329</v>
      </c>
      <c r="E10" s="3">
        <f>[6]Novembro!$E$8</f>
        <v>75.083333333333329</v>
      </c>
      <c r="F10" s="3">
        <f>[6]Novembro!$E$9</f>
        <v>67.5</v>
      </c>
      <c r="G10" s="3">
        <f>[6]Novembro!$E$10</f>
        <v>63.25</v>
      </c>
      <c r="H10" s="3">
        <f>[6]Novembro!$E$11</f>
        <v>64.041666666666671</v>
      </c>
      <c r="I10" s="3">
        <f>[6]Novembro!$E$12</f>
        <v>85.833333333333329</v>
      </c>
      <c r="J10" s="3">
        <f>[6]Novembro!$E$13</f>
        <v>88.041666666666671</v>
      </c>
      <c r="K10" s="3">
        <f>[6]Novembro!$E$14</f>
        <v>88</v>
      </c>
      <c r="L10" s="3">
        <f>[6]Novembro!$E$15</f>
        <v>74.541666666666671</v>
      </c>
      <c r="M10" s="3">
        <f>[6]Novembro!$E$16</f>
        <v>67.333333333333329</v>
      </c>
      <c r="N10" s="3">
        <f>[6]Novembro!$E$17</f>
        <v>73.416666666666671</v>
      </c>
      <c r="O10" s="3">
        <f>[6]Novembro!$E$18</f>
        <v>80.541666666666671</v>
      </c>
      <c r="P10" s="3">
        <f>[6]Novembro!$E$19</f>
        <v>74.5</v>
      </c>
      <c r="Q10" s="3">
        <f>[6]Novembro!$E$20</f>
        <v>69.833333333333329</v>
      </c>
      <c r="R10" s="3">
        <f>[6]Novembro!$E$21</f>
        <v>59.791666666666664</v>
      </c>
      <c r="S10" s="3">
        <f>[6]Novembro!$E$22</f>
        <v>49</v>
      </c>
      <c r="T10" s="3">
        <f>[6]Novembro!$E$23</f>
        <v>50.666666666666664</v>
      </c>
      <c r="U10" s="3">
        <f>[6]Novembro!$E$24</f>
        <v>51.875</v>
      </c>
      <c r="V10" s="3">
        <f>[6]Novembro!$E$25</f>
        <v>51.916666666666664</v>
      </c>
      <c r="W10" s="3">
        <f>[6]Novembro!$E$26</f>
        <v>67.125</v>
      </c>
      <c r="X10" s="3">
        <f>[6]Novembro!$E$27</f>
        <v>70.958333333333329</v>
      </c>
      <c r="Y10" s="3">
        <f>[6]Novembro!$E$28</f>
        <v>78.375</v>
      </c>
      <c r="Z10" s="3">
        <f>[6]Novembro!$E$29</f>
        <v>73.541666666666671</v>
      </c>
      <c r="AA10" s="3">
        <f>[6]Novembro!$E$30</f>
        <v>72.041666666666671</v>
      </c>
      <c r="AB10" s="3">
        <f>[6]Novembro!$E$31</f>
        <v>65.875</v>
      </c>
      <c r="AC10" s="3">
        <f>[6]Novembro!$E$32</f>
        <v>64.875</v>
      </c>
      <c r="AD10" s="3">
        <f>[6]Novembro!$E$33</f>
        <v>69.5</v>
      </c>
      <c r="AE10" s="3">
        <f>[6]Novembro!$E$34</f>
        <v>76.208333333333329</v>
      </c>
      <c r="AF10" s="16">
        <f t="shared" si="1"/>
        <v>69.13333333333334</v>
      </c>
    </row>
    <row r="11" spans="1:33" ht="17.100000000000001" customHeight="1" x14ac:dyDescent="0.2">
      <c r="A11" s="9" t="s">
        <v>4</v>
      </c>
      <c r="B11" s="3">
        <f>[7]Novembro!$E$5</f>
        <v>69.125</v>
      </c>
      <c r="C11" s="3">
        <f>[7]Novembro!$E$6</f>
        <v>73.208333333333329</v>
      </c>
      <c r="D11" s="3">
        <f>[7]Novembro!$E$7</f>
        <v>75.25</v>
      </c>
      <c r="E11" s="3">
        <f>[7]Novembro!$E$8</f>
        <v>79.25</v>
      </c>
      <c r="F11" s="3">
        <f>[7]Novembro!$E$9</f>
        <v>75.833333333333329</v>
      </c>
      <c r="G11" s="3">
        <f>[7]Novembro!$E$10</f>
        <v>71.708333333333329</v>
      </c>
      <c r="H11" s="3">
        <f>[7]Novembro!$E$11</f>
        <v>73.208333333333329</v>
      </c>
      <c r="I11" s="3">
        <f>[7]Novembro!$E$12</f>
        <v>91.833333333333329</v>
      </c>
      <c r="J11" s="3">
        <f>[7]Novembro!$E$13</f>
        <v>88.958333333333329</v>
      </c>
      <c r="K11" s="3">
        <f>[7]Novembro!$E$14</f>
        <v>88.166666666666671</v>
      </c>
      <c r="L11" s="3">
        <f>[7]Novembro!$E$15</f>
        <v>78.833333333333329</v>
      </c>
      <c r="M11" s="3">
        <f>[7]Novembro!$E$16</f>
        <v>73.375</v>
      </c>
      <c r="N11" s="3">
        <f>[7]Novembro!$E$17</f>
        <v>80.625</v>
      </c>
      <c r="O11" s="3">
        <f>[7]Novembro!$E$18</f>
        <v>83.708333333333329</v>
      </c>
      <c r="P11" s="3">
        <f>[7]Novembro!$E$19</f>
        <v>79.833333333333329</v>
      </c>
      <c r="Q11" s="3">
        <f>[7]Novembro!$E$20</f>
        <v>77.666666666666671</v>
      </c>
      <c r="R11" s="3">
        <f>[7]Novembro!$E$21</f>
        <v>68</v>
      </c>
      <c r="S11" s="3">
        <f>[7]Novembro!$E$22</f>
        <v>49.583333333333336</v>
      </c>
      <c r="T11" s="3">
        <f>[7]Novembro!$E$23</f>
        <v>44.5</v>
      </c>
      <c r="U11" s="3">
        <f>[7]Novembro!$E$24</f>
        <v>54.458333333333336</v>
      </c>
      <c r="V11" s="3">
        <f>[7]Novembro!$E$25</f>
        <v>54.708333333333336</v>
      </c>
      <c r="W11" s="3">
        <f>[7]Novembro!$E$26</f>
        <v>67.083333333333329</v>
      </c>
      <c r="X11" s="3">
        <f>[7]Novembro!$E$27</f>
        <v>77.958333333333329</v>
      </c>
      <c r="Y11" s="3">
        <f>[7]Novembro!$E$28</f>
        <v>88.791666666666671</v>
      </c>
      <c r="Z11" s="3">
        <f>[7]Novembro!$E$29</f>
        <v>85.25</v>
      </c>
      <c r="AA11" s="3">
        <f>[7]Novembro!$E$30</f>
        <v>82.333333333333329</v>
      </c>
      <c r="AB11" s="3">
        <f>[7]Novembro!$E$31</f>
        <v>73.291666666666671</v>
      </c>
      <c r="AC11" s="3">
        <f>[7]Novembro!$E$32</f>
        <v>64.875</v>
      </c>
      <c r="AD11" s="3">
        <f>[7]Novembro!$E$33</f>
        <v>69.5</v>
      </c>
      <c r="AE11" s="3">
        <f>[7]Novembro!$E$34</f>
        <v>76.208333333333329</v>
      </c>
      <c r="AF11" s="16">
        <f t="shared" si="1"/>
        <v>73.904166666666654</v>
      </c>
    </row>
    <row r="12" spans="1:33" ht="17.100000000000001" customHeight="1" x14ac:dyDescent="0.2">
      <c r="A12" s="9" t="s">
        <v>5</v>
      </c>
      <c r="B12" s="3">
        <f>[8]Novembro!$E$5</f>
        <v>51.333333333333336</v>
      </c>
      <c r="C12" s="3">
        <f>[8]Novembro!$E$6</f>
        <v>83.25</v>
      </c>
      <c r="D12" s="3">
        <f>[8]Novembro!$E$7</f>
        <v>75.333333333333329</v>
      </c>
      <c r="E12" s="3">
        <f>[8]Novembro!$E$8</f>
        <v>63.166666666666664</v>
      </c>
      <c r="F12" s="3">
        <f>[8]Novembro!$E$9</f>
        <v>68.708333333333329</v>
      </c>
      <c r="G12" s="3">
        <f>[8]Novembro!$E$10</f>
        <v>74.458333333333329</v>
      </c>
      <c r="H12" s="3">
        <f>[8]Novembro!$E$11</f>
        <v>75.5</v>
      </c>
      <c r="I12" s="3">
        <f>[8]Novembro!$E$12</f>
        <v>85.708333333333329</v>
      </c>
      <c r="J12" s="3">
        <f>[8]Novembro!$E$13</f>
        <v>70.166666666666671</v>
      </c>
      <c r="K12" s="3">
        <f>[8]Novembro!$E$14</f>
        <v>54.791666666666664</v>
      </c>
      <c r="L12" s="3">
        <f>[8]Novembro!$E$15</f>
        <v>77.458333333333329</v>
      </c>
      <c r="M12" s="3">
        <f>[8]Novembro!$E$16</f>
        <v>72.791666666666671</v>
      </c>
      <c r="N12" s="3">
        <f>[8]Novembro!$E$17</f>
        <v>62.083333333333336</v>
      </c>
      <c r="O12" s="3">
        <f>[8]Novembro!$E$18</f>
        <v>49.791666666666664</v>
      </c>
      <c r="P12" s="3">
        <f>[8]Novembro!$E$19</f>
        <v>43.333333333333336</v>
      </c>
      <c r="Q12" s="3">
        <f>[8]Novembro!$E$20</f>
        <v>48.208333333333336</v>
      </c>
      <c r="R12" s="3">
        <f>[8]Novembro!$E$21</f>
        <v>50.041666666666664</v>
      </c>
      <c r="S12" s="3">
        <f>[8]Novembro!$E$22</f>
        <v>56.75</v>
      </c>
      <c r="T12" s="3">
        <f>[8]Novembro!$E$23</f>
        <v>74.375</v>
      </c>
      <c r="U12" s="3">
        <f>[8]Novembro!$E$24</f>
        <v>72.375</v>
      </c>
      <c r="V12" s="3">
        <f>[8]Novembro!$E$25</f>
        <v>71.083333333333329</v>
      </c>
      <c r="W12" s="3">
        <f>[8]Novembro!$E$26</f>
        <v>71.25</v>
      </c>
      <c r="X12" s="3">
        <f>[8]Novembro!$E$27</f>
        <v>80.583333333333329</v>
      </c>
      <c r="Y12" s="3">
        <f>[8]Novembro!$E$28</f>
        <v>86.583333333333329</v>
      </c>
      <c r="Z12" s="3">
        <f>[8]Novembro!$E$29</f>
        <v>79.583333333333329</v>
      </c>
      <c r="AA12" s="3">
        <f>[8]Novembro!$E$30</f>
        <v>68.333333333333329</v>
      </c>
      <c r="AB12" s="3">
        <f>[8]Novembro!$E$31</f>
        <v>80.541666666666671</v>
      </c>
      <c r="AC12" s="3">
        <f>[8]Novembro!$E$32</f>
        <v>81.666666666666671</v>
      </c>
      <c r="AD12" s="3">
        <f>[8]Novembro!$E$33</f>
        <v>70.291666666666671</v>
      </c>
      <c r="AE12" s="3">
        <f>[8]Novembro!$E$34</f>
        <v>74.208333333333329</v>
      </c>
      <c r="AF12" s="16">
        <f t="shared" si="1"/>
        <v>69.125</v>
      </c>
    </row>
    <row r="13" spans="1:33" ht="17.100000000000001" customHeight="1" x14ac:dyDescent="0.2">
      <c r="A13" s="9" t="s">
        <v>6</v>
      </c>
      <c r="B13" s="3">
        <f>[9]Novembro!$E$5</f>
        <v>59.909090909090907</v>
      </c>
      <c r="C13" s="3">
        <f>[9]Novembro!$E$6</f>
        <v>66.5</v>
      </c>
      <c r="D13" s="3">
        <f>[9]Novembro!$E$7</f>
        <v>59.307692307692307</v>
      </c>
      <c r="E13" s="3">
        <f>[9]Novembro!$E$8</f>
        <v>67.125</v>
      </c>
      <c r="F13" s="3">
        <f>[9]Novembro!$E$9</f>
        <v>75</v>
      </c>
      <c r="G13" s="3">
        <f>[9]Novembro!$E$10</f>
        <v>65.599999999999994</v>
      </c>
      <c r="H13" s="3">
        <f>[9]Novembro!$E$11</f>
        <v>67.090909090909093</v>
      </c>
      <c r="I13" s="3">
        <f>[9]Novembro!$E$12</f>
        <v>77.428571428571431</v>
      </c>
      <c r="J13" s="3">
        <f>[9]Novembro!$E$13</f>
        <v>59.333333333333336</v>
      </c>
      <c r="K13" s="3">
        <f>[9]Novembro!$E$14</f>
        <v>76.8</v>
      </c>
      <c r="L13" s="3">
        <f>[9]Novembro!$E$15</f>
        <v>73.083333333333329</v>
      </c>
      <c r="M13" s="3">
        <f>[9]Novembro!$E$16</f>
        <v>72.15384615384616</v>
      </c>
      <c r="N13" s="3">
        <f>[9]Novembro!$E$17</f>
        <v>73.9375</v>
      </c>
      <c r="O13" s="3">
        <f>[9]Novembro!$E$18</f>
        <v>68.0625</v>
      </c>
      <c r="P13" s="3">
        <f>[9]Novembro!$E$19</f>
        <v>74.470588235294116</v>
      </c>
      <c r="Q13" s="3">
        <f>[9]Novembro!$E$20</f>
        <v>56.083333333333336</v>
      </c>
      <c r="R13" s="3">
        <f>[9]Novembro!$E$21</f>
        <v>58.75</v>
      </c>
      <c r="S13" s="3">
        <f>[9]Novembro!$E$22</f>
        <v>55.578947368421055</v>
      </c>
      <c r="T13" s="3">
        <f>[9]Novembro!$E$23</f>
        <v>62.38095238095238</v>
      </c>
      <c r="U13" s="3">
        <f>[9]Novembro!$E$24</f>
        <v>71.173913043478265</v>
      </c>
      <c r="V13" s="3">
        <f>[9]Novembro!$E$25</f>
        <v>60.166666666666664</v>
      </c>
      <c r="W13" s="3">
        <f>[9]Novembro!$E$26</f>
        <v>67.055555555555557</v>
      </c>
      <c r="X13" s="3">
        <f>[9]Novembro!$E$27</f>
        <v>72.615384615384613</v>
      </c>
      <c r="Y13" s="3">
        <f>[9]Novembro!$E$28</f>
        <v>89.333333333333329</v>
      </c>
      <c r="Z13" s="3">
        <f>[9]Novembro!$E$29</f>
        <v>68.25</v>
      </c>
      <c r="AA13" s="3">
        <f>[9]Novembro!$E$30</f>
        <v>61.071428571428569</v>
      </c>
      <c r="AB13" s="3">
        <f>[9]Novembro!$E$31</f>
        <v>69.368421052631575</v>
      </c>
      <c r="AC13" s="3">
        <f>[9]Novembro!$E$32</f>
        <v>62.133333333333333</v>
      </c>
      <c r="AD13" s="3">
        <f>[9]Novembro!$E$33</f>
        <v>69.941176470588232</v>
      </c>
      <c r="AE13" s="3">
        <f>[9]Novembro!$E$34</f>
        <v>78.84210526315789</v>
      </c>
      <c r="AF13" s="16">
        <f t="shared" si="1"/>
        <v>67.951563859344517</v>
      </c>
    </row>
    <row r="14" spans="1:33" ht="17.100000000000001" customHeight="1" x14ac:dyDescent="0.2">
      <c r="A14" s="9" t="s">
        <v>7</v>
      </c>
      <c r="B14" s="3">
        <f>[10]Novembro!$E$5</f>
        <v>84.375</v>
      </c>
      <c r="C14" s="3">
        <f>[10]Novembro!$E$6</f>
        <v>82.416666666666671</v>
      </c>
      <c r="D14" s="3">
        <f>[10]Novembro!$E$7</f>
        <v>72.916666666666671</v>
      </c>
      <c r="E14" s="3">
        <f>[10]Novembro!$E$8</f>
        <v>71.791666666666671</v>
      </c>
      <c r="F14" s="3">
        <f>[10]Novembro!$E$9</f>
        <v>60.375</v>
      </c>
      <c r="G14" s="3">
        <f>[10]Novembro!$E$10</f>
        <v>79.208333333333329</v>
      </c>
      <c r="H14" s="3">
        <f>[10]Novembro!$E$11</f>
        <v>70.208333333333329</v>
      </c>
      <c r="I14" s="3">
        <f>[10]Novembro!$E$12</f>
        <v>83.958333333333329</v>
      </c>
      <c r="J14" s="3">
        <f>[10]Novembro!$E$13</f>
        <v>83.791666666666671</v>
      </c>
      <c r="K14" s="3">
        <f>[10]Novembro!$E$14</f>
        <v>74.083333333333329</v>
      </c>
      <c r="L14" s="3">
        <f>[10]Novembro!$E$15</f>
        <v>66.166666666666671</v>
      </c>
      <c r="M14" s="3">
        <f>[10]Novembro!$E$16</f>
        <v>70.5</v>
      </c>
      <c r="N14" s="3">
        <f>[10]Novembro!$E$17</f>
        <v>66.958333333333329</v>
      </c>
      <c r="O14" s="3">
        <f>[10]Novembro!$E$18</f>
        <v>59.291666666666664</v>
      </c>
      <c r="P14" s="3">
        <f>[10]Novembro!$E$19</f>
        <v>64.166666666666671</v>
      </c>
      <c r="Q14" s="3">
        <f>[10]Novembro!$E$20</f>
        <v>52.25</v>
      </c>
      <c r="R14" s="3">
        <f>[10]Novembro!$E$21</f>
        <v>48.458333333333336</v>
      </c>
      <c r="S14" s="3">
        <f>[10]Novembro!$E$22</f>
        <v>48.75</v>
      </c>
      <c r="T14" s="3">
        <f>[10]Novembro!$E$23</f>
        <v>52.5</v>
      </c>
      <c r="U14" s="3">
        <f>[10]Novembro!$E$24</f>
        <v>68.166666666666671</v>
      </c>
      <c r="V14" s="3">
        <f>[10]Novembro!$E$25</f>
        <v>57.958333333333336</v>
      </c>
      <c r="W14" s="3">
        <f>[10]Novembro!$E$26</f>
        <v>59.25</v>
      </c>
      <c r="X14" s="3">
        <f>[10]Novembro!$E$27</f>
        <v>78.541666666666671</v>
      </c>
      <c r="Y14" s="3">
        <f>[10]Novembro!$E$28</f>
        <v>82.291666666666671</v>
      </c>
      <c r="Z14" s="3">
        <f>[10]Novembro!$E$29</f>
        <v>74.333333333333329</v>
      </c>
      <c r="AA14" s="3">
        <f>[10]Novembro!$E$30</f>
        <v>71.083333333333329</v>
      </c>
      <c r="AB14" s="3">
        <f>[10]Novembro!$E$31</f>
        <v>65.791666666666671</v>
      </c>
      <c r="AC14" s="3">
        <f>[10]Novembro!$E$32</f>
        <v>65.125</v>
      </c>
      <c r="AD14" s="3">
        <f>[10]Novembro!$E$33</f>
        <v>68.125</v>
      </c>
      <c r="AE14" s="3">
        <f>[10]Novembro!$E$34</f>
        <v>78.833333333333329</v>
      </c>
      <c r="AF14" s="16">
        <f t="shared" si="1"/>
        <v>68.722222222222229</v>
      </c>
    </row>
    <row r="15" spans="1:33" ht="17.100000000000001" customHeight="1" x14ac:dyDescent="0.2">
      <c r="A15" s="9" t="s">
        <v>8</v>
      </c>
      <c r="B15" s="3">
        <f>[11]Novembro!$E$5</f>
        <v>86.666666666666671</v>
      </c>
      <c r="C15" s="3">
        <f>[11]Novembro!$E$6</f>
        <v>80.125</v>
      </c>
      <c r="D15" s="3">
        <f>[11]Novembro!$E$7</f>
        <v>81.958333333333329</v>
      </c>
      <c r="E15" s="3">
        <f>[11]Novembro!$E$8</f>
        <v>79</v>
      </c>
      <c r="F15" s="3">
        <f>[11]Novembro!$E$9</f>
        <v>69.333333333333329</v>
      </c>
      <c r="G15" s="3">
        <f>[11]Novembro!$E$10</f>
        <v>64.708333333333329</v>
      </c>
      <c r="H15" s="3">
        <f>[11]Novembro!$E$11</f>
        <v>63.041666666666664</v>
      </c>
      <c r="I15" s="3">
        <f>[11]Novembro!$E$12</f>
        <v>85.208333333333329</v>
      </c>
      <c r="J15" s="3">
        <f>[11]Novembro!$E$13</f>
        <v>81</v>
      </c>
      <c r="K15" s="3">
        <f>[11]Novembro!$E$14</f>
        <v>75.25</v>
      </c>
      <c r="L15" s="3">
        <f>[11]Novembro!$E$15</f>
        <v>66.5</v>
      </c>
      <c r="M15" s="3">
        <f>[11]Novembro!$E$16</f>
        <v>68.25</v>
      </c>
      <c r="N15" s="3">
        <f>[11]Novembro!$E$17</f>
        <v>60.375</v>
      </c>
      <c r="O15" s="3">
        <f>[11]Novembro!$E$18</f>
        <v>63.416666666666664</v>
      </c>
      <c r="P15" s="3">
        <f>[11]Novembro!$E$19</f>
        <v>67.208333333333329</v>
      </c>
      <c r="Q15" s="3">
        <f>[11]Novembro!$E$20</f>
        <v>64.416666666666671</v>
      </c>
      <c r="R15" s="3">
        <f>[11]Novembro!$E$21</f>
        <v>56.958333333333336</v>
      </c>
      <c r="S15" s="3">
        <f>[11]Novembro!$E$22</f>
        <v>53</v>
      </c>
      <c r="T15" s="3">
        <f>[11]Novembro!$E$23</f>
        <v>57.375</v>
      </c>
      <c r="U15" s="3">
        <f>[11]Novembro!$E$24</f>
        <v>72.625</v>
      </c>
      <c r="V15" s="3">
        <f>[11]Novembro!$E$25</f>
        <v>65.75</v>
      </c>
      <c r="W15" s="3">
        <f>[11]Novembro!$E$26</f>
        <v>58.666666666666664</v>
      </c>
      <c r="X15" s="3">
        <f>[11]Novembro!$E$27</f>
        <v>78</v>
      </c>
      <c r="Y15" s="3">
        <f>[11]Novembro!$E$28</f>
        <v>82.541666666666671</v>
      </c>
      <c r="Z15" s="3">
        <f>[11]Novembro!$E$29</f>
        <v>79</v>
      </c>
      <c r="AA15" s="3">
        <f>[11]Novembro!$E$30</f>
        <v>70.541666666666671</v>
      </c>
      <c r="AB15" s="3">
        <f>[11]Novembro!$E$31</f>
        <v>72.375</v>
      </c>
      <c r="AC15" s="3">
        <f>[11]Novembro!$E$32</f>
        <v>68.416666666666671</v>
      </c>
      <c r="AD15" s="3">
        <f>[11]Novembro!$E$33</f>
        <v>74.625</v>
      </c>
      <c r="AE15" s="3">
        <f>[11]Novembro!$E$34</f>
        <v>76.666666666666671</v>
      </c>
      <c r="AF15" s="16">
        <f t="shared" si="1"/>
        <v>70.766666666666666</v>
      </c>
    </row>
    <row r="16" spans="1:33" ht="17.100000000000001" customHeight="1" x14ac:dyDescent="0.2">
      <c r="A16" s="9" t="s">
        <v>9</v>
      </c>
      <c r="B16" s="3">
        <f>[12]Novembro!$E$5</f>
        <v>79.458333333333329</v>
      </c>
      <c r="C16" s="3">
        <f>[12]Novembro!$E$6</f>
        <v>78.541666666666671</v>
      </c>
      <c r="D16" s="3">
        <f>[12]Novembro!$E$7</f>
        <v>69.75</v>
      </c>
      <c r="E16" s="3">
        <f>[12]Novembro!$E$8</f>
        <v>73.208333333333329</v>
      </c>
      <c r="F16" s="3">
        <f>[12]Novembro!$E$9</f>
        <v>57.625</v>
      </c>
      <c r="G16" s="3">
        <f>[12]Novembro!$E$10</f>
        <v>63.291666666666664</v>
      </c>
      <c r="H16" s="3">
        <f>[12]Novembro!$E$11</f>
        <v>54</v>
      </c>
      <c r="I16" s="3">
        <f>[12]Novembro!$E$12</f>
        <v>83.958333333333329</v>
      </c>
      <c r="J16" s="3">
        <f>[12]Novembro!$E$13</f>
        <v>78.666666666666671</v>
      </c>
      <c r="K16" s="3">
        <f>[12]Novembro!$E$14</f>
        <v>68.416666666666671</v>
      </c>
      <c r="L16" s="3">
        <f>[12]Novembro!$E$15</f>
        <v>59.041666666666664</v>
      </c>
      <c r="M16" s="3">
        <f>[12]Novembro!$E$16</f>
        <v>68.875</v>
      </c>
      <c r="N16" s="3">
        <f>[12]Novembro!$E$17</f>
        <v>65.666666666666671</v>
      </c>
      <c r="O16" s="3">
        <f>[12]Novembro!$E$18</f>
        <v>63.25</v>
      </c>
      <c r="P16" s="3">
        <f>[12]Novembro!$E$19</f>
        <v>62.666666666666664</v>
      </c>
      <c r="Q16" s="3">
        <f>[12]Novembro!$E$20</f>
        <v>58.166666666666664</v>
      </c>
      <c r="R16" s="3">
        <f>[12]Novembro!$E$21</f>
        <v>51.791666666666664</v>
      </c>
      <c r="S16" s="3">
        <f>[12]Novembro!$E$22</f>
        <v>48.333333333333336</v>
      </c>
      <c r="T16" s="3">
        <f>[12]Novembro!$E$23</f>
        <v>44.75</v>
      </c>
      <c r="U16" s="3">
        <f>[12]Novembro!$E$24</f>
        <v>63.333333333333336</v>
      </c>
      <c r="V16" s="3">
        <f>[12]Novembro!$E$25</f>
        <v>54.333333333333336</v>
      </c>
      <c r="W16" s="3">
        <f>[12]Novembro!$E$26</f>
        <v>48.041666666666664</v>
      </c>
      <c r="X16" s="3">
        <f>[12]Novembro!$E$27</f>
        <v>70.083333333333329</v>
      </c>
      <c r="Y16" s="3">
        <f>[12]Novembro!$E$28</f>
        <v>80.916666666666671</v>
      </c>
      <c r="Z16" s="3">
        <f>[12]Novembro!$E$29</f>
        <v>72.5</v>
      </c>
      <c r="AA16" s="3">
        <f>[12]Novembro!$E$30</f>
        <v>66.375</v>
      </c>
      <c r="AB16" s="3">
        <f>[12]Novembro!$E$31</f>
        <v>62.708333333333336</v>
      </c>
      <c r="AC16" s="3">
        <f>[12]Novembro!$E$32</f>
        <v>58.333333333333336</v>
      </c>
      <c r="AD16" s="3">
        <f>[12]Novembro!$E$33</f>
        <v>67.458333333333329</v>
      </c>
      <c r="AE16" s="3">
        <f>[12]Novembro!$E$34</f>
        <v>78.666666666666671</v>
      </c>
      <c r="AF16" s="16">
        <f t="shared" si="1"/>
        <v>65.073611111111106</v>
      </c>
    </row>
    <row r="17" spans="1:33" ht="17.100000000000001" customHeight="1" x14ac:dyDescent="0.2">
      <c r="A17" s="9" t="s">
        <v>47</v>
      </c>
      <c r="B17" s="3">
        <f>[13]Novembro!$E$5</f>
        <v>82.25</v>
      </c>
      <c r="C17" s="3">
        <f>[13]Novembro!$E$6</f>
        <v>82.375</v>
      </c>
      <c r="D17" s="3">
        <f>[13]Novembro!$E$7</f>
        <v>77.708333333333329</v>
      </c>
      <c r="E17" s="3">
        <f>[13]Novembro!$E$8</f>
        <v>72.541666666666671</v>
      </c>
      <c r="F17" s="3">
        <f>[13]Novembro!$E$9</f>
        <v>74.791666666666671</v>
      </c>
      <c r="G17" s="3">
        <f>[13]Novembro!$E$10</f>
        <v>68.041666666666671</v>
      </c>
      <c r="H17" s="3">
        <f>[13]Novembro!$E$11</f>
        <v>77.625</v>
      </c>
      <c r="I17" s="3">
        <f>[13]Novembro!$E$12</f>
        <v>79.833333333333329</v>
      </c>
      <c r="J17" s="3">
        <f>[13]Novembro!$E$13</f>
        <v>75.875</v>
      </c>
      <c r="K17" s="3">
        <f>[13]Novembro!$E$14</f>
        <v>71.916666666666671</v>
      </c>
      <c r="L17" s="3">
        <f>[13]Novembro!$E$15</f>
        <v>67.166666666666671</v>
      </c>
      <c r="M17" s="3">
        <f>[13]Novembro!$E$16</f>
        <v>69</v>
      </c>
      <c r="N17" s="3">
        <f>[13]Novembro!$E$17</f>
        <v>66.291666666666671</v>
      </c>
      <c r="O17" s="3">
        <f>[13]Novembro!$E$18</f>
        <v>53.916666666666664</v>
      </c>
      <c r="P17" s="3">
        <f>[13]Novembro!$E$19</f>
        <v>56.416666666666664</v>
      </c>
      <c r="Q17" s="3">
        <f>[13]Novembro!$E$20</f>
        <v>51.583333333333336</v>
      </c>
      <c r="R17" s="3">
        <f>[13]Novembro!$E$21</f>
        <v>49</v>
      </c>
      <c r="S17" s="3">
        <f>[13]Novembro!$E$22</f>
        <v>54.875</v>
      </c>
      <c r="T17" s="3">
        <f>[13]Novembro!$E$23</f>
        <v>64.041666666666671</v>
      </c>
      <c r="U17" s="3">
        <f>[13]Novembro!$E$24</f>
        <v>69</v>
      </c>
      <c r="V17" s="3">
        <f>[13]Novembro!$E$25</f>
        <v>64.666666666666671</v>
      </c>
      <c r="W17" s="3">
        <f>[13]Novembro!$E$26</f>
        <v>58.375</v>
      </c>
      <c r="X17" s="3">
        <f>[13]Novembro!$E$27</f>
        <v>67.75</v>
      </c>
      <c r="Y17" s="3">
        <f>[13]Novembro!$E$28</f>
        <v>76.875</v>
      </c>
      <c r="Z17" s="3">
        <f>[13]Novembro!$E$29</f>
        <v>71.958333333333329</v>
      </c>
      <c r="AA17" s="3">
        <f>[13]Novembro!$E$30</f>
        <v>67.208333333333329</v>
      </c>
      <c r="AB17" s="3">
        <f>[13]Novembro!$E$31</f>
        <v>72.916666666666671</v>
      </c>
      <c r="AC17" s="3">
        <f>[13]Novembro!$E$32</f>
        <v>67.666666666666671</v>
      </c>
      <c r="AD17" s="3">
        <f>[13]Novembro!$E$33</f>
        <v>80.181818181818187</v>
      </c>
      <c r="AE17" s="3">
        <f>[13]Novembro!$E$34</f>
        <v>73.75</v>
      </c>
      <c r="AF17" s="16">
        <f t="shared" si="1"/>
        <v>68.853282828282829</v>
      </c>
    </row>
    <row r="18" spans="1:33" ht="17.100000000000001" customHeight="1" x14ac:dyDescent="0.2">
      <c r="A18" s="9" t="s">
        <v>10</v>
      </c>
      <c r="B18" s="3">
        <f>[14]Novembro!$E$5</f>
        <v>85.291666666666671</v>
      </c>
      <c r="C18" s="3">
        <f>[14]Novembro!$E$6</f>
        <v>79.291666666666671</v>
      </c>
      <c r="D18" s="3">
        <f>[14]Novembro!$E$7</f>
        <v>78.041666666666671</v>
      </c>
      <c r="E18" s="3">
        <f>[14]Novembro!$E$8</f>
        <v>73.041666666666671</v>
      </c>
      <c r="F18" s="3">
        <f>[14]Novembro!$E$9</f>
        <v>64.2</v>
      </c>
      <c r="G18" s="3">
        <f>[14]Novembro!$E$10</f>
        <v>67.391304347826093</v>
      </c>
      <c r="H18" s="3">
        <f>[14]Novembro!$E$11</f>
        <v>62.875</v>
      </c>
      <c r="I18" s="3">
        <f>[14]Novembro!$E$12</f>
        <v>86.708333333333329</v>
      </c>
      <c r="J18" s="3">
        <f>[14]Novembro!$E$13</f>
        <v>75.708333333333329</v>
      </c>
      <c r="K18" s="3">
        <f>[14]Novembro!$E$14</f>
        <v>68.291666666666671</v>
      </c>
      <c r="L18" s="3">
        <f>[14]Novembro!$E$15</f>
        <v>63.708333333333336</v>
      </c>
      <c r="M18" s="3">
        <f>[14]Novembro!$E$16</f>
        <v>66.875</v>
      </c>
      <c r="N18" s="3">
        <f>[14]Novembro!$E$17</f>
        <v>61</v>
      </c>
      <c r="O18" s="3">
        <f>[14]Novembro!$E$18</f>
        <v>57.375</v>
      </c>
      <c r="P18" s="3">
        <f>[14]Novembro!$E$19</f>
        <v>61.291666666666664</v>
      </c>
      <c r="Q18" s="3">
        <f>[14]Novembro!$E$20</f>
        <v>52.583333333333336</v>
      </c>
      <c r="R18" s="3">
        <f>[14]Novembro!$E$21</f>
        <v>52.041666666666664</v>
      </c>
      <c r="S18" s="3">
        <f>[14]Novembro!$E$22</f>
        <v>47</v>
      </c>
      <c r="T18" s="3">
        <f>[14]Novembro!$E$23</f>
        <v>52.541666666666664</v>
      </c>
      <c r="U18" s="3">
        <f>[14]Novembro!$E$24</f>
        <v>67.541666666666671</v>
      </c>
      <c r="V18" s="3">
        <f>[14]Novembro!$E$25</f>
        <v>62.291666666666664</v>
      </c>
      <c r="W18" s="3">
        <f>[14]Novembro!$E$26</f>
        <v>53.291666666666664</v>
      </c>
      <c r="X18" s="3">
        <f>[14]Novembro!$E$27</f>
        <v>71.708333333333329</v>
      </c>
      <c r="Y18" s="3">
        <f>[14]Novembro!$E$28</f>
        <v>80.291666666666671</v>
      </c>
      <c r="Z18" s="3">
        <f>[14]Novembro!$E$29</f>
        <v>72.25</v>
      </c>
      <c r="AA18" s="3">
        <f>[14]Novembro!$E$30</f>
        <v>65.708333333333329</v>
      </c>
      <c r="AB18" s="3">
        <f>[14]Novembro!$E$31</f>
        <v>67.125</v>
      </c>
      <c r="AC18" s="3">
        <f>[14]Novembro!$E$32</f>
        <v>63.958333333333336</v>
      </c>
      <c r="AD18" s="3">
        <f>[14]Novembro!$E$33</f>
        <v>70.125</v>
      </c>
      <c r="AE18" s="3">
        <f>[14]Novembro!$E$34</f>
        <v>72.791666666666671</v>
      </c>
      <c r="AF18" s="16">
        <f t="shared" si="1"/>
        <v>66.744710144927552</v>
      </c>
    </row>
    <row r="19" spans="1:33" ht="17.100000000000001" customHeight="1" x14ac:dyDescent="0.2">
      <c r="A19" s="9" t="s">
        <v>11</v>
      </c>
      <c r="B19" s="3">
        <f>[15]Novembro!$E$5</f>
        <v>85.208333333333329</v>
      </c>
      <c r="C19" s="3">
        <f>[15]Novembro!$E$6</f>
        <v>87.375</v>
      </c>
      <c r="D19" s="3">
        <f>[15]Novembro!$E$7</f>
        <v>80.75</v>
      </c>
      <c r="E19" s="3">
        <f>[15]Novembro!$E$8</f>
        <v>75.916666666666671</v>
      </c>
      <c r="F19" s="3">
        <f>[15]Novembro!$E$9</f>
        <v>74.416666666666671</v>
      </c>
      <c r="G19" s="3">
        <f>[15]Novembro!$E$10</f>
        <v>77.833333333333329</v>
      </c>
      <c r="H19" s="3">
        <f>[15]Novembro!$E$11</f>
        <v>80.416666666666671</v>
      </c>
      <c r="I19" s="3">
        <f>[15]Novembro!$E$12</f>
        <v>86.291666666666671</v>
      </c>
      <c r="J19" s="3">
        <f>[15]Novembro!$E$13</f>
        <v>82.875</v>
      </c>
      <c r="K19" s="3">
        <f>[15]Novembro!$E$14</f>
        <v>81.041666666666671</v>
      </c>
      <c r="L19" s="3">
        <f>[15]Novembro!$E$15</f>
        <v>66.166666666666671</v>
      </c>
      <c r="M19" s="3">
        <f>[15]Novembro!$E$16</f>
        <v>65.875</v>
      </c>
      <c r="N19" s="3">
        <f>[15]Novembro!$E$17</f>
        <v>63.708333333333336</v>
      </c>
      <c r="O19" s="3">
        <f>[15]Novembro!$E$18</f>
        <v>53.875</v>
      </c>
      <c r="P19" s="3">
        <f>[15]Novembro!$E$19</f>
        <v>59.5</v>
      </c>
      <c r="Q19" s="3">
        <f>[15]Novembro!$E$20</f>
        <v>51.125</v>
      </c>
      <c r="R19" s="3">
        <f>[15]Novembro!$E$21</f>
        <v>53.125</v>
      </c>
      <c r="S19" s="3">
        <f>[15]Novembro!$E$22</f>
        <v>54.083333333333336</v>
      </c>
      <c r="T19" s="3">
        <f>[15]Novembro!$E$23</f>
        <v>57.333333333333336</v>
      </c>
      <c r="U19" s="3">
        <f>[15]Novembro!$E$24</f>
        <v>73.291666666666671</v>
      </c>
      <c r="V19" s="3">
        <f>[15]Novembro!$E$25</f>
        <v>64.166666666666671</v>
      </c>
      <c r="W19" s="3">
        <f>[15]Novembro!$E$26</f>
        <v>62.708333333333336</v>
      </c>
      <c r="X19" s="3">
        <f>[15]Novembro!$E$27</f>
        <v>68.416666666666671</v>
      </c>
      <c r="Y19" s="3">
        <f>[15]Novembro!$E$28</f>
        <v>77.388888888888886</v>
      </c>
      <c r="Z19" s="3">
        <f>[15]Novembro!$E$29</f>
        <v>73.583333333333329</v>
      </c>
      <c r="AA19" s="3">
        <f>[15]Novembro!$E$30</f>
        <v>74</v>
      </c>
      <c r="AB19" s="3">
        <f>[15]Novembro!$E$31</f>
        <v>76.791666666666671</v>
      </c>
      <c r="AC19" s="3">
        <f>[15]Novembro!$E$32</f>
        <v>72.125</v>
      </c>
      <c r="AD19" s="3">
        <f>[15]Novembro!$E$33</f>
        <v>84.25</v>
      </c>
      <c r="AE19" s="3">
        <f>[15]Novembro!$E$34</f>
        <v>81.625</v>
      </c>
      <c r="AF19" s="16">
        <f t="shared" si="1"/>
        <v>71.508796296296296</v>
      </c>
    </row>
    <row r="20" spans="1:33" ht="17.100000000000001" customHeight="1" x14ac:dyDescent="0.2">
      <c r="A20" s="9" t="s">
        <v>12</v>
      </c>
      <c r="B20" s="3">
        <f>[16]Novembro!$E$5</f>
        <v>69.666666666666671</v>
      </c>
      <c r="C20" s="3">
        <f>[16]Novembro!$E$6</f>
        <v>78.625</v>
      </c>
      <c r="D20" s="3">
        <f>[16]Novembro!$E$7</f>
        <v>74.541666666666671</v>
      </c>
      <c r="E20" s="3">
        <f>[16]Novembro!$E$8</f>
        <v>68.75</v>
      </c>
      <c r="F20" s="3">
        <f>[16]Novembro!$E$9</f>
        <v>81.291666666666671</v>
      </c>
      <c r="G20" s="3">
        <f>[16]Novembro!$E$10</f>
        <v>75.541666666666671</v>
      </c>
      <c r="H20" s="3">
        <f>[16]Novembro!$E$11</f>
        <v>79.625</v>
      </c>
      <c r="I20" s="3">
        <f>[16]Novembro!$E$12</f>
        <v>82.333333333333329</v>
      </c>
      <c r="J20" s="3">
        <f>[16]Novembro!$E$13</f>
        <v>77.125</v>
      </c>
      <c r="K20" s="3">
        <f>[16]Novembro!$E$14</f>
        <v>69.125</v>
      </c>
      <c r="L20" s="3">
        <f>[16]Novembro!$E$15</f>
        <v>66.25</v>
      </c>
      <c r="M20" s="3">
        <f>[16]Novembro!$E$16</f>
        <v>63.666666666666664</v>
      </c>
      <c r="N20" s="3">
        <f>[16]Novembro!$E$17</f>
        <v>65.875</v>
      </c>
      <c r="O20" s="3">
        <f>[16]Novembro!$E$18</f>
        <v>50.833333333333336</v>
      </c>
      <c r="P20" s="3">
        <f>[16]Novembro!$E$19</f>
        <v>51.666666666666664</v>
      </c>
      <c r="Q20" s="3">
        <f>[16]Novembro!$E$20</f>
        <v>49.791666666666664</v>
      </c>
      <c r="R20" s="3">
        <f>[16]Novembro!$E$21</f>
        <v>49.416666666666664</v>
      </c>
      <c r="S20" s="3">
        <f>[16]Novembro!$E$22</f>
        <v>60.458333333333336</v>
      </c>
      <c r="T20" s="3">
        <f>[16]Novembro!$E$23</f>
        <v>63.541666666666664</v>
      </c>
      <c r="U20" s="3">
        <f>[16]Novembro!$E$24</f>
        <v>73.625</v>
      </c>
      <c r="V20" s="3">
        <f>[16]Novembro!$E$25</f>
        <v>68.708333333333329</v>
      </c>
      <c r="W20" s="3">
        <f>[16]Novembro!$E$26</f>
        <v>65.041666666666671</v>
      </c>
      <c r="X20" s="3">
        <f>[16]Novembro!$E$27</f>
        <v>73.958333333333329</v>
      </c>
      <c r="Y20" s="3">
        <f>[16]Novembro!$E$28</f>
        <v>82.666666666666671</v>
      </c>
      <c r="Z20" s="3">
        <f>[16]Novembro!$E$29</f>
        <v>73.666666666666671</v>
      </c>
      <c r="AA20" s="3">
        <f>[16]Novembro!$E$30</f>
        <v>69</v>
      </c>
      <c r="AB20" s="3">
        <f>[16]Novembro!$E$31</f>
        <v>71.625</v>
      </c>
      <c r="AC20" s="3">
        <f>[16]Novembro!$E$32</f>
        <v>71.208333333333329</v>
      </c>
      <c r="AD20" s="3">
        <f>[16]Novembro!$E$33</f>
        <v>73.416666666666671</v>
      </c>
      <c r="AE20" s="3">
        <f>[16]Novembro!$E$34</f>
        <v>77.166666666666671</v>
      </c>
      <c r="AF20" s="16">
        <f t="shared" si="1"/>
        <v>69.273611111111123</v>
      </c>
    </row>
    <row r="21" spans="1:33" ht="17.100000000000001" customHeight="1" x14ac:dyDescent="0.2">
      <c r="A21" s="9" t="s">
        <v>13</v>
      </c>
      <c r="B21" s="3">
        <f>[17]Novembro!$E$5</f>
        <v>66.375</v>
      </c>
      <c r="C21" s="3">
        <f>[17]Novembro!$E$6</f>
        <v>84.666666666666671</v>
      </c>
      <c r="D21" s="3">
        <f>[17]Novembro!$E$7</f>
        <v>80.375</v>
      </c>
      <c r="E21" s="3">
        <f>[17]Novembro!$E$8</f>
        <v>76.875</v>
      </c>
      <c r="F21" s="3">
        <f>[17]Novembro!$E$9</f>
        <v>78.375</v>
      </c>
      <c r="G21" s="3">
        <f>[17]Novembro!$E$10</f>
        <v>73.375</v>
      </c>
      <c r="H21" s="3">
        <f>[17]Novembro!$E$11</f>
        <v>76.625</v>
      </c>
      <c r="I21" s="3">
        <f>[17]Novembro!$E$12</f>
        <v>86.541666666666671</v>
      </c>
      <c r="J21" s="3">
        <f>[17]Novembro!$E$13</f>
        <v>76.75</v>
      </c>
      <c r="K21" s="3">
        <f>[17]Novembro!$E$14</f>
        <v>67.708333333333329</v>
      </c>
      <c r="L21" s="3">
        <f>[17]Novembro!$E$15</f>
        <v>80</v>
      </c>
      <c r="M21" s="3">
        <f>[17]Novembro!$E$16</f>
        <v>80.166666666666671</v>
      </c>
      <c r="N21" s="3">
        <f>[17]Novembro!$E$17</f>
        <v>77.125</v>
      </c>
      <c r="O21" s="3">
        <f>[17]Novembro!$E$18</f>
        <v>56.083333333333336</v>
      </c>
      <c r="P21" s="3">
        <f>[17]Novembro!$E$19</f>
        <v>56.125</v>
      </c>
      <c r="Q21" s="3">
        <f>[17]Novembro!$E$20</f>
        <v>64.791666666666671</v>
      </c>
      <c r="R21" s="3">
        <f>[17]Novembro!$E$21</f>
        <v>64.041666666666671</v>
      </c>
      <c r="S21" s="3">
        <f>[17]Novembro!$E$22</f>
        <v>64.958333333333329</v>
      </c>
      <c r="T21" s="3">
        <f>[17]Novembro!$E$23</f>
        <v>73.166666666666671</v>
      </c>
      <c r="U21" s="3">
        <f>[17]Novembro!$E$24</f>
        <v>72.25</v>
      </c>
      <c r="V21" s="3">
        <f>[17]Novembro!$E$25</f>
        <v>71.666666666666671</v>
      </c>
      <c r="W21" s="3">
        <f>[17]Novembro!$E$26</f>
        <v>70.125</v>
      </c>
      <c r="X21" s="3">
        <f>[17]Novembro!$E$27</f>
        <v>80.875</v>
      </c>
      <c r="Y21" s="3">
        <f>[17]Novembro!$E$28</f>
        <v>91.416666666666671</v>
      </c>
      <c r="Z21" s="3">
        <f>[17]Novembro!$E$29</f>
        <v>80.333333333333329</v>
      </c>
      <c r="AA21" s="3">
        <f>[17]Novembro!$E$30</f>
        <v>76.5</v>
      </c>
      <c r="AB21" s="3">
        <f>[17]Novembro!$E$31</f>
        <v>81.625</v>
      </c>
      <c r="AC21" s="3">
        <f>[17]Novembro!$E$32</f>
        <v>71.208333333333329</v>
      </c>
      <c r="AD21" s="3">
        <f>[17]Novembro!$E$33</f>
        <v>73.416666666666671</v>
      </c>
      <c r="AE21" s="3">
        <f>[17]Novembro!$E$34</f>
        <v>77.166666666666671</v>
      </c>
      <c r="AF21" s="16">
        <f t="shared" si="1"/>
        <v>74.356944444444451</v>
      </c>
    </row>
    <row r="22" spans="1:33" ht="17.100000000000001" customHeight="1" x14ac:dyDescent="0.2">
      <c r="A22" s="9" t="s">
        <v>14</v>
      </c>
      <c r="B22" s="3">
        <f>[18]Novembro!$E$5</f>
        <v>55.047619047619051</v>
      </c>
      <c r="C22" s="3">
        <f>[18]Novembro!$E$6</f>
        <v>83.125</v>
      </c>
      <c r="D22" s="3">
        <f>[18]Novembro!$E$7</f>
        <v>66.7</v>
      </c>
      <c r="E22" s="3">
        <f>[18]Novembro!$E$8</f>
        <v>83.666666666666671</v>
      </c>
      <c r="F22" s="3">
        <f>[18]Novembro!$E$9</f>
        <v>71.285714285714292</v>
      </c>
      <c r="G22" s="3">
        <f>[18]Novembro!$E$10</f>
        <v>69.214285714285708</v>
      </c>
      <c r="H22" s="3">
        <f>[18]Novembro!$E$11</f>
        <v>73.285714285714292</v>
      </c>
      <c r="I22" s="3">
        <f>[18]Novembro!$E$12</f>
        <v>80.913043478260875</v>
      </c>
      <c r="J22" s="3">
        <f>[18]Novembro!$E$13</f>
        <v>87.78947368421052</v>
      </c>
      <c r="K22" s="3">
        <f>[18]Novembro!$E$14</f>
        <v>88.0625</v>
      </c>
      <c r="L22" s="3">
        <f>[18]Novembro!$E$15</f>
        <v>86.166666666666671</v>
      </c>
      <c r="M22" s="3">
        <f>[18]Novembro!$E$16</f>
        <v>84.666666666666671</v>
      </c>
      <c r="N22" s="3">
        <f>[18]Novembro!$E$17</f>
        <v>77.058823529411768</v>
      </c>
      <c r="O22" s="3">
        <f>[18]Novembro!$E$18</f>
        <v>87.066666666666663</v>
      </c>
      <c r="P22" s="3">
        <f>[18]Novembro!$E$19</f>
        <v>81</v>
      </c>
      <c r="Q22" s="3">
        <f>[18]Novembro!$E$20</f>
        <v>87.916666666666671</v>
      </c>
      <c r="R22" s="3">
        <f>[18]Novembro!$E$21</f>
        <v>68.692307692307693</v>
      </c>
      <c r="S22" s="3">
        <f>[18]Novembro!$E$22</f>
        <v>58.571428571428569</v>
      </c>
      <c r="T22" s="3">
        <f>[18]Novembro!$E$23</f>
        <v>66.428571428571431</v>
      </c>
      <c r="U22" s="3">
        <f>[18]Novembro!$E$24</f>
        <v>68.857142857142861</v>
      </c>
      <c r="V22" s="3">
        <f>[18]Novembro!$E$25</f>
        <v>65.214285714285708</v>
      </c>
      <c r="W22" s="3">
        <f>[18]Novembro!$E$26</f>
        <v>56.5</v>
      </c>
      <c r="X22" s="3">
        <f>[18]Novembro!$E$27</f>
        <v>60.68181818181818</v>
      </c>
      <c r="Y22" s="3">
        <f>[18]Novembro!$E$28</f>
        <v>73.791666666666671</v>
      </c>
      <c r="Z22" s="3">
        <f>[18]Novembro!$E$29</f>
        <v>85.913690476190482</v>
      </c>
      <c r="AA22" s="3">
        <f>[18]Novembro!$E$30</f>
        <v>66.555555555555557</v>
      </c>
      <c r="AB22" s="3">
        <f>[18]Novembro!$E$31</f>
        <v>69.416666666666671</v>
      </c>
      <c r="AC22" s="3">
        <f>[18]Novembro!$E$32</f>
        <v>67.541666666666671</v>
      </c>
      <c r="AD22" s="3">
        <f>[18]Novembro!$E$33</f>
        <v>69.083333333333329</v>
      </c>
      <c r="AE22" s="3">
        <f>[18]Novembro!$E$34</f>
        <v>76.791666666666671</v>
      </c>
      <c r="AF22" s="16">
        <f t="shared" si="1"/>
        <v>73.900176927861679</v>
      </c>
    </row>
    <row r="23" spans="1:33" ht="17.100000000000001" customHeight="1" x14ac:dyDescent="0.2">
      <c r="A23" s="9" t="s">
        <v>15</v>
      </c>
      <c r="B23" s="3">
        <f>[19]Novembro!$E$5</f>
        <v>85.166666666666671</v>
      </c>
      <c r="C23" s="3">
        <f>[19]Novembro!$E$6</f>
        <v>79.416666666666671</v>
      </c>
      <c r="D23" s="3">
        <f>[19]Novembro!$E$7</f>
        <v>74.708333333333329</v>
      </c>
      <c r="E23" s="3">
        <f>[19]Novembro!$E$8</f>
        <v>75.583333333333329</v>
      </c>
      <c r="F23" s="3">
        <f>[19]Novembro!$E$9</f>
        <v>72.583333333333329</v>
      </c>
      <c r="G23" s="3">
        <f>[19]Novembro!$E$10</f>
        <v>74.458333333333329</v>
      </c>
      <c r="H23" s="3">
        <f>[19]Novembro!$E$11</f>
        <v>76.125</v>
      </c>
      <c r="I23" s="3">
        <f>[19]Novembro!$E$12</f>
        <v>82.75</v>
      </c>
      <c r="J23" s="3">
        <f>[19]Novembro!$E$13</f>
        <v>80.833333333333329</v>
      </c>
      <c r="K23" s="3">
        <f>[19]Novembro!$E$14</f>
        <v>75.916666666666671</v>
      </c>
      <c r="L23" s="3">
        <f>[19]Novembro!$E$15</f>
        <v>70.083333333333329</v>
      </c>
      <c r="M23" s="3">
        <f>[19]Novembro!$E$16</f>
        <v>79.458333333333329</v>
      </c>
      <c r="N23" s="3">
        <f>[19]Novembro!$E$17</f>
        <v>72.708333333333329</v>
      </c>
      <c r="O23" s="3">
        <f>[19]Novembro!$E$18</f>
        <v>55.083333333333336</v>
      </c>
      <c r="P23" s="3">
        <f>[19]Novembro!$E$19</f>
        <v>58.208333333333336</v>
      </c>
      <c r="Q23" s="3">
        <f>[19]Novembro!$E$20</f>
        <v>39.458333333333336</v>
      </c>
      <c r="R23" s="3">
        <f>[19]Novembro!$E$21</f>
        <v>49.458333333333336</v>
      </c>
      <c r="S23" s="3">
        <f>[19]Novembro!$E$22</f>
        <v>59.75</v>
      </c>
      <c r="T23" s="3">
        <f>[19]Novembro!$E$23</f>
        <v>62.708333333333336</v>
      </c>
      <c r="U23" s="3">
        <f>[19]Novembro!$E$24</f>
        <v>72</v>
      </c>
      <c r="V23" s="3">
        <f>[19]Novembro!$E$25</f>
        <v>60.958333333333336</v>
      </c>
      <c r="W23" s="3">
        <f>[19]Novembro!$E$26</f>
        <v>58.5</v>
      </c>
      <c r="X23" s="3">
        <f>[19]Novembro!$E$27</f>
        <v>76.125</v>
      </c>
      <c r="Y23" s="3">
        <f>[19]Novembro!$E$28</f>
        <v>83.25</v>
      </c>
      <c r="Z23" s="3">
        <f>[19]Novembro!$E$29</f>
        <v>76.083333333333329</v>
      </c>
      <c r="AA23" s="3">
        <f>[19]Novembro!$E$30</f>
        <v>73.583333333333329</v>
      </c>
      <c r="AB23" s="3">
        <f>[19]Novembro!$E$31</f>
        <v>72.666666666666671</v>
      </c>
      <c r="AC23" s="3">
        <f>[19]Novembro!$E$32</f>
        <v>65.875</v>
      </c>
      <c r="AD23" s="3">
        <f>[19]Novembro!$E$33</f>
        <v>79.25</v>
      </c>
      <c r="AE23" s="3">
        <f>[19]Novembro!$E$34</f>
        <v>81.833333333333329</v>
      </c>
      <c r="AF23" s="16">
        <f t="shared" si="1"/>
        <v>70.819444444444429</v>
      </c>
    </row>
    <row r="24" spans="1:33" ht="17.100000000000001" customHeight="1" x14ac:dyDescent="0.2">
      <c r="A24" s="9" t="s">
        <v>16</v>
      </c>
      <c r="B24" s="3">
        <f>[20]Novembro!$E$5</f>
        <v>78.791666666666671</v>
      </c>
      <c r="C24" s="3">
        <f>[20]Novembro!$E$6</f>
        <v>77.75</v>
      </c>
      <c r="D24" s="3">
        <f>[20]Novembro!$E$7</f>
        <v>77.541666666666671</v>
      </c>
      <c r="E24" s="3">
        <f>[20]Novembro!$E$8</f>
        <v>66.208333333333329</v>
      </c>
      <c r="F24" s="3">
        <f>[20]Novembro!$E$9</f>
        <v>75.041666666666671</v>
      </c>
      <c r="G24" s="3">
        <f>[20]Novembro!$E$10</f>
        <v>65.25</v>
      </c>
      <c r="H24" s="3">
        <f>[20]Novembro!$E$11</f>
        <v>73.875</v>
      </c>
      <c r="I24" s="3">
        <f>[20]Novembro!$E$12</f>
        <v>74.291666666666671</v>
      </c>
      <c r="J24" s="3">
        <f>[20]Novembro!$E$13</f>
        <v>65.375</v>
      </c>
      <c r="K24" s="3">
        <f>[20]Novembro!$E$14</f>
        <v>59.333333333333336</v>
      </c>
      <c r="L24" s="3">
        <f>[20]Novembro!$E$15</f>
        <v>69.5</v>
      </c>
      <c r="M24" s="3">
        <f>[20]Novembro!$E$16</f>
        <v>65.208333333333329</v>
      </c>
      <c r="N24" s="3">
        <f>[20]Novembro!$E$17</f>
        <v>61.291666666666664</v>
      </c>
      <c r="O24" s="3">
        <f>[20]Novembro!$E$18</f>
        <v>49.166666666666664</v>
      </c>
      <c r="P24" s="3">
        <f>[20]Novembro!$E$19</f>
        <v>46.583333333333336</v>
      </c>
      <c r="Q24" s="3">
        <f>[20]Novembro!$E$20</f>
        <v>41.5</v>
      </c>
      <c r="R24" s="3">
        <f>[20]Novembro!$E$21</f>
        <v>37.416666666666664</v>
      </c>
      <c r="S24" s="3">
        <f>[20]Novembro!$E$22</f>
        <v>60.875</v>
      </c>
      <c r="T24" s="3">
        <f>[20]Novembro!$E$23</f>
        <v>80.708333333333329</v>
      </c>
      <c r="U24" s="3">
        <f>[20]Novembro!$E$24</f>
        <v>78.333333333333329</v>
      </c>
      <c r="V24" s="3">
        <f>[20]Novembro!$E$25</f>
        <v>62.583333333333336</v>
      </c>
      <c r="W24" s="3">
        <f>[20]Novembro!$E$26</f>
        <v>57.708333333333336</v>
      </c>
      <c r="X24" s="3">
        <f>[20]Novembro!$E$27</f>
        <v>72.416666666666671</v>
      </c>
      <c r="Y24" s="3">
        <f>[20]Novembro!$E$28</f>
        <v>82.291666666666671</v>
      </c>
      <c r="Z24" s="3">
        <f>[20]Novembro!$E$29</f>
        <v>75.916666666666671</v>
      </c>
      <c r="AA24" s="3">
        <f>[20]Novembro!$E$30</f>
        <v>71.083333333333329</v>
      </c>
      <c r="AB24" s="3">
        <f>[20]Novembro!$E$31</f>
        <v>81.541666666666671</v>
      </c>
      <c r="AC24" s="3">
        <f>[20]Novembro!$E$32</f>
        <v>72.041666666666671</v>
      </c>
      <c r="AD24" s="3">
        <f>[20]Novembro!$E$33</f>
        <v>75.75</v>
      </c>
      <c r="AE24" s="3">
        <f>[20]Novembro!$E$34</f>
        <v>78.791666666666671</v>
      </c>
      <c r="AF24" s="16">
        <f t="shared" si="1"/>
        <v>67.805555555555571</v>
      </c>
    </row>
    <row r="25" spans="1:33" ht="17.100000000000001" customHeight="1" x14ac:dyDescent="0.2">
      <c r="A25" s="9" t="s">
        <v>17</v>
      </c>
      <c r="B25" s="3">
        <f>[21]Novembro!$E$5</f>
        <v>81.166666666666671</v>
      </c>
      <c r="C25" s="3">
        <f>[21]Novembro!$E$6</f>
        <v>81.791666666666671</v>
      </c>
      <c r="D25" s="3">
        <f>[21]Novembro!$E$7</f>
        <v>76.75</v>
      </c>
      <c r="E25" s="3">
        <f>[21]Novembro!$E$8</f>
        <v>76.791666666666671</v>
      </c>
      <c r="F25" s="3">
        <f>[21]Novembro!$E$9</f>
        <v>67.583333333333329</v>
      </c>
      <c r="G25" s="3">
        <f>[21]Novembro!$E$10</f>
        <v>74.416666666666671</v>
      </c>
      <c r="H25" s="3">
        <f>[21]Novembro!$E$11</f>
        <v>75.291666666666671</v>
      </c>
      <c r="I25" s="3">
        <f>[21]Novembro!$E$12</f>
        <v>86.291666666666671</v>
      </c>
      <c r="J25" s="3">
        <f>[21]Novembro!$E$13</f>
        <v>85.166666666666671</v>
      </c>
      <c r="K25" s="3">
        <f>[21]Novembro!$E$14</f>
        <v>77.375</v>
      </c>
      <c r="L25" s="3">
        <f>[21]Novembro!$E$15</f>
        <v>67.5</v>
      </c>
      <c r="M25" s="3">
        <f>[21]Novembro!$E$16</f>
        <v>70.333333333333329</v>
      </c>
      <c r="N25" s="3">
        <f>[21]Novembro!$E$17</f>
        <v>69.125</v>
      </c>
      <c r="O25" s="3">
        <f>[21]Novembro!$E$18</f>
        <v>61.208333333333336</v>
      </c>
      <c r="P25" s="3">
        <f>[21]Novembro!$E$19</f>
        <v>69.583333333333329</v>
      </c>
      <c r="Q25" s="3">
        <f>[21]Novembro!$E$20</f>
        <v>64.291666666666671</v>
      </c>
      <c r="R25" s="3">
        <f>[21]Novembro!$E$21</f>
        <v>54.458333333333336</v>
      </c>
      <c r="S25" s="3">
        <f>[21]Novembro!$E$22</f>
        <v>50.833333333333336</v>
      </c>
      <c r="T25" s="3">
        <f>[21]Novembro!$E$23</f>
        <v>49.166666666666664</v>
      </c>
      <c r="U25" s="3">
        <f>[21]Novembro!$E$24</f>
        <v>70.875</v>
      </c>
      <c r="V25" s="3">
        <f>[21]Novembro!$E$25</f>
        <v>63.833333333333336</v>
      </c>
      <c r="W25" s="3">
        <f>[21]Novembro!$E$26</f>
        <v>64.875</v>
      </c>
      <c r="X25" s="3">
        <f>[21]Novembro!$E$27</f>
        <v>75.5</v>
      </c>
      <c r="Y25" s="3">
        <f>[21]Novembro!$E$28</f>
        <v>85</v>
      </c>
      <c r="Z25" s="3">
        <f>[21]Novembro!$E$29</f>
        <v>77.708333333333329</v>
      </c>
      <c r="AA25" s="3">
        <f>[21]Novembro!$E$30</f>
        <v>71.375</v>
      </c>
      <c r="AB25" s="3">
        <f>[21]Novembro!$E$31</f>
        <v>72.416666666666671</v>
      </c>
      <c r="AC25" s="3">
        <f>[21]Novembro!$E$32</f>
        <v>68.695652173913047</v>
      </c>
      <c r="AD25" s="3">
        <f>[21]Novembro!$E$33</f>
        <v>76.791666666666671</v>
      </c>
      <c r="AE25" s="3">
        <f>[21]Novembro!$E$34</f>
        <v>77.291666666666671</v>
      </c>
      <c r="AF25" s="16">
        <f t="shared" si="1"/>
        <v>71.449577294685966</v>
      </c>
    </row>
    <row r="26" spans="1:33" ht="17.100000000000001" customHeight="1" x14ac:dyDescent="0.2">
      <c r="A26" s="9" t="s">
        <v>18</v>
      </c>
      <c r="B26" s="3">
        <f>[22]Novembro!$E$5</f>
        <v>68.458333333333329</v>
      </c>
      <c r="C26" s="3">
        <f>[22]Novembro!$E$6</f>
        <v>83.5</v>
      </c>
      <c r="D26" s="3">
        <f>[22]Novembro!$E$7</f>
        <v>76.75</v>
      </c>
      <c r="E26" s="3">
        <f>[22]Novembro!$E$8</f>
        <v>72.833333333333329</v>
      </c>
      <c r="F26" s="3">
        <f>[22]Novembro!$E$9</f>
        <v>81.083333333333329</v>
      </c>
      <c r="G26" s="3">
        <f>[22]Novembro!$E$10</f>
        <v>76.583333333333329</v>
      </c>
      <c r="H26" s="3">
        <f>[22]Novembro!$E$11</f>
        <v>81</v>
      </c>
      <c r="I26" s="3">
        <f>[22]Novembro!$E$12</f>
        <v>92.25</v>
      </c>
      <c r="J26" s="3">
        <f>[22]Novembro!$E$13</f>
        <v>87.708333333333329</v>
      </c>
      <c r="K26" s="3">
        <f>[22]Novembro!$E$14</f>
        <v>87.125</v>
      </c>
      <c r="L26" s="3">
        <f>[22]Novembro!$E$15</f>
        <v>84.083333333333329</v>
      </c>
      <c r="M26" s="3">
        <f>[22]Novembro!$E$16</f>
        <v>81.833333333333329</v>
      </c>
      <c r="N26" s="3">
        <f>[22]Novembro!$E$17</f>
        <v>83.708333333333329</v>
      </c>
      <c r="O26" s="3">
        <f>[22]Novembro!$E$18</f>
        <v>83.5</v>
      </c>
      <c r="P26" s="3">
        <f>[22]Novembro!$E$19</f>
        <v>82.166666666666671</v>
      </c>
      <c r="Q26" s="3">
        <f>[22]Novembro!$E$20</f>
        <v>72.75</v>
      </c>
      <c r="R26" s="3">
        <f>[22]Novembro!$E$21</f>
        <v>69.333333333333329</v>
      </c>
      <c r="S26" s="3">
        <f>[22]Novembro!$E$22</f>
        <v>61.083333333333336</v>
      </c>
      <c r="T26" s="3">
        <f>[22]Novembro!$E$23</f>
        <v>54.208333333333336</v>
      </c>
      <c r="U26" s="3">
        <f>[22]Novembro!$E$24</f>
        <v>71.541666666666671</v>
      </c>
      <c r="V26" s="3">
        <f>[22]Novembro!$E$25</f>
        <v>67</v>
      </c>
      <c r="W26" s="3">
        <f>[22]Novembro!$E$26</f>
        <v>71.25</v>
      </c>
      <c r="X26" s="3">
        <f>[22]Novembro!$E$27</f>
        <v>81.583333333333329</v>
      </c>
      <c r="Y26" s="3">
        <f>[22]Novembro!$E$28</f>
        <v>89.958333333333329</v>
      </c>
      <c r="Z26" s="3">
        <f>[22]Novembro!$E$29</f>
        <v>83.625</v>
      </c>
      <c r="AA26" s="3">
        <f>[22]Novembro!$E$30</f>
        <v>79.458333333333329</v>
      </c>
      <c r="AB26" s="3">
        <f>[22]Novembro!$E$31</f>
        <v>76.416666666666671</v>
      </c>
      <c r="AC26" s="3">
        <f>[22]Novembro!$E$32</f>
        <v>74.625</v>
      </c>
      <c r="AD26" s="3">
        <f>[22]Novembro!$E$33</f>
        <v>81.458333333333329</v>
      </c>
      <c r="AE26" s="3">
        <f>[22]Novembro!$E$34</f>
        <v>89.541666666666671</v>
      </c>
      <c r="AF26" s="16">
        <f t="shared" si="1"/>
        <v>78.213888888888889</v>
      </c>
    </row>
    <row r="27" spans="1:33" ht="17.100000000000001" customHeight="1" x14ac:dyDescent="0.2">
      <c r="A27" s="9" t="s">
        <v>19</v>
      </c>
      <c r="B27" s="3">
        <f>[23]Novembro!$E$5</f>
        <v>83</v>
      </c>
      <c r="C27" s="3">
        <f>[23]Novembro!$E$6</f>
        <v>78.625</v>
      </c>
      <c r="D27" s="3">
        <f>[23]Novembro!$E$7</f>
        <v>81.916666666666671</v>
      </c>
      <c r="E27" s="3">
        <f>[23]Novembro!$E$8</f>
        <v>75.708333333333329</v>
      </c>
      <c r="F27" s="3">
        <f>[23]Novembro!$E$9</f>
        <v>59.541666666666664</v>
      </c>
      <c r="G27" s="3">
        <f>[23]Novembro!$E$10</f>
        <v>58.666666666666664</v>
      </c>
      <c r="H27" s="3">
        <f>[23]Novembro!$E$11</f>
        <v>62.458333333333336</v>
      </c>
      <c r="I27" s="3">
        <f>[23]Novembro!$E$12</f>
        <v>81.333333333333329</v>
      </c>
      <c r="J27" s="3">
        <f>[23]Novembro!$E$13</f>
        <v>75.958333333333329</v>
      </c>
      <c r="K27" s="3">
        <f>[23]Novembro!$E$14</f>
        <v>70.791666666666671</v>
      </c>
      <c r="L27" s="3">
        <f>[23]Novembro!$E$15</f>
        <v>67.208333333333329</v>
      </c>
      <c r="M27" s="3">
        <f>[23]Novembro!$E$16</f>
        <v>71.791666666666671</v>
      </c>
      <c r="N27" s="3">
        <f>[23]Novembro!$E$17</f>
        <v>62.333333333333336</v>
      </c>
      <c r="O27" s="3">
        <f>[23]Novembro!$E$18</f>
        <v>62.333333333333336</v>
      </c>
      <c r="P27" s="3">
        <f>[23]Novembro!$E$19</f>
        <v>62.958333333333336</v>
      </c>
      <c r="Q27" s="3">
        <f>[23]Novembro!$E$20</f>
        <v>52.541666666666664</v>
      </c>
      <c r="R27" s="3">
        <f>[23]Novembro!$E$21</f>
        <v>55.666666666666664</v>
      </c>
      <c r="S27" s="3">
        <f>[23]Novembro!$E$22</f>
        <v>53.875</v>
      </c>
      <c r="T27" s="3">
        <f>[23]Novembro!$E$23</f>
        <v>64</v>
      </c>
      <c r="U27" s="3">
        <f>[23]Novembro!$E$24</f>
        <v>67.75</v>
      </c>
      <c r="V27" s="3">
        <f>[23]Novembro!$E$25</f>
        <v>53.958333333333336</v>
      </c>
      <c r="W27" s="3">
        <f>[23]Novembro!$E$26</f>
        <v>55.291666666666664</v>
      </c>
      <c r="X27" s="3">
        <f>[23]Novembro!$E$27</f>
        <v>78.875</v>
      </c>
      <c r="Y27" s="3">
        <f>[23]Novembro!$E$28</f>
        <v>80.083333333333329</v>
      </c>
      <c r="Z27" s="3">
        <f>[23]Novembro!$E$29</f>
        <v>74.416666666666671</v>
      </c>
      <c r="AA27" s="3">
        <f>[23]Novembro!$E$30</f>
        <v>67.958333333333329</v>
      </c>
      <c r="AB27" s="3">
        <f>[23]Novembro!$E$31</f>
        <v>78.375</v>
      </c>
      <c r="AC27" s="3">
        <f>[23]Novembro!$E$32</f>
        <v>70.166666666666671</v>
      </c>
      <c r="AD27" s="3">
        <f>[23]Novembro!$E$33</f>
        <v>81.166666666666671</v>
      </c>
      <c r="AE27" s="3">
        <f>[23]Novembro!$E$34</f>
        <v>75.833333333333329</v>
      </c>
      <c r="AF27" s="16">
        <f t="shared" si="1"/>
        <v>68.819444444444443</v>
      </c>
    </row>
    <row r="28" spans="1:33" ht="17.100000000000001" customHeight="1" x14ac:dyDescent="0.2">
      <c r="A28" s="9" t="s">
        <v>31</v>
      </c>
      <c r="B28" s="3">
        <f>[24]Novembro!$E$5</f>
        <v>73.333333333333329</v>
      </c>
      <c r="C28" s="3">
        <f>[24]Novembro!$E$6</f>
        <v>80.958333333333329</v>
      </c>
      <c r="D28" s="3">
        <f>[24]Novembro!$E$7</f>
        <v>72.583333333333329</v>
      </c>
      <c r="E28" s="3">
        <f>[24]Novembro!$E$8</f>
        <v>70.666666666666671</v>
      </c>
      <c r="F28" s="3">
        <f>[24]Novembro!$E$9</f>
        <v>71.541666666666671</v>
      </c>
      <c r="G28" s="3">
        <f>[24]Novembro!$E$10</f>
        <v>71.666666666666671</v>
      </c>
      <c r="H28" s="3">
        <f>[24]Novembro!$E$11</f>
        <v>82.541666666666671</v>
      </c>
      <c r="I28" s="3">
        <f>[24]Novembro!$E$12</f>
        <v>83.5</v>
      </c>
      <c r="J28" s="3">
        <f>[24]Novembro!$E$13</f>
        <v>81.208333333333329</v>
      </c>
      <c r="K28" s="3">
        <f>[24]Novembro!$E$14</f>
        <v>76.708333333333329</v>
      </c>
      <c r="L28" s="3">
        <f>[24]Novembro!$E$15</f>
        <v>66.916666666666671</v>
      </c>
      <c r="M28" s="3">
        <f>[24]Novembro!$E$16</f>
        <v>72.416666666666671</v>
      </c>
      <c r="N28" s="3">
        <f>[24]Novembro!$E$17</f>
        <v>70.166666666666671</v>
      </c>
      <c r="O28" s="3">
        <f>[24]Novembro!$E$18</f>
        <v>59.583333333333336</v>
      </c>
      <c r="P28" s="3">
        <f>[24]Novembro!$E$19</f>
        <v>69</v>
      </c>
      <c r="Q28" s="3">
        <f>[24]Novembro!$E$20</f>
        <v>63.291666666666664</v>
      </c>
      <c r="R28" s="3">
        <f>[24]Novembro!$E$21</f>
        <v>52.666666666666664</v>
      </c>
      <c r="S28" s="3">
        <f>[24]Novembro!$E$22</f>
        <v>48.583333333333336</v>
      </c>
      <c r="T28" s="3">
        <f>[24]Novembro!$E$23</f>
        <v>47.458333333333336</v>
      </c>
      <c r="U28" s="3">
        <f>[24]Novembro!$E$24</f>
        <v>71.666666666666671</v>
      </c>
      <c r="V28" s="3">
        <f>[24]Novembro!$E$25</f>
        <v>64.875</v>
      </c>
      <c r="W28" s="3">
        <f>[24]Novembro!$E$26</f>
        <v>62.083333333333336</v>
      </c>
      <c r="X28" s="3">
        <f>[24]Novembro!$E$27</f>
        <v>72.5</v>
      </c>
      <c r="Y28" s="3">
        <f>[24]Novembro!$E$28</f>
        <v>80.625</v>
      </c>
      <c r="Z28" s="3">
        <f>[24]Novembro!$E$29</f>
        <v>74.083333333333329</v>
      </c>
      <c r="AA28" s="3">
        <f>[24]Novembro!$E$30</f>
        <v>70.208333333333329</v>
      </c>
      <c r="AB28" s="3">
        <f>[24]Novembro!$E$31</f>
        <v>70.458333333333329</v>
      </c>
      <c r="AC28" s="3">
        <f>[24]Novembro!$E$32</f>
        <v>66.583333333333329</v>
      </c>
      <c r="AD28" s="3">
        <f>[24]Novembro!$E$33</f>
        <v>70.875</v>
      </c>
      <c r="AE28" s="3">
        <f>[24]Novembro!$E$34</f>
        <v>76.625</v>
      </c>
      <c r="AF28" s="16">
        <f t="shared" si="1"/>
        <v>69.845833333333331</v>
      </c>
    </row>
    <row r="29" spans="1:33" ht="17.100000000000001" customHeight="1" x14ac:dyDescent="0.2">
      <c r="A29" s="9" t="s">
        <v>20</v>
      </c>
      <c r="B29" s="3">
        <f>[25]Novembro!$E$5</f>
        <v>55.25</v>
      </c>
      <c r="C29" s="3">
        <f>[25]Novembro!$E$6</f>
        <v>65.583333333333329</v>
      </c>
      <c r="D29" s="3">
        <f>[25]Novembro!$E$7</f>
        <v>65.708333333333329</v>
      </c>
      <c r="E29" s="3">
        <f>[25]Novembro!$E$8</f>
        <v>60.708333333333336</v>
      </c>
      <c r="F29" s="3">
        <f>[25]Novembro!$E$9</f>
        <v>48.5</v>
      </c>
      <c r="G29" s="3">
        <f>[25]Novembro!$E$10</f>
        <v>45.791666666666664</v>
      </c>
      <c r="H29" s="3">
        <f>[25]Novembro!$E$11</f>
        <v>51.708333333333336</v>
      </c>
      <c r="I29" s="3">
        <f>[25]Novembro!$E$12</f>
        <v>85.291666666666671</v>
      </c>
      <c r="J29" s="3">
        <f>[25]Novembro!$E$13</f>
        <v>78.416666666666671</v>
      </c>
      <c r="K29" s="3">
        <f>[25]Novembro!$E$14</f>
        <v>74.166666666666671</v>
      </c>
      <c r="L29" s="3">
        <f>[25]Novembro!$E$15</f>
        <v>70.291666666666671</v>
      </c>
      <c r="M29" s="3">
        <f>[25]Novembro!$E$16</f>
        <v>62.041666666666664</v>
      </c>
      <c r="N29" s="3">
        <f>[25]Novembro!$E$17</f>
        <v>63.333333333333336</v>
      </c>
      <c r="O29" s="3">
        <f>[25]Novembro!$E$18</f>
        <v>68</v>
      </c>
      <c r="P29" s="3">
        <f>[25]Novembro!$E$19</f>
        <v>61.916666666666664</v>
      </c>
      <c r="Q29" s="3">
        <f>[25]Novembro!$E$20</f>
        <v>60.875</v>
      </c>
      <c r="R29" s="3">
        <f>[25]Novembro!$E$21</f>
        <v>51.083333333333336</v>
      </c>
      <c r="S29" s="3">
        <f>[25]Novembro!$E$22</f>
        <v>43.791666666666664</v>
      </c>
      <c r="T29" s="3">
        <f>[25]Novembro!$E$23</f>
        <v>48.041666666666664</v>
      </c>
      <c r="U29" s="3">
        <f>[25]Novembro!$E$24</f>
        <v>45.708333333333336</v>
      </c>
      <c r="V29" s="3">
        <f>[25]Novembro!$E$25</f>
        <v>48.208333333333336</v>
      </c>
      <c r="W29" s="3">
        <f>[25]Novembro!$E$26</f>
        <v>56.875</v>
      </c>
      <c r="X29" s="3">
        <f>[25]Novembro!$E$27</f>
        <v>78.625</v>
      </c>
      <c r="Y29" s="3">
        <f>[25]Novembro!$E$28</f>
        <v>77.833333333333329</v>
      </c>
      <c r="Z29" s="3">
        <f>[25]Novembro!$E$29</f>
        <v>67.125</v>
      </c>
      <c r="AA29" s="3">
        <f>[25]Novembro!$E$30</f>
        <v>64.416666666666671</v>
      </c>
      <c r="AB29" s="3">
        <f>[25]Novembro!$E$31</f>
        <v>64.416666666666671</v>
      </c>
      <c r="AC29" s="3">
        <f>[25]Novembro!$E$32</f>
        <v>59.208333333333336</v>
      </c>
      <c r="AD29" s="3">
        <f>[25]Novembro!$E$33</f>
        <v>60.75</v>
      </c>
      <c r="AE29" s="3">
        <f>[25]Novembro!$E$34</f>
        <v>76.375</v>
      </c>
      <c r="AF29" s="16">
        <f t="shared" si="1"/>
        <v>62.001388888888883</v>
      </c>
    </row>
    <row r="30" spans="1:33" s="5" customFormat="1" ht="17.100000000000001" customHeight="1" x14ac:dyDescent="0.2">
      <c r="A30" s="13" t="s">
        <v>34</v>
      </c>
      <c r="B30" s="21">
        <f>AVERAGE(B5:B29)</f>
        <v>74.273268398268399</v>
      </c>
      <c r="C30" s="21">
        <f t="shared" ref="C30:AF30" si="2">AVERAGE(C5:C29)</f>
        <v>78.313333333333333</v>
      </c>
      <c r="D30" s="21">
        <f t="shared" si="2"/>
        <v>74.803641025641028</v>
      </c>
      <c r="E30" s="21">
        <f t="shared" si="2"/>
        <v>73.048333333333318</v>
      </c>
      <c r="F30" s="21">
        <f t="shared" si="2"/>
        <v>70.599428571428575</v>
      </c>
      <c r="G30" s="21">
        <f t="shared" si="2"/>
        <v>70.268223602484483</v>
      </c>
      <c r="H30" s="21">
        <f t="shared" si="2"/>
        <v>72.58339826839827</v>
      </c>
      <c r="I30" s="21">
        <f t="shared" si="2"/>
        <v>83.931997929606638</v>
      </c>
      <c r="J30" s="21">
        <f t="shared" si="2"/>
        <v>78.87824561403508</v>
      </c>
      <c r="K30" s="21">
        <f t="shared" si="2"/>
        <v>74.846166666666662</v>
      </c>
      <c r="L30" s="21">
        <f t="shared" si="2"/>
        <v>71.141666666666666</v>
      </c>
      <c r="M30" s="21">
        <f t="shared" si="2"/>
        <v>71.805287179487181</v>
      </c>
      <c r="N30" s="21">
        <f t="shared" si="2"/>
        <v>69.123403665814138</v>
      </c>
      <c r="O30" s="21">
        <f t="shared" si="2"/>
        <v>62.643499999999989</v>
      </c>
      <c r="P30" s="21">
        <f t="shared" si="2"/>
        <v>63.877156862745089</v>
      </c>
      <c r="Q30" s="21">
        <f t="shared" si="2"/>
        <v>58.774999999999999</v>
      </c>
      <c r="R30" s="21">
        <f t="shared" si="2"/>
        <v>56.060292307692301</v>
      </c>
      <c r="S30" s="21">
        <f t="shared" si="2"/>
        <v>55.022464312956309</v>
      </c>
      <c r="T30" s="21">
        <f t="shared" si="2"/>
        <v>59.795714285714276</v>
      </c>
      <c r="U30" s="21">
        <f t="shared" si="2"/>
        <v>69.277908902691507</v>
      </c>
      <c r="V30" s="21">
        <f t="shared" si="2"/>
        <v>63.213571428571413</v>
      </c>
      <c r="W30" s="21">
        <f t="shared" si="2"/>
        <v>63.04388888888888</v>
      </c>
      <c r="X30" s="21">
        <f t="shared" si="2"/>
        <v>75.421888111888123</v>
      </c>
      <c r="Y30" s="21">
        <f t="shared" si="2"/>
        <v>82.228888888888903</v>
      </c>
      <c r="Z30" s="21">
        <f t="shared" si="2"/>
        <v>76.104880952380967</v>
      </c>
      <c r="AA30" s="21">
        <f t="shared" si="2"/>
        <v>71.026746031746029</v>
      </c>
      <c r="AB30" s="21">
        <f t="shared" si="2"/>
        <v>72.66140350877194</v>
      </c>
      <c r="AC30" s="21">
        <f t="shared" si="2"/>
        <v>68.173159420289849</v>
      </c>
      <c r="AD30" s="21">
        <f t="shared" si="2"/>
        <v>73.874919786096257</v>
      </c>
      <c r="AE30" s="52">
        <f t="shared" si="2"/>
        <v>78.202017543859668</v>
      </c>
      <c r="AF30" s="21">
        <f t="shared" si="2"/>
        <v>70.433993182944846</v>
      </c>
      <c r="AG30" s="12"/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Q30" sqref="Q30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18" bestFit="1" customWidth="1"/>
    <col min="33" max="33" width="7.28515625" style="1" bestFit="1" customWidth="1"/>
    <col min="34" max="34" width="9.140625" style="1"/>
  </cols>
  <sheetData>
    <row r="1" spans="1:34" ht="20.100000000000001" customHeight="1" thickBot="1" x14ac:dyDescent="0.25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11"/>
    </row>
    <row r="3" spans="1:34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55" t="s">
        <v>40</v>
      </c>
      <c r="AG3" s="53" t="s">
        <v>39</v>
      </c>
      <c r="AH3" s="12"/>
    </row>
    <row r="4" spans="1:34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34" t="s">
        <v>38</v>
      </c>
      <c r="AG4" s="34" t="s">
        <v>38</v>
      </c>
      <c r="AH4" s="12"/>
    </row>
    <row r="5" spans="1:34" s="5" customFormat="1" ht="20.100000000000001" customHeight="1" thickTop="1" x14ac:dyDescent="0.2">
      <c r="A5" s="8" t="s">
        <v>45</v>
      </c>
      <c r="B5" s="41">
        <f>[1]Novembro!$F$5</f>
        <v>96</v>
      </c>
      <c r="C5" s="41">
        <f>[1]Novembro!$F$6</f>
        <v>96</v>
      </c>
      <c r="D5" s="41">
        <f>[1]Novembro!$F$7</f>
        <v>96</v>
      </c>
      <c r="E5" s="41">
        <f>[1]Novembro!$F$8</f>
        <v>97</v>
      </c>
      <c r="F5" s="41">
        <f>[1]Novembro!$F$9</f>
        <v>95</v>
      </c>
      <c r="G5" s="41">
        <f>[1]Novembro!$F$10</f>
        <v>95</v>
      </c>
      <c r="H5" s="41">
        <f>[1]Novembro!$F$11</f>
        <v>96</v>
      </c>
      <c r="I5" s="41">
        <f>[1]Novembro!$F$12</f>
        <v>96</v>
      </c>
      <c r="J5" s="41">
        <f>[1]Novembro!$F$13</f>
        <v>97</v>
      </c>
      <c r="K5" s="41">
        <f>[1]Novembro!$F$14</f>
        <v>96</v>
      </c>
      <c r="L5" s="41">
        <f>[1]Novembro!$F$15</f>
        <v>93</v>
      </c>
      <c r="M5" s="41">
        <f>[1]Novembro!$F$16</f>
        <v>91</v>
      </c>
      <c r="N5" s="41">
        <f>[1]Novembro!$F$17</f>
        <v>90</v>
      </c>
      <c r="O5" s="41">
        <f>[1]Novembro!$F$18</f>
        <v>83</v>
      </c>
      <c r="P5" s="41">
        <f>[1]Novembro!$F$19</f>
        <v>90</v>
      </c>
      <c r="Q5" s="41">
        <f>[1]Novembro!$F$20</f>
        <v>85</v>
      </c>
      <c r="R5" s="41">
        <f>[1]Novembro!$F$21</f>
        <v>88</v>
      </c>
      <c r="S5" s="41">
        <f>[1]Novembro!$F$22</f>
        <v>86</v>
      </c>
      <c r="T5" s="41">
        <f>[1]Novembro!$F$23</f>
        <v>94</v>
      </c>
      <c r="U5" s="41">
        <f>[1]Novembro!$F$24</f>
        <v>95</v>
      </c>
      <c r="V5" s="41">
        <f>[1]Novembro!$F$25</f>
        <v>94</v>
      </c>
      <c r="W5" s="41">
        <f>[1]Novembro!$F$26</f>
        <v>95</v>
      </c>
      <c r="X5" s="41">
        <f>[1]Novembro!$F$27</f>
        <v>95</v>
      </c>
      <c r="Y5" s="41">
        <f>[1]Novembro!$F$28</f>
        <v>96</v>
      </c>
      <c r="Z5" s="41">
        <f>[1]Novembro!$F$29</f>
        <v>94</v>
      </c>
      <c r="AA5" s="41">
        <f>[1]Novembro!$F$30</f>
        <v>95</v>
      </c>
      <c r="AB5" s="41">
        <f>[1]Novembro!$F$31</f>
        <v>92</v>
      </c>
      <c r="AC5" s="41">
        <f>[1]Novembro!$F$32</f>
        <v>91</v>
      </c>
      <c r="AD5" s="41">
        <f>[1]Novembro!$F$33</f>
        <v>92</v>
      </c>
      <c r="AE5" s="41">
        <f>[1]Novembro!$F$34</f>
        <v>92</v>
      </c>
      <c r="AF5" s="42">
        <f t="shared" ref="AF5:AF29" si="1">MAX(B5:AE5)</f>
        <v>97</v>
      </c>
      <c r="AG5" s="43">
        <f t="shared" ref="AG5:AG29" si="2">AVERAGE(B5:AE5)</f>
        <v>93.033333333333331</v>
      </c>
      <c r="AH5" s="12"/>
    </row>
    <row r="6" spans="1:34" ht="17.100000000000001" customHeight="1" x14ac:dyDescent="0.2">
      <c r="A6" s="9" t="s">
        <v>0</v>
      </c>
      <c r="B6" s="3">
        <f>[2]Novembro!$F$5</f>
        <v>96</v>
      </c>
      <c r="C6" s="3">
        <f>[2]Novembro!$F$6</f>
        <v>96</v>
      </c>
      <c r="D6" s="3">
        <f>[2]Novembro!$F$7</f>
        <v>96</v>
      </c>
      <c r="E6" s="3">
        <f>[2]Novembro!$F$8</f>
        <v>97</v>
      </c>
      <c r="F6" s="3">
        <f>[2]Novembro!$F$9</f>
        <v>95</v>
      </c>
      <c r="G6" s="3">
        <f>[2]Novembro!$F$10</f>
        <v>95</v>
      </c>
      <c r="H6" s="3">
        <f>[2]Novembro!$F$11</f>
        <v>96</v>
      </c>
      <c r="I6" s="3">
        <f>[2]Novembro!$F$12</f>
        <v>96</v>
      </c>
      <c r="J6" s="3">
        <f>[2]Novembro!$F$13</f>
        <v>97</v>
      </c>
      <c r="K6" s="3">
        <f>[2]Novembro!$F$14</f>
        <v>96</v>
      </c>
      <c r="L6" s="3">
        <f>[2]Novembro!$F$15</f>
        <v>93</v>
      </c>
      <c r="M6" s="3">
        <f>[2]Novembro!$F$16</f>
        <v>91</v>
      </c>
      <c r="N6" s="3">
        <f>[2]Novembro!$F$17</f>
        <v>90</v>
      </c>
      <c r="O6" s="3">
        <f>[2]Novembro!$F$18</f>
        <v>83</v>
      </c>
      <c r="P6" s="3">
        <f>[2]Novembro!$F$19</f>
        <v>90</v>
      </c>
      <c r="Q6" s="3">
        <f>[2]Novembro!$F$20</f>
        <v>85</v>
      </c>
      <c r="R6" s="3">
        <f>[2]Novembro!$F$21</f>
        <v>88</v>
      </c>
      <c r="S6" s="3">
        <f>[2]Novembro!$F$22</f>
        <v>86</v>
      </c>
      <c r="T6" s="3">
        <f>[2]Novembro!$F$23</f>
        <v>94</v>
      </c>
      <c r="U6" s="3">
        <f>[2]Novembro!$F$24</f>
        <v>95</v>
      </c>
      <c r="V6" s="3">
        <f>[2]Novembro!$F$25</f>
        <v>94</v>
      </c>
      <c r="W6" s="3">
        <f>[2]Novembro!$F$26</f>
        <v>95</v>
      </c>
      <c r="X6" s="3">
        <f>[2]Novembro!$F$27</f>
        <v>95</v>
      </c>
      <c r="Y6" s="3">
        <f>[2]Novembro!$F$28</f>
        <v>96</v>
      </c>
      <c r="Z6" s="3">
        <f>[2]Novembro!$F$29</f>
        <v>94</v>
      </c>
      <c r="AA6" s="3">
        <f>[2]Novembro!$F$30</f>
        <v>95</v>
      </c>
      <c r="AB6" s="3">
        <f>[2]Novembro!$F$31</f>
        <v>92</v>
      </c>
      <c r="AC6" s="3">
        <f>[2]Novembro!$F$32</f>
        <v>96</v>
      </c>
      <c r="AD6" s="3">
        <f>[2]Novembro!$F$33</f>
        <v>96</v>
      </c>
      <c r="AE6" s="3">
        <f>[2]Novembro!$F$34</f>
        <v>96</v>
      </c>
      <c r="AF6" s="16">
        <f t="shared" si="1"/>
        <v>97</v>
      </c>
      <c r="AG6" s="25">
        <f t="shared" si="2"/>
        <v>93.466666666666669</v>
      </c>
    </row>
    <row r="7" spans="1:34" ht="17.100000000000001" customHeight="1" x14ac:dyDescent="0.2">
      <c r="A7" s="9" t="s">
        <v>1</v>
      </c>
      <c r="B7" s="3">
        <f>[3]Novembro!$F$5</f>
        <v>83</v>
      </c>
      <c r="C7" s="3">
        <f>[3]Novembro!$F$6</f>
        <v>91</v>
      </c>
      <c r="D7" s="3">
        <f>[3]Novembro!$F$7</f>
        <v>94</v>
      </c>
      <c r="E7" s="3">
        <f>[3]Novembro!$F$8</f>
        <v>93</v>
      </c>
      <c r="F7" s="3">
        <f>[3]Novembro!$F$9</f>
        <v>90</v>
      </c>
      <c r="G7" s="3">
        <f>[3]Novembro!$F$10</f>
        <v>96</v>
      </c>
      <c r="H7" s="3">
        <f>[3]Novembro!$F$11</f>
        <v>95</v>
      </c>
      <c r="I7" s="3">
        <f>[3]Novembro!$F$12</f>
        <v>96</v>
      </c>
      <c r="J7" s="3">
        <f>[3]Novembro!$F$13</f>
        <v>97</v>
      </c>
      <c r="K7" s="3">
        <f>[3]Novembro!$F$14</f>
        <v>93</v>
      </c>
      <c r="L7" s="3">
        <f>[3]Novembro!$F$15</f>
        <v>94</v>
      </c>
      <c r="M7" s="3">
        <f>[3]Novembro!$F$16</f>
        <v>94</v>
      </c>
      <c r="N7" s="3">
        <f>[3]Novembro!$F$17</f>
        <v>95</v>
      </c>
      <c r="O7" s="3">
        <f>[3]Novembro!$F$18</f>
        <v>80</v>
      </c>
      <c r="P7" s="3">
        <f>[3]Novembro!$F$19</f>
        <v>78</v>
      </c>
      <c r="Q7" s="3">
        <f>[3]Novembro!$F$20</f>
        <v>83</v>
      </c>
      <c r="R7" s="3">
        <f>[3]Novembro!$F$21</f>
        <v>90</v>
      </c>
      <c r="S7" s="3">
        <f>[3]Novembro!$F$22</f>
        <v>84</v>
      </c>
      <c r="T7" s="3">
        <f>[3]Novembro!$F$23</f>
        <v>89</v>
      </c>
      <c r="U7" s="3">
        <f>[3]Novembro!$F$24</f>
        <v>91</v>
      </c>
      <c r="V7" s="3">
        <f>[3]Novembro!$F$25</f>
        <v>96</v>
      </c>
      <c r="W7" s="3">
        <f>[3]Novembro!$F$26</f>
        <v>86</v>
      </c>
      <c r="X7" s="3">
        <f>[3]Novembro!$F$27</f>
        <v>90</v>
      </c>
      <c r="Y7" s="3">
        <f>[3]Novembro!$F$28</f>
        <v>96</v>
      </c>
      <c r="Z7" s="3">
        <f>[3]Novembro!$F$29</f>
        <v>96</v>
      </c>
      <c r="AA7" s="3">
        <f>[3]Novembro!$F$30</f>
        <v>92</v>
      </c>
      <c r="AB7" s="3">
        <f>[3]Novembro!$F$31</f>
        <v>91</v>
      </c>
      <c r="AC7" s="3">
        <f>[3]Novembro!$F$32</f>
        <v>96</v>
      </c>
      <c r="AD7" s="3">
        <f>[3]Novembro!$F$33</f>
        <v>94</v>
      </c>
      <c r="AE7" s="3">
        <f>[3]Novembro!$F$34</f>
        <v>95</v>
      </c>
      <c r="AF7" s="16">
        <f t="shared" si="1"/>
        <v>97</v>
      </c>
      <c r="AG7" s="25">
        <f t="shared" si="2"/>
        <v>91.266666666666666</v>
      </c>
    </row>
    <row r="8" spans="1:34" ht="17.100000000000001" customHeight="1" x14ac:dyDescent="0.2">
      <c r="A8" s="9" t="s">
        <v>46</v>
      </c>
      <c r="B8" s="3">
        <f>[4]Novembro!$F$5</f>
        <v>88</v>
      </c>
      <c r="C8" s="3">
        <f>[4]Novembro!$F$6</f>
        <v>89</v>
      </c>
      <c r="D8" s="3">
        <f>[4]Novembro!$F$7</f>
        <v>88</v>
      </c>
      <c r="E8" s="3">
        <f>[4]Novembro!$F$8</f>
        <v>88</v>
      </c>
      <c r="F8" s="3">
        <f>[4]Novembro!$F$9</f>
        <v>88</v>
      </c>
      <c r="G8" s="3">
        <f>[4]Novembro!$F$10</f>
        <v>89</v>
      </c>
      <c r="H8" s="3">
        <f>[4]Novembro!$F$11</f>
        <v>87</v>
      </c>
      <c r="I8" s="3">
        <f>[4]Novembro!$F$12</f>
        <v>89</v>
      </c>
      <c r="J8" s="3">
        <f>[4]Novembro!$F$13</f>
        <v>88</v>
      </c>
      <c r="K8" s="3">
        <f>[4]Novembro!$F$14</f>
        <v>86</v>
      </c>
      <c r="L8" s="3">
        <f>[4]Novembro!$F$15</f>
        <v>87</v>
      </c>
      <c r="M8" s="3">
        <f>[4]Novembro!$F$16</f>
        <v>84</v>
      </c>
      <c r="N8" s="3">
        <f>[4]Novembro!$F$17</f>
        <v>83</v>
      </c>
      <c r="O8" s="3">
        <f>[4]Novembro!$F$18</f>
        <v>80</v>
      </c>
      <c r="P8" s="3">
        <f>[4]Novembro!$F$19</f>
        <v>81</v>
      </c>
      <c r="Q8" s="3">
        <f>[4]Novembro!$F$20</f>
        <v>86</v>
      </c>
      <c r="R8" s="3">
        <f>[4]Novembro!$F$21</f>
        <v>87</v>
      </c>
      <c r="S8" s="3">
        <f>[4]Novembro!$F$22</f>
        <v>85</v>
      </c>
      <c r="T8" s="3">
        <f>[4]Novembro!$F$23</f>
        <v>88</v>
      </c>
      <c r="U8" s="3">
        <f>[4]Novembro!$F$24</f>
        <v>88</v>
      </c>
      <c r="V8" s="3">
        <f>[4]Novembro!$F$25</f>
        <v>90</v>
      </c>
      <c r="W8" s="3">
        <f>[4]Novembro!$F$26</f>
        <v>84</v>
      </c>
      <c r="X8" s="3">
        <f>[4]Novembro!$F$27</f>
        <v>86</v>
      </c>
      <c r="Y8" s="3">
        <f>[4]Novembro!$F$28</f>
        <v>89</v>
      </c>
      <c r="Z8" s="3">
        <f>[4]Novembro!$F$29</f>
        <v>88</v>
      </c>
      <c r="AA8" s="3">
        <f>[4]Novembro!$F$30</f>
        <v>86</v>
      </c>
      <c r="AB8" s="3">
        <f>[4]Novembro!$F$31</f>
        <v>89</v>
      </c>
      <c r="AC8" s="3">
        <f>[4]Novembro!$F$32</f>
        <v>90</v>
      </c>
      <c r="AD8" s="3">
        <f>[4]Novembro!$F$33</f>
        <v>90</v>
      </c>
      <c r="AE8" s="3">
        <f>[4]Novembro!$F$34</f>
        <v>91</v>
      </c>
      <c r="AF8" s="16">
        <f t="shared" ref="AF8" si="3">MAX(B8:AE8)</f>
        <v>91</v>
      </c>
      <c r="AG8" s="25">
        <f t="shared" ref="AG8" si="4">AVERAGE(B8:AE8)</f>
        <v>87.066666666666663</v>
      </c>
    </row>
    <row r="9" spans="1:34" ht="17.100000000000001" customHeight="1" x14ac:dyDescent="0.2">
      <c r="A9" s="9" t="s">
        <v>2</v>
      </c>
      <c r="B9" s="3">
        <f>[5]Novembro!$F$5</f>
        <v>86</v>
      </c>
      <c r="C9" s="3">
        <f>[5]Novembro!$F$6</f>
        <v>92</v>
      </c>
      <c r="D9" s="3">
        <f>[5]Novembro!$F$7</f>
        <v>90</v>
      </c>
      <c r="E9" s="3">
        <f>[5]Novembro!$F$8</f>
        <v>89</v>
      </c>
      <c r="F9" s="3">
        <f>[5]Novembro!$F$9</f>
        <v>95</v>
      </c>
      <c r="G9" s="3">
        <f>[5]Novembro!$F$10</f>
        <v>94</v>
      </c>
      <c r="H9" s="3">
        <f>[5]Novembro!$F$11</f>
        <v>92</v>
      </c>
      <c r="I9" s="3">
        <f>[5]Novembro!$F$12</f>
        <v>93</v>
      </c>
      <c r="J9" s="3">
        <f>[5]Novembro!$F$13</f>
        <v>95</v>
      </c>
      <c r="K9" s="3">
        <f>[5]Novembro!$F$14</f>
        <v>93</v>
      </c>
      <c r="L9" s="3">
        <f>[5]Novembro!$F$15</f>
        <v>90</v>
      </c>
      <c r="M9" s="3">
        <f>[5]Novembro!$F$16</f>
        <v>92</v>
      </c>
      <c r="N9" s="3">
        <f>[5]Novembro!$F$17</f>
        <v>95</v>
      </c>
      <c r="O9" s="3">
        <f>[5]Novembro!$F$18</f>
        <v>78</v>
      </c>
      <c r="P9" s="3">
        <f>[5]Novembro!$F$19</f>
        <v>92</v>
      </c>
      <c r="Q9" s="3">
        <f>[5]Novembro!$F$20</f>
        <v>84</v>
      </c>
      <c r="R9" s="3">
        <f>[5]Novembro!$F$21</f>
        <v>67</v>
      </c>
      <c r="S9" s="3">
        <f>[5]Novembro!$F$22</f>
        <v>60</v>
      </c>
      <c r="T9" s="3">
        <f>[5]Novembro!$F$23</f>
        <v>83</v>
      </c>
      <c r="U9" s="3">
        <f>[5]Novembro!$F$24</f>
        <v>90</v>
      </c>
      <c r="V9" s="3">
        <f>[5]Novembro!$F$25</f>
        <v>87</v>
      </c>
      <c r="W9" s="3">
        <f>[5]Novembro!$F$26</f>
        <v>82</v>
      </c>
      <c r="X9" s="3">
        <f>[5]Novembro!$F$27</f>
        <v>90</v>
      </c>
      <c r="Y9" s="3">
        <f>[5]Novembro!$F$28</f>
        <v>94</v>
      </c>
      <c r="Z9" s="3">
        <f>[5]Novembro!$F$29</f>
        <v>95</v>
      </c>
      <c r="AA9" s="3">
        <f>[5]Novembro!$F$30</f>
        <v>84</v>
      </c>
      <c r="AB9" s="3">
        <f>[5]Novembro!$F$31</f>
        <v>81</v>
      </c>
      <c r="AC9" s="3">
        <f>[5]Novembro!$F$32</f>
        <v>92</v>
      </c>
      <c r="AD9" s="3">
        <f>[5]Novembro!$F$33</f>
        <v>94</v>
      </c>
      <c r="AE9" s="3">
        <f>[5]Novembro!$F$34</f>
        <v>95</v>
      </c>
      <c r="AF9" s="16">
        <f t="shared" si="1"/>
        <v>95</v>
      </c>
      <c r="AG9" s="25">
        <f t="shared" si="2"/>
        <v>88.13333333333334</v>
      </c>
    </row>
    <row r="10" spans="1:34" ht="17.100000000000001" customHeight="1" x14ac:dyDescent="0.2">
      <c r="A10" s="9" t="s">
        <v>3</v>
      </c>
      <c r="B10" s="3">
        <f>[6]Novembro!$F$5</f>
        <v>89</v>
      </c>
      <c r="C10" s="3">
        <f>[6]Novembro!$F$6</f>
        <v>92</v>
      </c>
      <c r="D10" s="3">
        <f>[6]Novembro!$F$7</f>
        <v>85</v>
      </c>
      <c r="E10" s="3">
        <f>[6]Novembro!$F$8</f>
        <v>96</v>
      </c>
      <c r="F10" s="3">
        <f>[6]Novembro!$F$9</f>
        <v>90</v>
      </c>
      <c r="G10" s="3">
        <f>[6]Novembro!$F$10</f>
        <v>86</v>
      </c>
      <c r="H10" s="3">
        <f>[6]Novembro!$F$11</f>
        <v>89</v>
      </c>
      <c r="I10" s="3">
        <f>[6]Novembro!$F$12</f>
        <v>94</v>
      </c>
      <c r="J10" s="3">
        <f>[6]Novembro!$F$13</f>
        <v>95</v>
      </c>
      <c r="K10" s="3">
        <f>[6]Novembro!$F$14</f>
        <v>95</v>
      </c>
      <c r="L10" s="3">
        <f>[6]Novembro!$F$15</f>
        <v>95</v>
      </c>
      <c r="M10" s="3">
        <f>[6]Novembro!$F$16</f>
        <v>92</v>
      </c>
      <c r="N10" s="3">
        <f>[6]Novembro!$F$17</f>
        <v>93</v>
      </c>
      <c r="O10" s="3">
        <f>[6]Novembro!$F$18</f>
        <v>94</v>
      </c>
      <c r="P10" s="3">
        <f>[6]Novembro!$F$19</f>
        <v>93</v>
      </c>
      <c r="Q10" s="3">
        <f>[6]Novembro!$F$20</f>
        <v>95</v>
      </c>
      <c r="R10" s="3">
        <f>[6]Novembro!$F$21</f>
        <v>94</v>
      </c>
      <c r="S10" s="3">
        <f>[6]Novembro!$F$22</f>
        <v>76</v>
      </c>
      <c r="T10" s="3">
        <f>[6]Novembro!$F$23</f>
        <v>85</v>
      </c>
      <c r="U10" s="3">
        <f>[6]Novembro!$F$24</f>
        <v>80</v>
      </c>
      <c r="V10" s="3">
        <f>[6]Novembro!$F$25</f>
        <v>79</v>
      </c>
      <c r="W10" s="3">
        <f>[6]Novembro!$F$26</f>
        <v>92</v>
      </c>
      <c r="X10" s="3">
        <f>[6]Novembro!$F$27</f>
        <v>94</v>
      </c>
      <c r="Y10" s="3">
        <f>[6]Novembro!$F$28</f>
        <v>90</v>
      </c>
      <c r="Z10" s="3">
        <f>[6]Novembro!$F$29</f>
        <v>89</v>
      </c>
      <c r="AA10" s="3">
        <f>[6]Novembro!$F$30</f>
        <v>86</v>
      </c>
      <c r="AB10" s="3">
        <f>[6]Novembro!$F$31</f>
        <v>91</v>
      </c>
      <c r="AC10" s="3">
        <f>[6]Novembro!$F$32</f>
        <v>88</v>
      </c>
      <c r="AD10" s="3">
        <f>[6]Novembro!$F$33</f>
        <v>91</v>
      </c>
      <c r="AE10" s="3">
        <f>[6]Novembro!$F$34</f>
        <v>92</v>
      </c>
      <c r="AF10" s="16">
        <f t="shared" si="1"/>
        <v>96</v>
      </c>
      <c r="AG10" s="25">
        <f t="shared" si="2"/>
        <v>90</v>
      </c>
    </row>
    <row r="11" spans="1:34" ht="17.100000000000001" customHeight="1" x14ac:dyDescent="0.2">
      <c r="A11" s="9" t="s">
        <v>4</v>
      </c>
      <c r="B11" s="3">
        <f>[7]Novembro!$F$5</f>
        <v>93</v>
      </c>
      <c r="C11" s="3">
        <f>[7]Novembro!$F$6</f>
        <v>95</v>
      </c>
      <c r="D11" s="3">
        <f>[7]Novembro!$F$7</f>
        <v>89</v>
      </c>
      <c r="E11" s="3">
        <f>[7]Novembro!$F$8</f>
        <v>96</v>
      </c>
      <c r="F11" s="3">
        <f>[7]Novembro!$F$9</f>
        <v>95</v>
      </c>
      <c r="G11" s="3">
        <f>[7]Novembro!$F$10</f>
        <v>91</v>
      </c>
      <c r="H11" s="3">
        <f>[7]Novembro!$F$11</f>
        <v>92</v>
      </c>
      <c r="I11" s="3">
        <f>[7]Novembro!$F$12</f>
        <v>96</v>
      </c>
      <c r="J11" s="3">
        <f>[7]Novembro!$F$13</f>
        <v>96</v>
      </c>
      <c r="K11" s="3">
        <f>[7]Novembro!$F$14</f>
        <v>96</v>
      </c>
      <c r="L11" s="3">
        <f>[7]Novembro!$F$15</f>
        <v>96</v>
      </c>
      <c r="M11" s="3">
        <f>[7]Novembro!$F$16</f>
        <v>95</v>
      </c>
      <c r="N11" s="3">
        <f>[7]Novembro!$F$17</f>
        <v>93</v>
      </c>
      <c r="O11" s="3">
        <f>[7]Novembro!$F$18</f>
        <v>95</v>
      </c>
      <c r="P11" s="3">
        <f>[7]Novembro!$F$19</f>
        <v>94</v>
      </c>
      <c r="Q11" s="3">
        <f>[7]Novembro!$F$20</f>
        <v>96</v>
      </c>
      <c r="R11" s="3">
        <f>[7]Novembro!$F$21</f>
        <v>92</v>
      </c>
      <c r="S11" s="3">
        <f>[7]Novembro!$F$22</f>
        <v>73</v>
      </c>
      <c r="T11" s="3">
        <f>[7]Novembro!$F$23</f>
        <v>60</v>
      </c>
      <c r="U11" s="3">
        <f>[7]Novembro!$F$24</f>
        <v>82</v>
      </c>
      <c r="V11" s="3">
        <f>[7]Novembro!$F$25</f>
        <v>77</v>
      </c>
      <c r="W11" s="3">
        <f>[7]Novembro!$F$26</f>
        <v>83</v>
      </c>
      <c r="X11" s="3">
        <f>[7]Novembro!$F$27</f>
        <v>94</v>
      </c>
      <c r="Y11" s="3">
        <f>[7]Novembro!$F$28</f>
        <v>96</v>
      </c>
      <c r="Z11" s="3">
        <f>[7]Novembro!$F$29</f>
        <v>96</v>
      </c>
      <c r="AA11" s="3">
        <f>[7]Novembro!$F$30</f>
        <v>95</v>
      </c>
      <c r="AB11" s="3">
        <f>[7]Novembro!$F$31</f>
        <v>91</v>
      </c>
      <c r="AC11" s="3">
        <f>[7]Novembro!$F$32</f>
        <v>88</v>
      </c>
      <c r="AD11" s="3">
        <f>[7]Novembro!$F$33</f>
        <v>91</v>
      </c>
      <c r="AE11" s="3">
        <f>[7]Novembro!$F$34</f>
        <v>92</v>
      </c>
      <c r="AF11" s="16">
        <f t="shared" si="1"/>
        <v>96</v>
      </c>
      <c r="AG11" s="25">
        <f t="shared" si="2"/>
        <v>90.6</v>
      </c>
    </row>
    <row r="12" spans="1:34" ht="17.100000000000001" customHeight="1" x14ac:dyDescent="0.2">
      <c r="A12" s="9" t="s">
        <v>5</v>
      </c>
      <c r="B12" s="14">
        <f>[8]Novembro!$F$5</f>
        <v>85</v>
      </c>
      <c r="C12" s="14">
        <f>[8]Novembro!$F$6</f>
        <v>92</v>
      </c>
      <c r="D12" s="14">
        <f>[8]Novembro!$F$7</f>
        <v>91</v>
      </c>
      <c r="E12" s="14">
        <f>[8]Novembro!$F$8</f>
        <v>88</v>
      </c>
      <c r="F12" s="14">
        <f>[8]Novembro!$F$9</f>
        <v>89</v>
      </c>
      <c r="G12" s="14">
        <f>[8]Novembro!$F$10</f>
        <v>91</v>
      </c>
      <c r="H12" s="14">
        <f>[8]Novembro!$F$11</f>
        <v>88</v>
      </c>
      <c r="I12" s="14">
        <f>[8]Novembro!$F$12</f>
        <v>92</v>
      </c>
      <c r="J12" s="14">
        <f>[8]Novembro!$F$13</f>
        <v>91</v>
      </c>
      <c r="K12" s="14">
        <f>[8]Novembro!$F$14</f>
        <v>70</v>
      </c>
      <c r="L12" s="14">
        <f>[8]Novembro!$F$15</f>
        <v>91</v>
      </c>
      <c r="M12" s="14">
        <f>[8]Novembro!$F$16</f>
        <v>89</v>
      </c>
      <c r="N12" s="14">
        <f>[8]Novembro!$F$17</f>
        <v>75</v>
      </c>
      <c r="O12" s="14">
        <f>[8]Novembro!$F$18</f>
        <v>82</v>
      </c>
      <c r="P12" s="14">
        <f>[8]Novembro!$F$19</f>
        <v>75</v>
      </c>
      <c r="Q12" s="14">
        <f>[8]Novembro!$F$20</f>
        <v>83</v>
      </c>
      <c r="R12" s="14">
        <f>[8]Novembro!$F$21</f>
        <v>85</v>
      </c>
      <c r="S12" s="14">
        <f>[8]Novembro!$F$22</f>
        <v>76</v>
      </c>
      <c r="T12" s="14">
        <f>[8]Novembro!$F$23</f>
        <v>92</v>
      </c>
      <c r="U12" s="14">
        <f>[8]Novembro!$F$24</f>
        <v>89</v>
      </c>
      <c r="V12" s="14">
        <f>[8]Novembro!$F$25</f>
        <v>90</v>
      </c>
      <c r="W12" s="14">
        <f>[8]Novembro!$F$26</f>
        <v>84</v>
      </c>
      <c r="X12" s="14">
        <f>[8]Novembro!$F$27</f>
        <v>90</v>
      </c>
      <c r="Y12" s="14">
        <f>[8]Novembro!$F$28</f>
        <v>92</v>
      </c>
      <c r="Z12" s="14">
        <f>[8]Novembro!$F$29</f>
        <v>93</v>
      </c>
      <c r="AA12" s="14">
        <f>[8]Novembro!$F$30</f>
        <v>90</v>
      </c>
      <c r="AB12" s="14">
        <f>[8]Novembro!$F$31</f>
        <v>91</v>
      </c>
      <c r="AC12" s="14">
        <f>[8]Novembro!$F$32</f>
        <v>92</v>
      </c>
      <c r="AD12" s="14">
        <f>[8]Novembro!$F$33</f>
        <v>89</v>
      </c>
      <c r="AE12" s="14">
        <f>[8]Novembro!$F$34</f>
        <v>91</v>
      </c>
      <c r="AF12" s="16">
        <f t="shared" si="1"/>
        <v>93</v>
      </c>
      <c r="AG12" s="25">
        <f t="shared" si="2"/>
        <v>87.2</v>
      </c>
    </row>
    <row r="13" spans="1:34" ht="17.100000000000001" customHeight="1" x14ac:dyDescent="0.2">
      <c r="A13" s="9" t="s">
        <v>6</v>
      </c>
      <c r="B13" s="14">
        <f>[9]Novembro!$F$5</f>
        <v>82</v>
      </c>
      <c r="C13" s="14">
        <f>[9]Novembro!$F$6</f>
        <v>98</v>
      </c>
      <c r="D13" s="14">
        <f>[9]Novembro!$F$7</f>
        <v>87</v>
      </c>
      <c r="E13" s="14">
        <f>[9]Novembro!$F$8</f>
        <v>87</v>
      </c>
      <c r="F13" s="14">
        <f>[9]Novembro!$F$9</f>
        <v>100</v>
      </c>
      <c r="G13" s="14">
        <f>[9]Novembro!$F$10</f>
        <v>99</v>
      </c>
      <c r="H13" s="14">
        <f>[9]Novembro!$F$11</f>
        <v>100</v>
      </c>
      <c r="I13" s="14">
        <f>[9]Novembro!$F$12</f>
        <v>99</v>
      </c>
      <c r="J13" s="14">
        <f>[9]Novembro!$F$13</f>
        <v>81</v>
      </c>
      <c r="K13" s="14">
        <f>[9]Novembro!$F$14</f>
        <v>100</v>
      </c>
      <c r="L13" s="14">
        <f>[9]Novembro!$F$15</f>
        <v>100</v>
      </c>
      <c r="M13" s="14">
        <f>[9]Novembro!$F$16</f>
        <v>99</v>
      </c>
      <c r="N13" s="14">
        <f>[9]Novembro!$F$17</f>
        <v>100</v>
      </c>
      <c r="O13" s="14">
        <f>[9]Novembro!$F$18</f>
        <v>87</v>
      </c>
      <c r="P13" s="14">
        <f>[9]Novembro!$F$19</f>
        <v>100</v>
      </c>
      <c r="Q13" s="14">
        <f>[9]Novembro!$F$20</f>
        <v>98</v>
      </c>
      <c r="R13" s="14">
        <f>[9]Novembro!$F$21</f>
        <v>99</v>
      </c>
      <c r="S13" s="14">
        <f>[9]Novembro!$F$22</f>
        <v>99</v>
      </c>
      <c r="T13" s="14">
        <f>[9]Novembro!$F$23</f>
        <v>100</v>
      </c>
      <c r="U13" s="14">
        <f>[9]Novembro!$F$24</f>
        <v>100</v>
      </c>
      <c r="V13" s="14">
        <f>[9]Novembro!$F$25</f>
        <v>100</v>
      </c>
      <c r="W13" s="14">
        <f>[9]Novembro!$F$26</f>
        <v>100</v>
      </c>
      <c r="X13" s="14">
        <f>[9]Novembro!$F$27</f>
        <v>100</v>
      </c>
      <c r="Y13" s="14">
        <f>[9]Novembro!$F$28</f>
        <v>97</v>
      </c>
      <c r="Z13" s="14">
        <f>[9]Novembro!$F$29</f>
        <v>100</v>
      </c>
      <c r="AA13" s="14">
        <f>[9]Novembro!$F$30</f>
        <v>88</v>
      </c>
      <c r="AB13" s="14">
        <f>[9]Novembro!$F$31</f>
        <v>100</v>
      </c>
      <c r="AC13" s="14">
        <f>[9]Novembro!$F$32</f>
        <v>99</v>
      </c>
      <c r="AD13" s="14">
        <f>[9]Novembro!$F$33</f>
        <v>100</v>
      </c>
      <c r="AE13" s="14">
        <f>[9]Novembro!$F$34</f>
        <v>100</v>
      </c>
      <c r="AF13" s="16">
        <f t="shared" si="1"/>
        <v>100</v>
      </c>
      <c r="AG13" s="25">
        <f t="shared" si="2"/>
        <v>96.63333333333334</v>
      </c>
    </row>
    <row r="14" spans="1:34" ht="17.100000000000001" customHeight="1" x14ac:dyDescent="0.2">
      <c r="A14" s="9" t="s">
        <v>7</v>
      </c>
      <c r="B14" s="14">
        <f>[10]Novembro!$F$5</f>
        <v>96</v>
      </c>
      <c r="C14" s="14">
        <f>[10]Novembro!$F$6</f>
        <v>98</v>
      </c>
      <c r="D14" s="14">
        <f>[10]Novembro!$F$7</f>
        <v>93</v>
      </c>
      <c r="E14" s="14">
        <f>[10]Novembro!$F$8</f>
        <v>97</v>
      </c>
      <c r="F14" s="14">
        <f>[10]Novembro!$F$9</f>
        <v>89</v>
      </c>
      <c r="G14" s="14">
        <f>[10]Novembro!$F$10</f>
        <v>97</v>
      </c>
      <c r="H14" s="14">
        <f>[10]Novembro!$F$11</f>
        <v>97</v>
      </c>
      <c r="I14" s="14">
        <f>[10]Novembro!$F$12</f>
        <v>97</v>
      </c>
      <c r="J14" s="14">
        <f>[10]Novembro!$F$13</f>
        <v>97</v>
      </c>
      <c r="K14" s="14">
        <f>[10]Novembro!$F$14</f>
        <v>93</v>
      </c>
      <c r="L14" s="14">
        <f>[10]Novembro!$F$15</f>
        <v>89</v>
      </c>
      <c r="M14" s="14">
        <f>[10]Novembro!$F$16</f>
        <v>94</v>
      </c>
      <c r="N14" s="14">
        <f>[10]Novembro!$F$17</f>
        <v>92</v>
      </c>
      <c r="O14" s="14">
        <f>[10]Novembro!$F$18</f>
        <v>77</v>
      </c>
      <c r="P14" s="14">
        <f>[10]Novembro!$F$19</f>
        <v>90</v>
      </c>
      <c r="Q14" s="14">
        <f>[10]Novembro!$F$20</f>
        <v>73</v>
      </c>
      <c r="R14" s="14">
        <f>[10]Novembro!$F$21</f>
        <v>70</v>
      </c>
      <c r="S14" s="14">
        <f>[10]Novembro!$F$22</f>
        <v>66</v>
      </c>
      <c r="T14" s="14">
        <f>[10]Novembro!$F$23</f>
        <v>83</v>
      </c>
      <c r="U14" s="14">
        <f>[10]Novembro!$F$24</f>
        <v>89</v>
      </c>
      <c r="V14" s="14">
        <f>[10]Novembro!$F$25</f>
        <v>90</v>
      </c>
      <c r="W14" s="14">
        <f>[10]Novembro!$F$26</f>
        <v>77</v>
      </c>
      <c r="X14" s="14">
        <f>[10]Novembro!$F$27</f>
        <v>96</v>
      </c>
      <c r="Y14" s="14">
        <f>[10]Novembro!$F$28</f>
        <v>97</v>
      </c>
      <c r="Z14" s="14">
        <f>[10]Novembro!$F$29</f>
        <v>96</v>
      </c>
      <c r="AA14" s="14">
        <f>[10]Novembro!$F$30</f>
        <v>88</v>
      </c>
      <c r="AB14" s="14">
        <f>[10]Novembro!$F$31</f>
        <v>86</v>
      </c>
      <c r="AC14" s="14">
        <f>[10]Novembro!$F$32</f>
        <v>91</v>
      </c>
      <c r="AD14" s="14">
        <f>[10]Novembro!$F$33</f>
        <v>97</v>
      </c>
      <c r="AE14" s="14">
        <f>[10]Novembro!$F$34</f>
        <v>97</v>
      </c>
      <c r="AF14" s="16">
        <f t="shared" si="1"/>
        <v>98</v>
      </c>
      <c r="AG14" s="25">
        <f t="shared" si="2"/>
        <v>89.733333333333334</v>
      </c>
    </row>
    <row r="15" spans="1:34" ht="17.100000000000001" customHeight="1" x14ac:dyDescent="0.2">
      <c r="A15" s="9" t="s">
        <v>8</v>
      </c>
      <c r="B15" s="14">
        <f>[11]Novembro!$F$5</f>
        <v>95</v>
      </c>
      <c r="C15" s="14">
        <f>[11]Novembro!$F$6</f>
        <v>96</v>
      </c>
      <c r="D15" s="14">
        <f>[11]Novembro!$F$7</f>
        <v>96</v>
      </c>
      <c r="E15" s="14">
        <f>[11]Novembro!$F$8</f>
        <v>96</v>
      </c>
      <c r="F15" s="14">
        <f>[11]Novembro!$F$9</f>
        <v>96</v>
      </c>
      <c r="G15" s="14">
        <f>[11]Novembro!$F$10</f>
        <v>90</v>
      </c>
      <c r="H15" s="14">
        <f>[11]Novembro!$F$11</f>
        <v>91</v>
      </c>
      <c r="I15" s="14">
        <f>[11]Novembro!$F$12</f>
        <v>94</v>
      </c>
      <c r="J15" s="14">
        <f>[11]Novembro!$F$13</f>
        <v>95</v>
      </c>
      <c r="K15" s="14">
        <f>[11]Novembro!$F$14</f>
        <v>95</v>
      </c>
      <c r="L15" s="14">
        <f>[11]Novembro!$F$15</f>
        <v>91</v>
      </c>
      <c r="M15" s="14">
        <f>[11]Novembro!$F$16</f>
        <v>92</v>
      </c>
      <c r="N15" s="14">
        <f>[11]Novembro!$F$17</f>
        <v>82</v>
      </c>
      <c r="O15" s="14">
        <f>[11]Novembro!$F$18</f>
        <v>81</v>
      </c>
      <c r="P15" s="14">
        <f>[11]Novembro!$F$19</f>
        <v>91</v>
      </c>
      <c r="Q15" s="14">
        <f>[11]Novembro!$F$20</f>
        <v>93</v>
      </c>
      <c r="R15" s="14">
        <f>[11]Novembro!$F$21</f>
        <v>76</v>
      </c>
      <c r="S15" s="14">
        <f>[11]Novembro!$F$22</f>
        <v>69</v>
      </c>
      <c r="T15" s="14">
        <f>[11]Novembro!$F$23</f>
        <v>86</v>
      </c>
      <c r="U15" s="14">
        <f>[11]Novembro!$F$24</f>
        <v>94</v>
      </c>
      <c r="V15" s="14">
        <f>[11]Novembro!$F$25</f>
        <v>95</v>
      </c>
      <c r="W15" s="14">
        <f>[11]Novembro!$F$26</f>
        <v>88</v>
      </c>
      <c r="X15" s="14">
        <f>[11]Novembro!$F$27</f>
        <v>96</v>
      </c>
      <c r="Y15" s="14">
        <f>[11]Novembro!$F$28</f>
        <v>96</v>
      </c>
      <c r="Z15" s="14">
        <f>[11]Novembro!$F$29</f>
        <v>92</v>
      </c>
      <c r="AA15" s="14">
        <f>[11]Novembro!$F$30</f>
        <v>91</v>
      </c>
      <c r="AB15" s="14">
        <f>[11]Novembro!$F$31</f>
        <v>92</v>
      </c>
      <c r="AC15" s="14">
        <f>[11]Novembro!$F$32</f>
        <v>96</v>
      </c>
      <c r="AD15" s="14">
        <f>[11]Novembro!$F$33</f>
        <v>95</v>
      </c>
      <c r="AE15" s="14">
        <f>[11]Novembro!$F$34</f>
        <v>95</v>
      </c>
      <c r="AF15" s="16">
        <f t="shared" si="1"/>
        <v>96</v>
      </c>
      <c r="AG15" s="25">
        <f t="shared" si="2"/>
        <v>91.166666666666671</v>
      </c>
    </row>
    <row r="16" spans="1:34" ht="17.100000000000001" customHeight="1" x14ac:dyDescent="0.2">
      <c r="A16" s="9" t="s">
        <v>9</v>
      </c>
      <c r="B16" s="14">
        <f>[12]Novembro!$F$5</f>
        <v>93</v>
      </c>
      <c r="C16" s="14">
        <f>[12]Novembro!$F$6</f>
        <v>95</v>
      </c>
      <c r="D16" s="14">
        <f>[12]Novembro!$F$7</f>
        <v>91</v>
      </c>
      <c r="E16" s="14">
        <f>[12]Novembro!$F$8</f>
        <v>96</v>
      </c>
      <c r="F16" s="14">
        <f>[12]Novembro!$F$9</f>
        <v>74</v>
      </c>
      <c r="G16" s="14">
        <f>[12]Novembro!$F$10</f>
        <v>86</v>
      </c>
      <c r="H16" s="14">
        <f>[12]Novembro!$F$11</f>
        <v>74</v>
      </c>
      <c r="I16" s="14">
        <f>[12]Novembro!$F$12</f>
        <v>93</v>
      </c>
      <c r="J16" s="14">
        <f>[12]Novembro!$F$13</f>
        <v>95</v>
      </c>
      <c r="K16" s="14">
        <f>[12]Novembro!$F$14</f>
        <v>94</v>
      </c>
      <c r="L16" s="14">
        <f>[12]Novembro!$F$15</f>
        <v>81</v>
      </c>
      <c r="M16" s="14">
        <f>[12]Novembro!$F$16</f>
        <v>92</v>
      </c>
      <c r="N16" s="14">
        <f>[12]Novembro!$F$17</f>
        <v>91</v>
      </c>
      <c r="O16" s="14">
        <f>[12]Novembro!$F$18</f>
        <v>85</v>
      </c>
      <c r="P16" s="14">
        <f>[12]Novembro!$F$19</f>
        <v>79</v>
      </c>
      <c r="Q16" s="14">
        <f>[12]Novembro!$F$20</f>
        <v>83</v>
      </c>
      <c r="R16" s="14">
        <f>[12]Novembro!$F$21</f>
        <v>71</v>
      </c>
      <c r="S16" s="14">
        <f>[12]Novembro!$F$22</f>
        <v>65</v>
      </c>
      <c r="T16" s="14">
        <f>[12]Novembro!$F$23</f>
        <v>67</v>
      </c>
      <c r="U16" s="14">
        <f>[12]Novembro!$F$24</f>
        <v>84</v>
      </c>
      <c r="V16" s="14">
        <f>[12]Novembro!$F$25</f>
        <v>81</v>
      </c>
      <c r="W16" s="14">
        <f>[12]Novembro!$F$26</f>
        <v>64</v>
      </c>
      <c r="X16" s="14">
        <f>[12]Novembro!$F$27</f>
        <v>95</v>
      </c>
      <c r="Y16" s="14">
        <f>[12]Novembro!$F$28</f>
        <v>96</v>
      </c>
      <c r="Z16" s="14">
        <f>[12]Novembro!$F$29</f>
        <v>90</v>
      </c>
      <c r="AA16" s="14">
        <f>[12]Novembro!$F$30</f>
        <v>81</v>
      </c>
      <c r="AB16" s="14">
        <f>[12]Novembro!$F$31</f>
        <v>82</v>
      </c>
      <c r="AC16" s="14">
        <f>[12]Novembro!$F$32</f>
        <v>84</v>
      </c>
      <c r="AD16" s="14">
        <f>[12]Novembro!$F$33</f>
        <v>97</v>
      </c>
      <c r="AE16" s="14">
        <f>[12]Novembro!$F$34</f>
        <v>97</v>
      </c>
      <c r="AF16" s="16">
        <f t="shared" si="1"/>
        <v>97</v>
      </c>
      <c r="AG16" s="25">
        <f t="shared" si="2"/>
        <v>85.2</v>
      </c>
    </row>
    <row r="17" spans="1:34" ht="17.100000000000001" customHeight="1" x14ac:dyDescent="0.2">
      <c r="A17" s="9" t="s">
        <v>47</v>
      </c>
      <c r="B17" s="14">
        <f>[13]Novembro!$F$5</f>
        <v>95</v>
      </c>
      <c r="C17" s="14">
        <f>[13]Novembro!$F$6</f>
        <v>93</v>
      </c>
      <c r="D17" s="14">
        <f>[13]Novembro!$F$7</f>
        <v>96</v>
      </c>
      <c r="E17" s="14">
        <f>[13]Novembro!$F$8</f>
        <v>91</v>
      </c>
      <c r="F17" s="14">
        <f>[13]Novembro!$F$9</f>
        <v>90</v>
      </c>
      <c r="G17" s="14">
        <f>[13]Novembro!$F$10</f>
        <v>94</v>
      </c>
      <c r="H17" s="14">
        <f>[13]Novembro!$F$11</f>
        <v>96</v>
      </c>
      <c r="I17" s="14">
        <f>[13]Novembro!$F$12</f>
        <v>95</v>
      </c>
      <c r="J17" s="14">
        <f>[13]Novembro!$F$13</f>
        <v>91</v>
      </c>
      <c r="K17" s="14">
        <f>[13]Novembro!$F$14</f>
        <v>87</v>
      </c>
      <c r="L17" s="14">
        <f>[13]Novembro!$F$15</f>
        <v>91</v>
      </c>
      <c r="M17" s="14">
        <f>[13]Novembro!$F$16</f>
        <v>87</v>
      </c>
      <c r="N17" s="14">
        <f>[13]Novembro!$F$17</f>
        <v>86</v>
      </c>
      <c r="O17" s="14">
        <f>[13]Novembro!$F$18</f>
        <v>80</v>
      </c>
      <c r="P17" s="14">
        <f>[13]Novembro!$F$19</f>
        <v>87</v>
      </c>
      <c r="Q17" s="14">
        <f>[13]Novembro!$F$20</f>
        <v>86</v>
      </c>
      <c r="R17" s="14">
        <f>[13]Novembro!$F$21</f>
        <v>84</v>
      </c>
      <c r="S17" s="14">
        <f>[13]Novembro!$F$22</f>
        <v>82</v>
      </c>
      <c r="T17" s="14">
        <f>[13]Novembro!$F$23</f>
        <v>89</v>
      </c>
      <c r="U17" s="14">
        <f>[13]Novembro!$F$24</f>
        <v>91</v>
      </c>
      <c r="V17" s="14">
        <f>[13]Novembro!$F$25</f>
        <v>93</v>
      </c>
      <c r="W17" s="14">
        <f>[13]Novembro!$F$26</f>
        <v>83</v>
      </c>
      <c r="X17" s="14">
        <f>[13]Novembro!$F$27</f>
        <v>85</v>
      </c>
      <c r="Y17" s="14">
        <f>[13]Novembro!$F$28</f>
        <v>96</v>
      </c>
      <c r="Z17" s="14">
        <f>[13]Novembro!$F$29</f>
        <v>93</v>
      </c>
      <c r="AA17" s="14">
        <f>[13]Novembro!$F$30</f>
        <v>86</v>
      </c>
      <c r="AB17" s="14">
        <f>[13]Novembro!$F$31</f>
        <v>83</v>
      </c>
      <c r="AC17" s="14">
        <f>[13]Novembro!$F$32</f>
        <v>93</v>
      </c>
      <c r="AD17" s="14">
        <f>[13]Novembro!$F$33</f>
        <v>93</v>
      </c>
      <c r="AE17" s="14">
        <f>[13]Novembro!$F$34</f>
        <v>95</v>
      </c>
      <c r="AF17" s="16">
        <f t="shared" ref="AF17" si="5">MAX(B17:AE17)</f>
        <v>96</v>
      </c>
      <c r="AG17" s="25">
        <f t="shared" ref="AG17" si="6">AVERAGE(B17:AE17)</f>
        <v>89.7</v>
      </c>
    </row>
    <row r="18" spans="1:34" ht="17.100000000000001" customHeight="1" x14ac:dyDescent="0.2">
      <c r="A18" s="9" t="s">
        <v>10</v>
      </c>
      <c r="B18" s="14">
        <f>[14]Novembro!$F$5</f>
        <v>94</v>
      </c>
      <c r="C18" s="14">
        <f>[14]Novembro!$F$6</f>
        <v>95</v>
      </c>
      <c r="D18" s="14">
        <f>[14]Novembro!$F$7</f>
        <v>93</v>
      </c>
      <c r="E18" s="14">
        <f>[14]Novembro!$F$8</f>
        <v>95</v>
      </c>
      <c r="F18" s="14">
        <f>[14]Novembro!$F$9</f>
        <v>92</v>
      </c>
      <c r="G18" s="14">
        <f>[14]Novembro!$F$10</f>
        <v>91</v>
      </c>
      <c r="H18" s="14">
        <f>[14]Novembro!$F$11</f>
        <v>87</v>
      </c>
      <c r="I18" s="14">
        <f>[14]Novembro!$F$12</f>
        <v>94</v>
      </c>
      <c r="J18" s="14">
        <f>[14]Novembro!$F$13</f>
        <v>93</v>
      </c>
      <c r="K18" s="14">
        <f>[14]Novembro!$F$14</f>
        <v>93</v>
      </c>
      <c r="L18" s="14">
        <f>[14]Novembro!$F$15</f>
        <v>91</v>
      </c>
      <c r="M18" s="14">
        <f>[14]Novembro!$F$16</f>
        <v>91</v>
      </c>
      <c r="N18" s="14">
        <f>[14]Novembro!$F$17</f>
        <v>87</v>
      </c>
      <c r="O18" s="14">
        <f>[14]Novembro!$F$18</f>
        <v>78</v>
      </c>
      <c r="P18" s="14">
        <f>[14]Novembro!$F$19</f>
        <v>89</v>
      </c>
      <c r="Q18" s="14">
        <f>[14]Novembro!$F$20</f>
        <v>78</v>
      </c>
      <c r="R18" s="14">
        <f>[14]Novembro!$F$21</f>
        <v>79</v>
      </c>
      <c r="S18" s="14">
        <f>[14]Novembro!$F$22</f>
        <v>66</v>
      </c>
      <c r="T18" s="14">
        <f>[14]Novembro!$F$23</f>
        <v>77</v>
      </c>
      <c r="U18" s="14">
        <f>[14]Novembro!$F$24</f>
        <v>91</v>
      </c>
      <c r="V18" s="14">
        <f>[14]Novembro!$F$25</f>
        <v>91</v>
      </c>
      <c r="W18" s="14">
        <f>[14]Novembro!$F$26</f>
        <v>79</v>
      </c>
      <c r="X18" s="14">
        <f>[14]Novembro!$F$27</f>
        <v>94</v>
      </c>
      <c r="Y18" s="14">
        <f>[14]Novembro!$F$28</f>
        <v>95</v>
      </c>
      <c r="Z18" s="14">
        <f>[14]Novembro!$F$29</f>
        <v>92</v>
      </c>
      <c r="AA18" s="14">
        <f>[14]Novembro!$F$30</f>
        <v>87</v>
      </c>
      <c r="AB18" s="14">
        <f>[14]Novembro!$F$31</f>
        <v>87</v>
      </c>
      <c r="AC18" s="14">
        <f>[14]Novembro!$F$32</f>
        <v>92</v>
      </c>
      <c r="AD18" s="14">
        <f>[14]Novembro!$F$33</f>
        <v>95</v>
      </c>
      <c r="AE18" s="14">
        <f>[14]Novembro!$F$34</f>
        <v>95</v>
      </c>
      <c r="AF18" s="16">
        <f t="shared" si="1"/>
        <v>95</v>
      </c>
      <c r="AG18" s="25">
        <f t="shared" si="2"/>
        <v>88.7</v>
      </c>
    </row>
    <row r="19" spans="1:34" ht="17.100000000000001" customHeight="1" x14ac:dyDescent="0.2">
      <c r="A19" s="9" t="s">
        <v>11</v>
      </c>
      <c r="B19" s="14">
        <f>[15]Novembro!$F$5</f>
        <v>100</v>
      </c>
      <c r="C19" s="14">
        <f>[15]Novembro!$F$6</f>
        <v>100</v>
      </c>
      <c r="D19" s="14">
        <f>[15]Novembro!$F$7</f>
        <v>100</v>
      </c>
      <c r="E19" s="14">
        <f>[15]Novembro!$F$8</f>
        <v>100</v>
      </c>
      <c r="F19" s="14">
        <f>[15]Novembro!$F$9</f>
        <v>100</v>
      </c>
      <c r="G19" s="14">
        <f>[15]Novembro!$F$10</f>
        <v>100</v>
      </c>
      <c r="H19" s="14">
        <f>[15]Novembro!$F$11</f>
        <v>100</v>
      </c>
      <c r="I19" s="14">
        <f>[15]Novembro!$F$12</f>
        <v>100</v>
      </c>
      <c r="J19" s="14">
        <f>[15]Novembro!$F$13</f>
        <v>100</v>
      </c>
      <c r="K19" s="14">
        <f>[15]Novembro!$F$14</f>
        <v>100</v>
      </c>
      <c r="L19" s="14">
        <f>[15]Novembro!$F$15</f>
        <v>98</v>
      </c>
      <c r="M19" s="14">
        <f>[15]Novembro!$F$16</f>
        <v>96</v>
      </c>
      <c r="N19" s="14">
        <f>[15]Novembro!$F$17</f>
        <v>90</v>
      </c>
      <c r="O19" s="14">
        <f>[15]Novembro!$F$18</f>
        <v>72</v>
      </c>
      <c r="P19" s="14">
        <f>[15]Novembro!$F$19</f>
        <v>90</v>
      </c>
      <c r="Q19" s="14">
        <f>[15]Novembro!$F$20</f>
        <v>86</v>
      </c>
      <c r="R19" s="14">
        <f>[15]Novembro!$F$21</f>
        <v>87</v>
      </c>
      <c r="S19" s="14">
        <f>[15]Novembro!$F$22</f>
        <v>92</v>
      </c>
      <c r="T19" s="14">
        <f>[15]Novembro!$F$23</f>
        <v>89</v>
      </c>
      <c r="U19" s="14">
        <f>[15]Novembro!$F$24</f>
        <v>94</v>
      </c>
      <c r="V19" s="14">
        <f>[15]Novembro!$F$25</f>
        <v>97</v>
      </c>
      <c r="W19" s="14">
        <f>[15]Novembro!$F$26</f>
        <v>92</v>
      </c>
      <c r="X19" s="14">
        <f>[15]Novembro!$F$27</f>
        <v>88</v>
      </c>
      <c r="Y19" s="14">
        <f>[15]Novembro!$F$28</f>
        <v>100</v>
      </c>
      <c r="Z19" s="14">
        <f>[15]Novembro!$F$29</f>
        <v>99</v>
      </c>
      <c r="AA19" s="14">
        <f>[15]Novembro!$F$30</f>
        <v>98</v>
      </c>
      <c r="AB19" s="14">
        <f>[15]Novembro!$F$31</f>
        <v>100</v>
      </c>
      <c r="AC19" s="14">
        <f>[15]Novembro!$F$32</f>
        <v>100</v>
      </c>
      <c r="AD19" s="14">
        <f>[15]Novembro!$F$33</f>
        <v>100</v>
      </c>
      <c r="AE19" s="14">
        <f>[15]Novembro!$F$34</f>
        <v>100</v>
      </c>
      <c r="AF19" s="16">
        <f t="shared" si="1"/>
        <v>100</v>
      </c>
      <c r="AG19" s="25">
        <f t="shared" si="2"/>
        <v>95.6</v>
      </c>
    </row>
    <row r="20" spans="1:34" ht="17.100000000000001" customHeight="1" x14ac:dyDescent="0.2">
      <c r="A20" s="9" t="s">
        <v>12</v>
      </c>
      <c r="B20" s="14">
        <f>[16]Novembro!$F$5</f>
        <v>84</v>
      </c>
      <c r="C20" s="14">
        <f>[16]Novembro!$F$6</f>
        <v>94</v>
      </c>
      <c r="D20" s="14">
        <f>[16]Novembro!$F$7</f>
        <v>96</v>
      </c>
      <c r="E20" s="14">
        <f>[16]Novembro!$F$8</f>
        <v>94</v>
      </c>
      <c r="F20" s="14">
        <f>[16]Novembro!$F$9</f>
        <v>94</v>
      </c>
      <c r="G20" s="14">
        <f>[16]Novembro!$F$10</f>
        <v>96</v>
      </c>
      <c r="H20" s="14">
        <f>[16]Novembro!$F$11</f>
        <v>96</v>
      </c>
      <c r="I20" s="14">
        <f>[16]Novembro!$F$12</f>
        <v>95</v>
      </c>
      <c r="J20" s="14">
        <f>[16]Novembro!$F$13</f>
        <v>96</v>
      </c>
      <c r="K20" s="14">
        <f>[16]Novembro!$F$14</f>
        <v>91</v>
      </c>
      <c r="L20" s="14">
        <f>[16]Novembro!$F$15</f>
        <v>86</v>
      </c>
      <c r="M20" s="14">
        <f>[16]Novembro!$F$16</f>
        <v>80</v>
      </c>
      <c r="N20" s="14">
        <f>[16]Novembro!$F$17</f>
        <v>92</v>
      </c>
      <c r="O20" s="14">
        <f>[16]Novembro!$F$18</f>
        <v>76</v>
      </c>
      <c r="P20" s="14">
        <f>[16]Novembro!$F$19</f>
        <v>76</v>
      </c>
      <c r="Q20" s="14">
        <f>[16]Novembro!$F$20</f>
        <v>76</v>
      </c>
      <c r="R20" s="14">
        <f>[16]Novembro!$F$21</f>
        <v>70</v>
      </c>
      <c r="S20" s="14">
        <f>[16]Novembro!$F$22</f>
        <v>92</v>
      </c>
      <c r="T20" s="14">
        <f>[16]Novembro!$F$23</f>
        <v>90</v>
      </c>
      <c r="U20" s="14">
        <f>[16]Novembro!$F$24</f>
        <v>90</v>
      </c>
      <c r="V20" s="14">
        <f>[16]Novembro!$F$25</f>
        <v>96</v>
      </c>
      <c r="W20" s="14">
        <f>[16]Novembro!$F$26</f>
        <v>92</v>
      </c>
      <c r="X20" s="14">
        <f>[16]Novembro!$F$27</f>
        <v>91</v>
      </c>
      <c r="Y20" s="14">
        <f>[16]Novembro!$F$28</f>
        <v>95</v>
      </c>
      <c r="Z20" s="14">
        <f>[16]Novembro!$F$29</f>
        <v>95</v>
      </c>
      <c r="AA20" s="14">
        <f>[16]Novembro!$F$30</f>
        <v>90</v>
      </c>
      <c r="AB20" s="14">
        <f>[16]Novembro!$F$31</f>
        <v>89</v>
      </c>
      <c r="AC20" s="14">
        <f>[16]Novembro!$F$32</f>
        <v>95</v>
      </c>
      <c r="AD20" s="14">
        <f>[16]Novembro!$F$33</f>
        <v>93</v>
      </c>
      <c r="AE20" s="14">
        <f>[16]Novembro!$F$34</f>
        <v>96</v>
      </c>
      <c r="AF20" s="16">
        <f t="shared" si="1"/>
        <v>96</v>
      </c>
      <c r="AG20" s="25">
        <f t="shared" si="2"/>
        <v>89.86666666666666</v>
      </c>
    </row>
    <row r="21" spans="1:34" ht="17.100000000000001" customHeight="1" x14ac:dyDescent="0.2">
      <c r="A21" s="9" t="s">
        <v>13</v>
      </c>
      <c r="B21" s="14">
        <f>[17]Novembro!$F$5</f>
        <v>94</v>
      </c>
      <c r="C21" s="14">
        <f>[17]Novembro!$F$6</f>
        <v>96</v>
      </c>
      <c r="D21" s="14">
        <f>[17]Novembro!$F$7</f>
        <v>96</v>
      </c>
      <c r="E21" s="14">
        <f>[17]Novembro!$F$8</f>
        <v>96</v>
      </c>
      <c r="F21" s="14">
        <f>[17]Novembro!$F$9</f>
        <v>93</v>
      </c>
      <c r="G21" s="14">
        <f>[17]Novembro!$F$10</f>
        <v>93</v>
      </c>
      <c r="H21" s="14">
        <f>[17]Novembro!$F$11</f>
        <v>96</v>
      </c>
      <c r="I21" s="14">
        <f>[17]Novembro!$F$12</f>
        <v>96</v>
      </c>
      <c r="J21" s="14">
        <f>[17]Novembro!$F$13</f>
        <v>96</v>
      </c>
      <c r="K21" s="14">
        <f>[17]Novembro!$F$14</f>
        <v>88</v>
      </c>
      <c r="L21" s="14">
        <f>[17]Novembro!$F$15</f>
        <v>97</v>
      </c>
      <c r="M21" s="14">
        <f>[17]Novembro!$F$16</f>
        <v>95</v>
      </c>
      <c r="N21" s="14">
        <f>[17]Novembro!$F$17</f>
        <v>95</v>
      </c>
      <c r="O21" s="14">
        <f>[17]Novembro!$F$18</f>
        <v>81</v>
      </c>
      <c r="P21" s="14">
        <f>[17]Novembro!$F$19</f>
        <v>87</v>
      </c>
      <c r="Q21" s="14">
        <f>[17]Novembro!$F$20</f>
        <v>94</v>
      </c>
      <c r="R21" s="14">
        <f>[17]Novembro!$F$21</f>
        <v>95</v>
      </c>
      <c r="S21" s="14">
        <f>[17]Novembro!$F$22</f>
        <v>94</v>
      </c>
      <c r="T21" s="14">
        <f>[17]Novembro!$F$23</f>
        <v>95</v>
      </c>
      <c r="U21" s="14">
        <f>[17]Novembro!$F$24</f>
        <v>93</v>
      </c>
      <c r="V21" s="14">
        <f>[17]Novembro!$F$25</f>
        <v>96</v>
      </c>
      <c r="W21" s="14">
        <f>[17]Novembro!$F$26</f>
        <v>96</v>
      </c>
      <c r="X21" s="14">
        <f>[17]Novembro!$F$27</f>
        <v>95</v>
      </c>
      <c r="Y21" s="14">
        <f>[17]Novembro!$F$28</f>
        <v>95</v>
      </c>
      <c r="Z21" s="14">
        <f>[17]Novembro!$F$29</f>
        <v>97</v>
      </c>
      <c r="AA21" s="14">
        <f>[17]Novembro!$F$30</f>
        <v>96</v>
      </c>
      <c r="AB21" s="14">
        <f>[17]Novembro!$F$31</f>
        <v>95</v>
      </c>
      <c r="AC21" s="14">
        <f>[17]Novembro!$F$32</f>
        <v>95</v>
      </c>
      <c r="AD21" s="14">
        <f>[17]Novembro!$F$33</f>
        <v>93</v>
      </c>
      <c r="AE21" s="14">
        <f>[17]Novembro!$F$34</f>
        <v>96</v>
      </c>
      <c r="AF21" s="16">
        <f t="shared" si="1"/>
        <v>97</v>
      </c>
      <c r="AG21" s="25">
        <f t="shared" si="2"/>
        <v>94.13333333333334</v>
      </c>
    </row>
    <row r="22" spans="1:34" ht="17.100000000000001" customHeight="1" x14ac:dyDescent="0.2">
      <c r="A22" s="9" t="s">
        <v>14</v>
      </c>
      <c r="B22" s="14">
        <f>[18]Novembro!$F$5</f>
        <v>88</v>
      </c>
      <c r="C22" s="14">
        <f>[18]Novembro!$F$6</f>
        <v>94</v>
      </c>
      <c r="D22" s="14">
        <f>[18]Novembro!$F$7</f>
        <v>94</v>
      </c>
      <c r="E22" s="14">
        <f>[18]Novembro!$F$8</f>
        <v>93</v>
      </c>
      <c r="F22" s="14">
        <f>[18]Novembro!$F$9</f>
        <v>84</v>
      </c>
      <c r="G22" s="14">
        <f>[18]Novembro!$F$10</f>
        <v>80</v>
      </c>
      <c r="H22" s="14">
        <f>[18]Novembro!$F$11</f>
        <v>88</v>
      </c>
      <c r="I22" s="14">
        <f>[18]Novembro!$F$12</f>
        <v>95</v>
      </c>
      <c r="J22" s="14">
        <f>[18]Novembro!$F$13</f>
        <v>94</v>
      </c>
      <c r="K22" s="14">
        <f>[18]Novembro!$F$14</f>
        <v>93</v>
      </c>
      <c r="L22" s="14">
        <f>[18]Novembro!$F$15</f>
        <v>92</v>
      </c>
      <c r="M22" s="14">
        <f>[18]Novembro!$F$16</f>
        <v>92</v>
      </c>
      <c r="N22" s="14">
        <f>[18]Novembro!$F$17</f>
        <v>95</v>
      </c>
      <c r="O22" s="14">
        <f>[18]Novembro!$F$18</f>
        <v>95</v>
      </c>
      <c r="P22" s="14">
        <f>[18]Novembro!$F$19</f>
        <v>89</v>
      </c>
      <c r="Q22" s="14">
        <f>[18]Novembro!$F$20</f>
        <v>94</v>
      </c>
      <c r="R22" s="14">
        <f>[18]Novembro!$F$21</f>
        <v>79</v>
      </c>
      <c r="S22" s="14">
        <f>[18]Novembro!$F$22</f>
        <v>70</v>
      </c>
      <c r="T22" s="14">
        <f>[18]Novembro!$F$23</f>
        <v>84</v>
      </c>
      <c r="U22" s="14">
        <f>[18]Novembro!$F$24</f>
        <v>85</v>
      </c>
      <c r="V22" s="14">
        <f>[18]Novembro!$F$25</f>
        <v>81</v>
      </c>
      <c r="W22" s="14">
        <f>[18]Novembro!$F$26</f>
        <v>85</v>
      </c>
      <c r="X22" s="14">
        <f>[18]Novembro!$F$27</f>
        <v>80</v>
      </c>
      <c r="Y22" s="14">
        <f>[18]Novembro!$F$28</f>
        <v>93</v>
      </c>
      <c r="Z22" s="14">
        <f>[18]Novembro!$F$29</f>
        <v>93</v>
      </c>
      <c r="AA22" s="14">
        <f>[18]Novembro!$F$30</f>
        <v>79</v>
      </c>
      <c r="AB22" s="14">
        <f>[18]Novembro!$F$31</f>
        <v>89</v>
      </c>
      <c r="AC22" s="14">
        <f>[18]Novembro!$F$32</f>
        <v>89</v>
      </c>
      <c r="AD22" s="14">
        <f>[18]Novembro!$F$33</f>
        <v>86</v>
      </c>
      <c r="AE22" s="14">
        <f>[18]Novembro!$F$34</f>
        <v>94</v>
      </c>
      <c r="AF22" s="16">
        <f t="shared" si="1"/>
        <v>95</v>
      </c>
      <c r="AG22" s="25">
        <f t="shared" si="2"/>
        <v>88.233333333333334</v>
      </c>
    </row>
    <row r="23" spans="1:34" ht="17.100000000000001" customHeight="1" x14ac:dyDescent="0.2">
      <c r="A23" s="9" t="s">
        <v>15</v>
      </c>
      <c r="B23" s="14">
        <f>[19]Novembro!$F$5</f>
        <v>96</v>
      </c>
      <c r="C23" s="14">
        <f>[19]Novembro!$F$6</f>
        <v>99</v>
      </c>
      <c r="D23" s="14">
        <f>[19]Novembro!$F$7</f>
        <v>88</v>
      </c>
      <c r="E23" s="14">
        <f>[19]Novembro!$F$8</f>
        <v>98</v>
      </c>
      <c r="F23" s="14">
        <f>[19]Novembro!$F$9</f>
        <v>95</v>
      </c>
      <c r="G23" s="14">
        <f>[19]Novembro!$F$10</f>
        <v>93</v>
      </c>
      <c r="H23" s="14">
        <f>[19]Novembro!$F$11</f>
        <v>95</v>
      </c>
      <c r="I23" s="14">
        <f>[19]Novembro!$F$12</f>
        <v>95</v>
      </c>
      <c r="J23" s="14">
        <f>[19]Novembro!$F$13</f>
        <v>97</v>
      </c>
      <c r="K23" s="14">
        <f>[19]Novembro!$F$14</f>
        <v>94</v>
      </c>
      <c r="L23" s="14">
        <f>[19]Novembro!$F$15</f>
        <v>88</v>
      </c>
      <c r="M23" s="14">
        <f>[19]Novembro!$F$16</f>
        <v>96</v>
      </c>
      <c r="N23" s="14">
        <f>[19]Novembro!$F$17</f>
        <v>93</v>
      </c>
      <c r="O23" s="14">
        <f>[19]Novembro!$F$18</f>
        <v>78</v>
      </c>
      <c r="P23" s="14">
        <f>[19]Novembro!$F$19</f>
        <v>78</v>
      </c>
      <c r="Q23" s="14">
        <f>[19]Novembro!$F$20</f>
        <v>55</v>
      </c>
      <c r="R23" s="14">
        <f>[19]Novembro!$F$21</f>
        <v>78</v>
      </c>
      <c r="S23" s="14">
        <f>[19]Novembro!$F$22</f>
        <v>91</v>
      </c>
      <c r="T23" s="14">
        <f>[19]Novembro!$F$23</f>
        <v>91</v>
      </c>
      <c r="U23" s="14">
        <f>[19]Novembro!$F$24</f>
        <v>87</v>
      </c>
      <c r="V23" s="14">
        <f>[19]Novembro!$F$25</f>
        <v>83</v>
      </c>
      <c r="W23" s="14">
        <f>[19]Novembro!$F$26</f>
        <v>78</v>
      </c>
      <c r="X23" s="14">
        <f>[19]Novembro!$F$27</f>
        <v>94</v>
      </c>
      <c r="Y23" s="14">
        <f>[19]Novembro!$F$28</f>
        <v>97</v>
      </c>
      <c r="Z23" s="14">
        <f>[19]Novembro!$F$29</f>
        <v>96</v>
      </c>
      <c r="AA23" s="14">
        <f>[19]Novembro!$F$30</f>
        <v>93</v>
      </c>
      <c r="AB23" s="14">
        <f>[19]Novembro!$F$31</f>
        <v>84</v>
      </c>
      <c r="AC23" s="14">
        <f>[19]Novembro!$F$32</f>
        <v>89</v>
      </c>
      <c r="AD23" s="14">
        <f>[19]Novembro!$F$33</f>
        <v>97</v>
      </c>
      <c r="AE23" s="14">
        <f>[19]Novembro!$F$34</f>
        <v>97</v>
      </c>
      <c r="AF23" s="16">
        <f t="shared" si="1"/>
        <v>99</v>
      </c>
      <c r="AG23" s="25">
        <f t="shared" si="2"/>
        <v>89.766666666666666</v>
      </c>
    </row>
    <row r="24" spans="1:34" ht="17.100000000000001" customHeight="1" x14ac:dyDescent="0.2">
      <c r="A24" s="9" t="s">
        <v>16</v>
      </c>
      <c r="B24" s="14">
        <f>[20]Novembro!$F$5</f>
        <v>92</v>
      </c>
      <c r="C24" s="14">
        <f>[20]Novembro!$F$6</f>
        <v>93</v>
      </c>
      <c r="D24" s="14">
        <f>[20]Novembro!$F$7</f>
        <v>95</v>
      </c>
      <c r="E24" s="14">
        <f>[20]Novembro!$F$8</f>
        <v>91</v>
      </c>
      <c r="F24" s="14">
        <f>[20]Novembro!$F$9</f>
        <v>91</v>
      </c>
      <c r="G24" s="14">
        <f>[20]Novembro!$F$10</f>
        <v>87</v>
      </c>
      <c r="H24" s="14">
        <f>[20]Novembro!$F$11</f>
        <v>93</v>
      </c>
      <c r="I24" s="14">
        <f>[20]Novembro!$F$12</f>
        <v>95</v>
      </c>
      <c r="J24" s="14">
        <f>[20]Novembro!$F$13</f>
        <v>89</v>
      </c>
      <c r="K24" s="14">
        <f>[20]Novembro!$F$14</f>
        <v>81</v>
      </c>
      <c r="L24" s="14">
        <f>[20]Novembro!$F$15</f>
        <v>86</v>
      </c>
      <c r="M24" s="14">
        <f>[20]Novembro!$F$16</f>
        <v>79</v>
      </c>
      <c r="N24" s="14">
        <f>[20]Novembro!$F$17</f>
        <v>82</v>
      </c>
      <c r="O24" s="14">
        <f>[20]Novembro!$F$18</f>
        <v>75</v>
      </c>
      <c r="P24" s="14">
        <f>[20]Novembro!$F$19</f>
        <v>78</v>
      </c>
      <c r="Q24" s="14">
        <f>[20]Novembro!$F$20</f>
        <v>77</v>
      </c>
      <c r="R24" s="14">
        <f>[20]Novembro!$F$21</f>
        <v>62</v>
      </c>
      <c r="S24" s="14">
        <f>[20]Novembro!$F$22</f>
        <v>95</v>
      </c>
      <c r="T24" s="14">
        <f>[20]Novembro!$F$23</f>
        <v>91</v>
      </c>
      <c r="U24" s="14">
        <f>[20]Novembro!$F$24</f>
        <v>93</v>
      </c>
      <c r="V24" s="14">
        <f>[20]Novembro!$F$25</f>
        <v>91</v>
      </c>
      <c r="W24" s="14">
        <f>[20]Novembro!$F$26</f>
        <v>83</v>
      </c>
      <c r="X24" s="14">
        <f>[20]Novembro!$F$27</f>
        <v>93</v>
      </c>
      <c r="Y24" s="14">
        <f>[20]Novembro!$F$28</f>
        <v>96</v>
      </c>
      <c r="Z24" s="14">
        <f>[20]Novembro!$F$29</f>
        <v>93</v>
      </c>
      <c r="AA24" s="14">
        <f>[20]Novembro!$F$30</f>
        <v>89</v>
      </c>
      <c r="AB24" s="14">
        <f>[20]Novembro!$F$31</f>
        <v>92</v>
      </c>
      <c r="AC24" s="14">
        <f>[20]Novembro!$F$32</f>
        <v>93</v>
      </c>
      <c r="AD24" s="14">
        <f>[20]Novembro!$F$33</f>
        <v>95</v>
      </c>
      <c r="AE24" s="14">
        <f>[20]Novembro!$F$34</f>
        <v>95</v>
      </c>
      <c r="AF24" s="16">
        <f t="shared" si="1"/>
        <v>96</v>
      </c>
      <c r="AG24" s="25">
        <f t="shared" si="2"/>
        <v>88.166666666666671</v>
      </c>
    </row>
    <row r="25" spans="1:34" ht="17.100000000000001" customHeight="1" x14ac:dyDescent="0.2">
      <c r="A25" s="9" t="s">
        <v>17</v>
      </c>
      <c r="B25" s="14">
        <f>[21]Novembro!$F$5</f>
        <v>95</v>
      </c>
      <c r="C25" s="14">
        <f>[21]Novembro!$F$6</f>
        <v>97</v>
      </c>
      <c r="D25" s="14">
        <f>[21]Novembro!$F$7</f>
        <v>96</v>
      </c>
      <c r="E25" s="14">
        <f>[21]Novembro!$F$8</f>
        <v>97</v>
      </c>
      <c r="F25" s="14">
        <f>[21]Novembro!$F$9</f>
        <v>95</v>
      </c>
      <c r="G25" s="14">
        <f>[21]Novembro!$F$10</f>
        <v>95</v>
      </c>
      <c r="H25" s="14">
        <f>[21]Novembro!$F$11</f>
        <v>96</v>
      </c>
      <c r="I25" s="14">
        <f>[21]Novembro!$F$12</f>
        <v>96</v>
      </c>
      <c r="J25" s="14">
        <f>[21]Novembro!$F$13</f>
        <v>97</v>
      </c>
      <c r="K25" s="14">
        <f>[21]Novembro!$F$14</f>
        <v>97</v>
      </c>
      <c r="L25" s="14">
        <f>[21]Novembro!$F$15</f>
        <v>93</v>
      </c>
      <c r="M25" s="14">
        <f>[21]Novembro!$F$16</f>
        <v>94</v>
      </c>
      <c r="N25" s="14">
        <f>[21]Novembro!$F$17</f>
        <v>95</v>
      </c>
      <c r="O25" s="14">
        <f>[21]Novembro!$F$18</f>
        <v>78</v>
      </c>
      <c r="P25" s="14">
        <f>[21]Novembro!$F$19</f>
        <v>95</v>
      </c>
      <c r="Q25" s="14">
        <f>[21]Novembro!$F$20</f>
        <v>95</v>
      </c>
      <c r="R25" s="14">
        <f>[21]Novembro!$F$21</f>
        <v>85</v>
      </c>
      <c r="S25" s="14">
        <f>[21]Novembro!$F$22</f>
        <v>72</v>
      </c>
      <c r="T25" s="14">
        <f>[21]Novembro!$F$23</f>
        <v>82</v>
      </c>
      <c r="U25" s="14">
        <f>[21]Novembro!$F$24</f>
        <v>91</v>
      </c>
      <c r="V25" s="14">
        <f>[21]Novembro!$F$25</f>
        <v>94</v>
      </c>
      <c r="W25" s="14">
        <f>[21]Novembro!$F$26</f>
        <v>87</v>
      </c>
      <c r="X25" s="14">
        <f>[21]Novembro!$F$27</f>
        <v>94</v>
      </c>
      <c r="Y25" s="14">
        <f>[21]Novembro!$F$28</f>
        <v>97</v>
      </c>
      <c r="Z25" s="14">
        <f>[21]Novembro!$F$29</f>
        <v>96</v>
      </c>
      <c r="AA25" s="14">
        <f>[21]Novembro!$F$30</f>
        <v>92</v>
      </c>
      <c r="AB25" s="14">
        <f>[21]Novembro!$F$31</f>
        <v>95</v>
      </c>
      <c r="AC25" s="14">
        <f>[21]Novembro!$F$32</f>
        <v>96</v>
      </c>
      <c r="AD25" s="14">
        <f>[21]Novembro!$F$33</f>
        <v>95</v>
      </c>
      <c r="AE25" s="14">
        <f>[21]Novembro!$F$34</f>
        <v>97</v>
      </c>
      <c r="AF25" s="16">
        <f t="shared" si="1"/>
        <v>97</v>
      </c>
      <c r="AG25" s="25">
        <f t="shared" si="2"/>
        <v>92.8</v>
      </c>
    </row>
    <row r="26" spans="1:34" ht="17.100000000000001" customHeight="1" x14ac:dyDescent="0.2">
      <c r="A26" s="9" t="s">
        <v>18</v>
      </c>
      <c r="B26" s="14">
        <f>[22]Novembro!$F$5</f>
        <v>96</v>
      </c>
      <c r="C26" s="14">
        <f>[22]Novembro!$F$6</f>
        <v>96</v>
      </c>
      <c r="D26" s="14">
        <f>[22]Novembro!$F$7</f>
        <v>96</v>
      </c>
      <c r="E26" s="14">
        <f>[22]Novembro!$F$8</f>
        <v>95</v>
      </c>
      <c r="F26" s="14">
        <f>[22]Novembro!$F$9</f>
        <v>94</v>
      </c>
      <c r="G26" s="14">
        <f>[22]Novembro!$F$10</f>
        <v>96</v>
      </c>
      <c r="H26" s="14">
        <f>[22]Novembro!$F$11</f>
        <v>95</v>
      </c>
      <c r="I26" s="14">
        <f>[22]Novembro!$F$12</f>
        <v>97</v>
      </c>
      <c r="J26" s="14">
        <f>[22]Novembro!$F$13</f>
        <v>97</v>
      </c>
      <c r="K26" s="14">
        <f>[22]Novembro!$F$14</f>
        <v>96</v>
      </c>
      <c r="L26" s="14">
        <f>[22]Novembro!$F$15</f>
        <v>97</v>
      </c>
      <c r="M26" s="14">
        <f>[22]Novembro!$F$16</f>
        <v>94</v>
      </c>
      <c r="N26" s="14">
        <f>[22]Novembro!$F$17</f>
        <v>96</v>
      </c>
      <c r="O26" s="14">
        <f>[22]Novembro!$F$18</f>
        <v>97</v>
      </c>
      <c r="P26" s="14">
        <f>[22]Novembro!$F$19</f>
        <v>97</v>
      </c>
      <c r="Q26" s="14">
        <f>[22]Novembro!$F$20</f>
        <v>96</v>
      </c>
      <c r="R26" s="14">
        <f>[22]Novembro!$F$21</f>
        <v>91</v>
      </c>
      <c r="S26" s="14">
        <f>[22]Novembro!$F$22</f>
        <v>86</v>
      </c>
      <c r="T26" s="14">
        <f>[22]Novembro!$F$23</f>
        <v>78</v>
      </c>
      <c r="U26" s="14">
        <f>[22]Novembro!$F$24</f>
        <v>88</v>
      </c>
      <c r="V26" s="14">
        <f>[22]Novembro!$F$25</f>
        <v>95</v>
      </c>
      <c r="W26" s="14">
        <f>[22]Novembro!$F$26</f>
        <v>93</v>
      </c>
      <c r="X26" s="14">
        <f>[22]Novembro!$F$27</f>
        <v>94</v>
      </c>
      <c r="Y26" s="14">
        <f>[22]Novembro!$F$28</f>
        <v>97</v>
      </c>
      <c r="Z26" s="14">
        <f>[22]Novembro!$F$29</f>
        <v>96</v>
      </c>
      <c r="AA26" s="14">
        <f>[22]Novembro!$F$30</f>
        <v>96</v>
      </c>
      <c r="AB26" s="14">
        <f>[22]Novembro!$F$31</f>
        <v>95</v>
      </c>
      <c r="AC26" s="14">
        <f>[22]Novembro!$F$32</f>
        <v>96</v>
      </c>
      <c r="AD26" s="14">
        <f>[22]Novembro!$F$33</f>
        <v>96</v>
      </c>
      <c r="AE26" s="14">
        <f>[22]Novembro!$F$34</f>
        <v>96</v>
      </c>
      <c r="AF26" s="16">
        <f t="shared" si="1"/>
        <v>97</v>
      </c>
      <c r="AG26" s="25">
        <f t="shared" si="2"/>
        <v>94.4</v>
      </c>
    </row>
    <row r="27" spans="1:34" ht="17.100000000000001" customHeight="1" x14ac:dyDescent="0.2">
      <c r="A27" s="9" t="s">
        <v>19</v>
      </c>
      <c r="B27" s="14">
        <f>[23]Novembro!$F$5</f>
        <v>95</v>
      </c>
      <c r="C27" s="14">
        <f>[23]Novembro!$F$6</f>
        <v>95</v>
      </c>
      <c r="D27" s="14">
        <f>[23]Novembro!$F$7</f>
        <v>91</v>
      </c>
      <c r="E27" s="14">
        <f>[23]Novembro!$F$8</f>
        <v>94</v>
      </c>
      <c r="F27" s="14">
        <f>[23]Novembro!$F$9</f>
        <v>79</v>
      </c>
      <c r="G27" s="14">
        <f>[23]Novembro!$F$10</f>
        <v>87</v>
      </c>
      <c r="H27" s="14">
        <f>[23]Novembro!$F$11</f>
        <v>90</v>
      </c>
      <c r="I27" s="14">
        <f>[23]Novembro!$F$12</f>
        <v>92</v>
      </c>
      <c r="J27" s="14">
        <f>[23]Novembro!$F$13</f>
        <v>93</v>
      </c>
      <c r="K27" s="14">
        <f>[23]Novembro!$F$14</f>
        <v>90</v>
      </c>
      <c r="L27" s="14">
        <f>[23]Novembro!$F$15</f>
        <v>85</v>
      </c>
      <c r="M27" s="14">
        <f>[23]Novembro!$F$16</f>
        <v>92</v>
      </c>
      <c r="N27" s="14">
        <f>[23]Novembro!$F$17</f>
        <v>86</v>
      </c>
      <c r="O27" s="14">
        <f>[23]Novembro!$F$18</f>
        <v>78</v>
      </c>
      <c r="P27" s="14">
        <f>[23]Novembro!$F$19</f>
        <v>88</v>
      </c>
      <c r="Q27" s="14">
        <f>[23]Novembro!$F$20</f>
        <v>76</v>
      </c>
      <c r="R27" s="14">
        <f>[23]Novembro!$F$21</f>
        <v>81</v>
      </c>
      <c r="S27" s="14">
        <f>[23]Novembro!$F$22</f>
        <v>64</v>
      </c>
      <c r="T27" s="14">
        <f>[23]Novembro!$F$23</f>
        <v>89</v>
      </c>
      <c r="U27" s="14">
        <f>[23]Novembro!$F$24</f>
        <v>92</v>
      </c>
      <c r="V27" s="14">
        <f>[23]Novembro!$F$25</f>
        <v>80</v>
      </c>
      <c r="W27" s="14">
        <f>[23]Novembro!$F$26</f>
        <v>77</v>
      </c>
      <c r="X27" s="14">
        <f>[23]Novembro!$F$27</f>
        <v>92</v>
      </c>
      <c r="Y27" s="14">
        <f>[23]Novembro!$F$28</f>
        <v>94</v>
      </c>
      <c r="Z27" s="14">
        <f>[23]Novembro!$F$29</f>
        <v>89</v>
      </c>
      <c r="AA27" s="14">
        <f>[23]Novembro!$F$30</f>
        <v>88</v>
      </c>
      <c r="AB27" s="14">
        <f>[23]Novembro!$F$31</f>
        <v>91</v>
      </c>
      <c r="AC27" s="14">
        <f>[23]Novembro!$F$32</f>
        <v>94</v>
      </c>
      <c r="AD27" s="14">
        <f>[23]Novembro!$F$33</f>
        <v>95</v>
      </c>
      <c r="AE27" s="14">
        <f>[23]Novembro!$F$34</f>
        <v>92</v>
      </c>
      <c r="AF27" s="16">
        <f t="shared" si="1"/>
        <v>95</v>
      </c>
      <c r="AG27" s="25">
        <f t="shared" si="2"/>
        <v>87.63333333333334</v>
      </c>
    </row>
    <row r="28" spans="1:34" ht="17.100000000000001" customHeight="1" x14ac:dyDescent="0.2">
      <c r="A28" s="9" t="s">
        <v>31</v>
      </c>
      <c r="B28" s="14">
        <f>[24]Novembro!$F$5</f>
        <v>95</v>
      </c>
      <c r="C28" s="14">
        <f>[24]Novembro!$F$6</f>
        <v>96</v>
      </c>
      <c r="D28" s="14">
        <f>[24]Novembro!$F$7</f>
        <v>92</v>
      </c>
      <c r="E28" s="14">
        <f>[24]Novembro!$F$8</f>
        <v>94</v>
      </c>
      <c r="F28" s="14">
        <f>[24]Novembro!$F$9</f>
        <v>95</v>
      </c>
      <c r="G28" s="14">
        <f>[24]Novembro!$F$10</f>
        <v>95</v>
      </c>
      <c r="H28" s="14">
        <f>[24]Novembro!$F$11</f>
        <v>95</v>
      </c>
      <c r="I28" s="14">
        <f>[24]Novembro!$F$12</f>
        <v>95</v>
      </c>
      <c r="J28" s="14">
        <f>[24]Novembro!$F$13</f>
        <v>96</v>
      </c>
      <c r="K28" s="14">
        <f>[24]Novembro!$F$14</f>
        <v>93</v>
      </c>
      <c r="L28" s="14">
        <f>[24]Novembro!$F$15</f>
        <v>92</v>
      </c>
      <c r="M28" s="14">
        <f>[24]Novembro!$F$16</f>
        <v>91</v>
      </c>
      <c r="N28" s="14">
        <f>[24]Novembro!$F$17</f>
        <v>92</v>
      </c>
      <c r="O28" s="14">
        <f>[24]Novembro!$F$18</f>
        <v>75</v>
      </c>
      <c r="P28" s="14">
        <f>[24]Novembro!$F$19</f>
        <v>90</v>
      </c>
      <c r="Q28" s="14">
        <f>[24]Novembro!$F$20</f>
        <v>89</v>
      </c>
      <c r="R28" s="14">
        <f>[24]Novembro!$F$21</f>
        <v>71</v>
      </c>
      <c r="S28" s="14">
        <f>[24]Novembro!$F$22</f>
        <v>64</v>
      </c>
      <c r="T28" s="14">
        <f>[24]Novembro!$F$23</f>
        <v>63</v>
      </c>
      <c r="U28" s="14">
        <f>[24]Novembro!$F$24</f>
        <v>87</v>
      </c>
      <c r="V28" s="14">
        <f>[24]Novembro!$F$25</f>
        <v>88</v>
      </c>
      <c r="W28" s="14">
        <f>[24]Novembro!$F$26</f>
        <v>81</v>
      </c>
      <c r="X28" s="14">
        <f>[24]Novembro!$F$27</f>
        <v>89</v>
      </c>
      <c r="Y28" s="14">
        <f>[24]Novembro!$F$28</f>
        <v>95</v>
      </c>
      <c r="Z28" s="14">
        <f>[24]Novembro!$F$29</f>
        <v>95</v>
      </c>
      <c r="AA28" s="14">
        <f>[24]Novembro!$F$30</f>
        <v>89</v>
      </c>
      <c r="AB28" s="14">
        <f>[24]Novembro!$F$31</f>
        <v>93</v>
      </c>
      <c r="AC28" s="14">
        <f>[24]Novembro!$F$32</f>
        <v>96</v>
      </c>
      <c r="AD28" s="14">
        <f>[24]Novembro!$F$33</f>
        <v>86</v>
      </c>
      <c r="AE28" s="14">
        <f>[24]Novembro!$F$34</f>
        <v>96</v>
      </c>
      <c r="AF28" s="16">
        <f t="shared" si="1"/>
        <v>96</v>
      </c>
      <c r="AG28" s="25">
        <f t="shared" si="2"/>
        <v>88.933333333333337</v>
      </c>
    </row>
    <row r="29" spans="1:34" ht="17.100000000000001" customHeight="1" x14ac:dyDescent="0.2">
      <c r="A29" s="9" t="s">
        <v>20</v>
      </c>
      <c r="B29" s="14">
        <f>[25]Novembro!$F$5</f>
        <v>76</v>
      </c>
      <c r="C29" s="14">
        <f>[25]Novembro!$F$6</f>
        <v>89</v>
      </c>
      <c r="D29" s="14">
        <f>[25]Novembro!$F$7</f>
        <v>79</v>
      </c>
      <c r="E29" s="14">
        <f>[25]Novembro!$F$8</f>
        <v>87</v>
      </c>
      <c r="F29" s="14">
        <f>[25]Novembro!$F$9</f>
        <v>73</v>
      </c>
      <c r="G29" s="14">
        <f>[25]Novembro!$F$10</f>
        <v>75</v>
      </c>
      <c r="H29" s="14">
        <f>[25]Novembro!$F$11</f>
        <v>80</v>
      </c>
      <c r="I29" s="14">
        <f>[25]Novembro!$F$12</f>
        <v>97</v>
      </c>
      <c r="J29" s="14">
        <f>[25]Novembro!$F$13</f>
        <v>97</v>
      </c>
      <c r="K29" s="14">
        <f>[25]Novembro!$F$14</f>
        <v>89</v>
      </c>
      <c r="L29" s="14">
        <f>[25]Novembro!$F$15</f>
        <v>93</v>
      </c>
      <c r="M29" s="14">
        <f>[25]Novembro!$F$16</f>
        <v>87</v>
      </c>
      <c r="N29" s="14">
        <f>[25]Novembro!$F$17</f>
        <v>84</v>
      </c>
      <c r="O29" s="14">
        <f>[25]Novembro!$F$18</f>
        <v>91</v>
      </c>
      <c r="P29" s="14">
        <f>[25]Novembro!$F$19</f>
        <v>82</v>
      </c>
      <c r="Q29" s="14">
        <f>[25]Novembro!$F$20</f>
        <v>81</v>
      </c>
      <c r="R29" s="14">
        <f>[25]Novembro!$F$21</f>
        <v>74</v>
      </c>
      <c r="S29" s="14">
        <f>[25]Novembro!$F$22</f>
        <v>68</v>
      </c>
      <c r="T29" s="14">
        <f>[25]Novembro!$F$23</f>
        <v>70</v>
      </c>
      <c r="U29" s="14">
        <f>[25]Novembro!$F$24</f>
        <v>68</v>
      </c>
      <c r="V29" s="14">
        <f>[25]Novembro!$F$25</f>
        <v>72</v>
      </c>
      <c r="W29" s="14">
        <f>[25]Novembro!$F$26</f>
        <v>79</v>
      </c>
      <c r="X29" s="14">
        <f>[25]Novembro!$F$27</f>
        <v>94</v>
      </c>
      <c r="Y29" s="14">
        <f>[25]Novembro!$F$28</f>
        <v>94</v>
      </c>
      <c r="Z29" s="14">
        <f>[25]Novembro!$F$29</f>
        <v>83</v>
      </c>
      <c r="AA29" s="14">
        <f>[25]Novembro!$F$30</f>
        <v>87</v>
      </c>
      <c r="AB29" s="14">
        <f>[25]Novembro!$F$31</f>
        <v>87</v>
      </c>
      <c r="AC29" s="14">
        <f>[25]Novembro!$F$32</f>
        <v>80</v>
      </c>
      <c r="AD29" s="14">
        <f>[25]Novembro!$F$33</f>
        <v>88</v>
      </c>
      <c r="AE29" s="14">
        <f>[25]Novembro!$F$34</f>
        <v>92</v>
      </c>
      <c r="AF29" s="16">
        <f t="shared" si="1"/>
        <v>97</v>
      </c>
      <c r="AG29" s="25">
        <f t="shared" si="2"/>
        <v>83.2</v>
      </c>
    </row>
    <row r="30" spans="1:34" s="5" customFormat="1" ht="17.100000000000001" customHeight="1" x14ac:dyDescent="0.2">
      <c r="A30" s="13" t="s">
        <v>33</v>
      </c>
      <c r="B30" s="21">
        <f>MAX(B5:B29)</f>
        <v>100</v>
      </c>
      <c r="C30" s="21">
        <f t="shared" ref="C30:AG30" si="7">MAX(C5:C29)</f>
        <v>100</v>
      </c>
      <c r="D30" s="21">
        <f t="shared" si="7"/>
        <v>100</v>
      </c>
      <c r="E30" s="21">
        <f t="shared" si="7"/>
        <v>100</v>
      </c>
      <c r="F30" s="21">
        <f t="shared" si="7"/>
        <v>100</v>
      </c>
      <c r="G30" s="21">
        <f t="shared" si="7"/>
        <v>100</v>
      </c>
      <c r="H30" s="21">
        <f t="shared" si="7"/>
        <v>100</v>
      </c>
      <c r="I30" s="21">
        <f t="shared" si="7"/>
        <v>100</v>
      </c>
      <c r="J30" s="21">
        <f t="shared" si="7"/>
        <v>100</v>
      </c>
      <c r="K30" s="21">
        <f t="shared" si="7"/>
        <v>100</v>
      </c>
      <c r="L30" s="21">
        <f t="shared" si="7"/>
        <v>100</v>
      </c>
      <c r="M30" s="21">
        <f t="shared" si="7"/>
        <v>99</v>
      </c>
      <c r="N30" s="21">
        <f t="shared" si="7"/>
        <v>100</v>
      </c>
      <c r="O30" s="21">
        <f t="shared" si="7"/>
        <v>97</v>
      </c>
      <c r="P30" s="21">
        <f t="shared" si="7"/>
        <v>100</v>
      </c>
      <c r="Q30" s="21">
        <f t="shared" si="7"/>
        <v>98</v>
      </c>
      <c r="R30" s="21">
        <f t="shared" si="7"/>
        <v>99</v>
      </c>
      <c r="S30" s="21">
        <f t="shared" si="7"/>
        <v>99</v>
      </c>
      <c r="T30" s="21">
        <f t="shared" si="7"/>
        <v>100</v>
      </c>
      <c r="U30" s="21">
        <f t="shared" si="7"/>
        <v>100</v>
      </c>
      <c r="V30" s="21">
        <f t="shared" si="7"/>
        <v>100</v>
      </c>
      <c r="W30" s="21">
        <f t="shared" si="7"/>
        <v>100</v>
      </c>
      <c r="X30" s="21">
        <f t="shared" si="7"/>
        <v>100</v>
      </c>
      <c r="Y30" s="21">
        <f t="shared" si="7"/>
        <v>100</v>
      </c>
      <c r="Z30" s="21">
        <f t="shared" si="7"/>
        <v>100</v>
      </c>
      <c r="AA30" s="21">
        <f t="shared" si="7"/>
        <v>98</v>
      </c>
      <c r="AB30" s="21">
        <f t="shared" si="7"/>
        <v>100</v>
      </c>
      <c r="AC30" s="21">
        <f t="shared" si="7"/>
        <v>100</v>
      </c>
      <c r="AD30" s="21">
        <f t="shared" si="7"/>
        <v>100</v>
      </c>
      <c r="AE30" s="52">
        <f t="shared" si="7"/>
        <v>100</v>
      </c>
      <c r="AF30" s="21">
        <f t="shared" si="7"/>
        <v>100</v>
      </c>
      <c r="AG30" s="21">
        <f t="shared" si="7"/>
        <v>96.63333333333334</v>
      </c>
      <c r="AH30" s="12"/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F3" sqref="AF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8.28515625" style="6" bestFit="1" customWidth="1"/>
    <col min="33" max="33" width="7.28515625" style="1" bestFit="1" customWidth="1"/>
  </cols>
  <sheetData>
    <row r="1" spans="1:33" ht="20.100000000000001" customHeight="1" thickBot="1" x14ac:dyDescent="0.25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55" t="s">
        <v>56</v>
      </c>
      <c r="AG3" s="53" t="s">
        <v>39</v>
      </c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34" t="s">
        <v>38</v>
      </c>
      <c r="AG4" s="34" t="s">
        <v>38</v>
      </c>
    </row>
    <row r="5" spans="1:33" s="5" customFormat="1" ht="20.100000000000001" customHeight="1" thickTop="1" x14ac:dyDescent="0.2">
      <c r="A5" s="8" t="s">
        <v>45</v>
      </c>
      <c r="B5" s="41">
        <f>[1]Novembro!$G$5</f>
        <v>64</v>
      </c>
      <c r="C5" s="41">
        <f>[1]Novembro!$G$6</f>
        <v>50</v>
      </c>
      <c r="D5" s="41">
        <f>[1]Novembro!$G$7</f>
        <v>54</v>
      </c>
      <c r="E5" s="41">
        <f>[1]Novembro!$G$8</f>
        <v>40</v>
      </c>
      <c r="F5" s="41">
        <f>[1]Novembro!$G$9</f>
        <v>40</v>
      </c>
      <c r="G5" s="41">
        <f>[1]Novembro!$G$10</f>
        <v>40</v>
      </c>
      <c r="H5" s="41">
        <f>[1]Novembro!$G$11</f>
        <v>45</v>
      </c>
      <c r="I5" s="41">
        <f>[1]Novembro!$G$12</f>
        <v>65</v>
      </c>
      <c r="J5" s="41">
        <f>[1]Novembro!$G$13</f>
        <v>45</v>
      </c>
      <c r="K5" s="41">
        <f>[1]Novembro!$G$14</f>
        <v>39</v>
      </c>
      <c r="L5" s="41">
        <f>[1]Novembro!$G$15</f>
        <v>41</v>
      </c>
      <c r="M5" s="41">
        <f>[1]Novembro!$G$16</f>
        <v>41</v>
      </c>
      <c r="N5" s="41">
        <f>[1]Novembro!$G$17</f>
        <v>35</v>
      </c>
      <c r="O5" s="41">
        <f>[1]Novembro!$G$18</f>
        <v>33</v>
      </c>
      <c r="P5" s="41">
        <f>[1]Novembro!$G$19</f>
        <v>28</v>
      </c>
      <c r="Q5" s="41">
        <f>[1]Novembro!$G$20</f>
        <v>15</v>
      </c>
      <c r="R5" s="41">
        <f>[1]Novembro!$G$21</f>
        <v>34</v>
      </c>
      <c r="S5" s="41">
        <f>[1]Novembro!$G$22</f>
        <v>40</v>
      </c>
      <c r="T5" s="41">
        <f>[1]Novembro!$G$23</f>
        <v>30</v>
      </c>
      <c r="U5" s="41">
        <f>[1]Novembro!$G$24</f>
        <v>38</v>
      </c>
      <c r="V5" s="41">
        <f>[1]Novembro!$G$25</f>
        <v>30</v>
      </c>
      <c r="W5" s="41">
        <f>[1]Novembro!$G$26</f>
        <v>42</v>
      </c>
      <c r="X5" s="41">
        <f>[1]Novembro!$G$27</f>
        <v>67</v>
      </c>
      <c r="Y5" s="41">
        <f>[1]Novembro!$G$28</f>
        <v>54</v>
      </c>
      <c r="Z5" s="41">
        <f>[1]Novembro!$G$29</f>
        <v>47</v>
      </c>
      <c r="AA5" s="41">
        <f>[1]Novembro!$G$30</f>
        <v>49</v>
      </c>
      <c r="AB5" s="41">
        <f>[1]Novembro!$G$31</f>
        <v>48</v>
      </c>
      <c r="AC5" s="41">
        <f>[1]Novembro!$G$32</f>
        <v>30</v>
      </c>
      <c r="AD5" s="41">
        <f>[1]Novembro!$G$33</f>
        <v>27</v>
      </c>
      <c r="AE5" s="41">
        <f>[1]Novembro!$G$34</f>
        <v>65</v>
      </c>
      <c r="AF5" s="42">
        <f t="shared" ref="AF5:AF29" si="1">MIN(B5:AE5)</f>
        <v>15</v>
      </c>
      <c r="AG5" s="43">
        <f t="shared" ref="AG5:AG29" si="2">AVERAGE(B5:AE5)</f>
        <v>42.533333333333331</v>
      </c>
    </row>
    <row r="6" spans="1:33" ht="17.100000000000001" customHeight="1" x14ac:dyDescent="0.2">
      <c r="A6" s="9" t="s">
        <v>0</v>
      </c>
      <c r="B6" s="3">
        <f>[2]Novembro!$G$5</f>
        <v>64</v>
      </c>
      <c r="C6" s="3">
        <f>[2]Novembro!$G$6</f>
        <v>50</v>
      </c>
      <c r="D6" s="3">
        <f>[2]Novembro!$G$7</f>
        <v>54</v>
      </c>
      <c r="E6" s="3">
        <f>[2]Novembro!$G$8</f>
        <v>40</v>
      </c>
      <c r="F6" s="3">
        <f>[2]Novembro!$G$9</f>
        <v>40</v>
      </c>
      <c r="G6" s="3">
        <f>[2]Novembro!$G$10</f>
        <v>40</v>
      </c>
      <c r="H6" s="3">
        <f>[2]Novembro!$G$11</f>
        <v>45</v>
      </c>
      <c r="I6" s="3">
        <f>[2]Novembro!$G$12</f>
        <v>65</v>
      </c>
      <c r="J6" s="3">
        <f>[2]Novembro!$G$13</f>
        <v>45</v>
      </c>
      <c r="K6" s="3">
        <f>[2]Novembro!$G$14</f>
        <v>39</v>
      </c>
      <c r="L6" s="3">
        <f>[2]Novembro!$G$15</f>
        <v>41</v>
      </c>
      <c r="M6" s="3">
        <f>[2]Novembro!$G$16</f>
        <v>41</v>
      </c>
      <c r="N6" s="3">
        <f>[2]Novembro!$G$17</f>
        <v>35</v>
      </c>
      <c r="O6" s="3">
        <f>[2]Novembro!$G$18</f>
        <v>33</v>
      </c>
      <c r="P6" s="3">
        <f>[2]Novembro!$G$19</f>
        <v>28</v>
      </c>
      <c r="Q6" s="3">
        <f>[2]Novembro!$G$20</f>
        <v>15</v>
      </c>
      <c r="R6" s="3">
        <f>[2]Novembro!$G$21</f>
        <v>34</v>
      </c>
      <c r="S6" s="3">
        <f>[2]Novembro!$G$22</f>
        <v>40</v>
      </c>
      <c r="T6" s="3">
        <f>[2]Novembro!$G$23</f>
        <v>30</v>
      </c>
      <c r="U6" s="3">
        <f>[2]Novembro!$G$24</f>
        <v>38</v>
      </c>
      <c r="V6" s="3">
        <f>[2]Novembro!$G$25</f>
        <v>30</v>
      </c>
      <c r="W6" s="3">
        <f>[2]Novembro!$G$26</f>
        <v>42</v>
      </c>
      <c r="X6" s="3">
        <f>[2]Novembro!$G$27</f>
        <v>67</v>
      </c>
      <c r="Y6" s="3">
        <f>[2]Novembro!$G$28</f>
        <v>54</v>
      </c>
      <c r="Z6" s="3">
        <f>[2]Novembro!$G$29</f>
        <v>47</v>
      </c>
      <c r="AA6" s="3">
        <f>[2]Novembro!$G$30</f>
        <v>49</v>
      </c>
      <c r="AB6" s="3">
        <f>[2]Novembro!$G$31</f>
        <v>48</v>
      </c>
      <c r="AC6" s="3">
        <f>[2]Novembro!$G$32</f>
        <v>36</v>
      </c>
      <c r="AD6" s="3">
        <f>[2]Novembro!$G$33</f>
        <v>59</v>
      </c>
      <c r="AE6" s="3">
        <f>[2]Novembro!$G$34</f>
        <v>51</v>
      </c>
      <c r="AF6" s="7">
        <f t="shared" si="1"/>
        <v>15</v>
      </c>
      <c r="AG6" s="25">
        <f t="shared" si="2"/>
        <v>43.333333333333336</v>
      </c>
    </row>
    <row r="7" spans="1:33" ht="17.100000000000001" customHeight="1" x14ac:dyDescent="0.2">
      <c r="A7" s="9" t="s">
        <v>1</v>
      </c>
      <c r="B7" s="3">
        <f>[3]Novembro!$G$5</f>
        <v>50</v>
      </c>
      <c r="C7" s="3">
        <f>[3]Novembro!$G$6</f>
        <v>47</v>
      </c>
      <c r="D7" s="3">
        <f>[3]Novembro!$G$7</f>
        <v>45</v>
      </c>
      <c r="E7" s="3">
        <f>[3]Novembro!$G$8</f>
        <v>42</v>
      </c>
      <c r="F7" s="3">
        <f>[3]Novembro!$G$9</f>
        <v>52</v>
      </c>
      <c r="G7" s="3">
        <f>[3]Novembro!$G$10</f>
        <v>38</v>
      </c>
      <c r="H7" s="3">
        <f>[3]Novembro!$G$11</f>
        <v>52</v>
      </c>
      <c r="I7" s="3">
        <f>[3]Novembro!$G$12</f>
        <v>60</v>
      </c>
      <c r="J7" s="3">
        <f>[3]Novembro!$G$13</f>
        <v>51</v>
      </c>
      <c r="K7" s="3">
        <f>[3]Novembro!$G$14</f>
        <v>52</v>
      </c>
      <c r="L7" s="3">
        <f>[3]Novembro!$G$15</f>
        <v>45</v>
      </c>
      <c r="M7" s="3">
        <f>[3]Novembro!$G$16</f>
        <v>44</v>
      </c>
      <c r="N7" s="3">
        <f>[3]Novembro!$G$17</f>
        <v>45</v>
      </c>
      <c r="O7" s="3">
        <f>[3]Novembro!$G$18</f>
        <v>31</v>
      </c>
      <c r="P7" s="3">
        <f>[3]Novembro!$G$19</f>
        <v>35</v>
      </c>
      <c r="Q7" s="3">
        <f>[3]Novembro!$G$20</f>
        <v>31</v>
      </c>
      <c r="R7" s="3">
        <f>[3]Novembro!$G$21</f>
        <v>36</v>
      </c>
      <c r="S7" s="3">
        <f>[3]Novembro!$G$22</f>
        <v>31</v>
      </c>
      <c r="T7" s="3">
        <f>[3]Novembro!$G$23</f>
        <v>27</v>
      </c>
      <c r="U7" s="3">
        <f>[3]Novembro!$G$24</f>
        <v>40</v>
      </c>
      <c r="V7" s="3">
        <f>[3]Novembro!$G$25</f>
        <v>34</v>
      </c>
      <c r="W7" s="3">
        <f>[3]Novembro!$G$26</f>
        <v>33</v>
      </c>
      <c r="X7" s="3">
        <f>[3]Novembro!$G$27</f>
        <v>46</v>
      </c>
      <c r="Y7" s="3">
        <f>[3]Novembro!$G$28</f>
        <v>58</v>
      </c>
      <c r="Z7" s="3">
        <f>[3]Novembro!$G$29</f>
        <v>43</v>
      </c>
      <c r="AA7" s="3">
        <f>[3]Novembro!$G$30</f>
        <v>43</v>
      </c>
      <c r="AB7" s="3">
        <f>[3]Novembro!$G$31</f>
        <v>50</v>
      </c>
      <c r="AC7" s="3">
        <f>[3]Novembro!$G$32</f>
        <v>39</v>
      </c>
      <c r="AD7" s="3">
        <f>[3]Novembro!$G$33</f>
        <v>47</v>
      </c>
      <c r="AE7" s="3">
        <f>[3]Novembro!$G$34</f>
        <v>48</v>
      </c>
      <c r="AF7" s="7">
        <f t="shared" si="1"/>
        <v>27</v>
      </c>
      <c r="AG7" s="25">
        <f t="shared" si="2"/>
        <v>43.166666666666664</v>
      </c>
    </row>
    <row r="8" spans="1:33" ht="17.100000000000001" customHeight="1" x14ac:dyDescent="0.2">
      <c r="A8" s="9" t="s">
        <v>46</v>
      </c>
      <c r="B8" s="3">
        <f>[4]Novembro!$G$5</f>
        <v>68</v>
      </c>
      <c r="C8" s="3">
        <f>[4]Novembro!$G$6</f>
        <v>60</v>
      </c>
      <c r="D8" s="3">
        <f>[4]Novembro!$G$7</f>
        <v>59</v>
      </c>
      <c r="E8" s="3">
        <f>[4]Novembro!$G$8</f>
        <v>53</v>
      </c>
      <c r="F8" s="3">
        <f>[4]Novembro!$G$9</f>
        <v>59</v>
      </c>
      <c r="G8" s="3">
        <f>[4]Novembro!$G$10</f>
        <v>51</v>
      </c>
      <c r="H8" s="3">
        <f>[4]Novembro!$G$11</f>
        <v>62</v>
      </c>
      <c r="I8" s="3">
        <f>[4]Novembro!$G$12</f>
        <v>59</v>
      </c>
      <c r="J8" s="3">
        <f>[4]Novembro!$G$13</f>
        <v>53</v>
      </c>
      <c r="K8" s="3">
        <f>[4]Novembro!$G$14</f>
        <v>61</v>
      </c>
      <c r="L8" s="3">
        <f>[4]Novembro!$G$15</f>
        <v>56</v>
      </c>
      <c r="M8" s="3">
        <f>[4]Novembro!$G$16</f>
        <v>60</v>
      </c>
      <c r="N8" s="3">
        <f>[4]Novembro!$G$17</f>
        <v>52</v>
      </c>
      <c r="O8" s="3">
        <f>[4]Novembro!$G$18</f>
        <v>36</v>
      </c>
      <c r="P8" s="3">
        <f>[4]Novembro!$G$19</f>
        <v>34</v>
      </c>
      <c r="Q8" s="3">
        <f>[4]Novembro!$G$20</f>
        <v>33</v>
      </c>
      <c r="R8" s="3">
        <f>[4]Novembro!$G$21</f>
        <v>40</v>
      </c>
      <c r="S8" s="3">
        <f>[4]Novembro!$G$22</f>
        <v>46</v>
      </c>
      <c r="T8" s="3">
        <f>[4]Novembro!$G$23</f>
        <v>61</v>
      </c>
      <c r="U8" s="3">
        <f>[4]Novembro!$G$24</f>
        <v>69</v>
      </c>
      <c r="V8" s="3">
        <f>[4]Novembro!$G$25</f>
        <v>49</v>
      </c>
      <c r="W8" s="3">
        <f>[4]Novembro!$G$26</f>
        <v>48</v>
      </c>
      <c r="X8" s="3">
        <f>[4]Novembro!$G$27</f>
        <v>65</v>
      </c>
      <c r="Y8" s="3">
        <f>[4]Novembro!$G$28</f>
        <v>63</v>
      </c>
      <c r="Z8" s="3">
        <f>[4]Novembro!$G$29</f>
        <v>63</v>
      </c>
      <c r="AA8" s="3">
        <f>[4]Novembro!$G$30</f>
        <v>59</v>
      </c>
      <c r="AB8" s="3">
        <f>[4]Novembro!$G$31</f>
        <v>75</v>
      </c>
      <c r="AC8" s="3">
        <f>[4]Novembro!$G$32</f>
        <v>64</v>
      </c>
      <c r="AD8" s="3">
        <f>[4]Novembro!$G$33</f>
        <v>74</v>
      </c>
      <c r="AE8" s="3">
        <f>[4]Novembro!$G$34</f>
        <v>69</v>
      </c>
      <c r="AF8" s="7">
        <f t="shared" si="1"/>
        <v>33</v>
      </c>
      <c r="AG8" s="25">
        <f t="shared" si="2"/>
        <v>56.7</v>
      </c>
    </row>
    <row r="9" spans="1:33" ht="17.100000000000001" customHeight="1" x14ac:dyDescent="0.2">
      <c r="A9" s="9" t="s">
        <v>2</v>
      </c>
      <c r="B9" s="3">
        <f>[5]Novembro!$G$5</f>
        <v>44</v>
      </c>
      <c r="C9" s="3">
        <f>[5]Novembro!$G$6</f>
        <v>49</v>
      </c>
      <c r="D9" s="3">
        <f>[5]Novembro!$G$7</f>
        <v>41</v>
      </c>
      <c r="E9" s="3">
        <f>[5]Novembro!$G$8</f>
        <v>40</v>
      </c>
      <c r="F9" s="3">
        <f>[5]Novembro!$G$9</f>
        <v>43</v>
      </c>
      <c r="G9" s="3">
        <f>[5]Novembro!$G$10</f>
        <v>42</v>
      </c>
      <c r="H9" s="3">
        <f>[5]Novembro!$G$11</f>
        <v>51</v>
      </c>
      <c r="I9" s="3">
        <f>[5]Novembro!$G$12</f>
        <v>66</v>
      </c>
      <c r="J9" s="3">
        <f>[5]Novembro!$G$13</f>
        <v>53</v>
      </c>
      <c r="K9" s="3">
        <f>[5]Novembro!$G$14</f>
        <v>50</v>
      </c>
      <c r="L9" s="3">
        <f>[5]Novembro!$G$15</f>
        <v>41</v>
      </c>
      <c r="M9" s="3">
        <f>[5]Novembro!$G$16</f>
        <v>47</v>
      </c>
      <c r="N9" s="3">
        <f>[5]Novembro!$G$17</f>
        <v>47</v>
      </c>
      <c r="O9" s="3">
        <f>[5]Novembro!$G$18</f>
        <v>45</v>
      </c>
      <c r="P9" s="3">
        <f>[5]Novembro!$G$19</f>
        <v>44</v>
      </c>
      <c r="Q9" s="3">
        <f>[5]Novembro!$G$20</f>
        <v>33</v>
      </c>
      <c r="R9" s="3">
        <f>[5]Novembro!$G$21</f>
        <v>36</v>
      </c>
      <c r="S9" s="3">
        <f>[5]Novembro!$G$22</f>
        <v>30</v>
      </c>
      <c r="T9" s="3">
        <f>[5]Novembro!$G$23</f>
        <v>29</v>
      </c>
      <c r="U9" s="3">
        <f>[5]Novembro!$G$24</f>
        <v>45</v>
      </c>
      <c r="V9" s="3">
        <f>[5]Novembro!$G$25</f>
        <v>38</v>
      </c>
      <c r="W9" s="3">
        <f>[5]Novembro!$G$26</f>
        <v>39</v>
      </c>
      <c r="X9" s="3">
        <f>[5]Novembro!$G$27</f>
        <v>53</v>
      </c>
      <c r="Y9" s="3">
        <f>[5]Novembro!$G$28</f>
        <v>55</v>
      </c>
      <c r="Z9" s="3">
        <f>[5]Novembro!$G$29</f>
        <v>46</v>
      </c>
      <c r="AA9" s="3">
        <f>[5]Novembro!$G$30</f>
        <v>45</v>
      </c>
      <c r="AB9" s="3">
        <f>[5]Novembro!$G$31</f>
        <v>51</v>
      </c>
      <c r="AC9" s="3">
        <f>[5]Novembro!$G$32</f>
        <v>39</v>
      </c>
      <c r="AD9" s="3">
        <f>[5]Novembro!$G$33</f>
        <v>54</v>
      </c>
      <c r="AE9" s="3">
        <f>[5]Novembro!$G$34</f>
        <v>51</v>
      </c>
      <c r="AF9" s="7">
        <f t="shared" si="1"/>
        <v>29</v>
      </c>
      <c r="AG9" s="25">
        <f t="shared" si="2"/>
        <v>44.9</v>
      </c>
    </row>
    <row r="10" spans="1:33" ht="17.100000000000001" customHeight="1" x14ac:dyDescent="0.2">
      <c r="A10" s="9" t="s">
        <v>3</v>
      </c>
      <c r="B10" s="3">
        <f>[6]Novembro!$G$5</f>
        <v>39</v>
      </c>
      <c r="C10" s="3">
        <f>[6]Novembro!$G$6</f>
        <v>31</v>
      </c>
      <c r="D10" s="3">
        <f>[6]Novembro!$G$7</f>
        <v>44</v>
      </c>
      <c r="E10" s="3">
        <f>[6]Novembro!$G$8</f>
        <v>44</v>
      </c>
      <c r="F10" s="3">
        <f>[6]Novembro!$G$9</f>
        <v>32</v>
      </c>
      <c r="G10" s="3">
        <f>[6]Novembro!$G$10</f>
        <v>32</v>
      </c>
      <c r="H10" s="3">
        <f>[6]Novembro!$G$11</f>
        <v>36</v>
      </c>
      <c r="I10" s="3">
        <f>[6]Novembro!$G$12</f>
        <v>55</v>
      </c>
      <c r="J10" s="3">
        <f>[6]Novembro!$G$13</f>
        <v>62</v>
      </c>
      <c r="K10" s="3">
        <f>[6]Novembro!$G$14</f>
        <v>72</v>
      </c>
      <c r="L10" s="3">
        <f>[6]Novembro!$G$15</f>
        <v>41</v>
      </c>
      <c r="M10" s="3">
        <f>[6]Novembro!$G$16</f>
        <v>38</v>
      </c>
      <c r="N10" s="3">
        <f>[6]Novembro!$G$17</f>
        <v>44</v>
      </c>
      <c r="O10" s="3">
        <f>[6]Novembro!$G$18</f>
        <v>56</v>
      </c>
      <c r="P10" s="3">
        <f>[6]Novembro!$G$19</f>
        <v>43</v>
      </c>
      <c r="Q10" s="3">
        <f>[6]Novembro!$G$20</f>
        <v>37</v>
      </c>
      <c r="R10" s="3">
        <f>[6]Novembro!$G$21</f>
        <v>28</v>
      </c>
      <c r="S10" s="3">
        <f>[6]Novembro!$G$22</f>
        <v>23</v>
      </c>
      <c r="T10" s="3">
        <f>[6]Novembro!$G$23</f>
        <v>28</v>
      </c>
      <c r="U10" s="3">
        <f>[6]Novembro!$G$24</f>
        <v>30</v>
      </c>
      <c r="V10" s="3">
        <f>[6]Novembro!$G$25</f>
        <v>27</v>
      </c>
      <c r="W10" s="3">
        <f>[6]Novembro!$G$26</f>
        <v>31</v>
      </c>
      <c r="X10" s="3">
        <f>[6]Novembro!$G$27</f>
        <v>37</v>
      </c>
      <c r="Y10" s="3">
        <f>[6]Novembro!$G$28</f>
        <v>65</v>
      </c>
      <c r="Z10" s="3">
        <f>[6]Novembro!$G$29</f>
        <v>45</v>
      </c>
      <c r="AA10" s="3">
        <f>[6]Novembro!$G$30</f>
        <v>53</v>
      </c>
      <c r="AB10" s="3">
        <f>[6]Novembro!$G$31</f>
        <v>35</v>
      </c>
      <c r="AC10" s="3">
        <f>[6]Novembro!$G$32</f>
        <v>43</v>
      </c>
      <c r="AD10" s="3">
        <f>[6]Novembro!$G$33</f>
        <v>36</v>
      </c>
      <c r="AE10" s="3">
        <f>[6]Novembro!$G$34</f>
        <v>56</v>
      </c>
      <c r="AF10" s="7">
        <f t="shared" si="1"/>
        <v>23</v>
      </c>
      <c r="AG10" s="25">
        <f t="shared" si="2"/>
        <v>41.43333333333333</v>
      </c>
    </row>
    <row r="11" spans="1:33" ht="17.100000000000001" customHeight="1" x14ac:dyDescent="0.2">
      <c r="A11" s="9" t="s">
        <v>4</v>
      </c>
      <c r="B11" s="3">
        <f>[7]Novembro!$G$5</f>
        <v>52</v>
      </c>
      <c r="C11" s="3">
        <f>[7]Novembro!$G$6</f>
        <v>39</v>
      </c>
      <c r="D11" s="3">
        <f>[7]Novembro!$G$7</f>
        <v>48</v>
      </c>
      <c r="E11" s="3">
        <f>[7]Novembro!$G$8</f>
        <v>48</v>
      </c>
      <c r="F11" s="3">
        <f>[7]Novembro!$G$9</f>
        <v>47</v>
      </c>
      <c r="G11" s="3">
        <f>[7]Novembro!$G$10</f>
        <v>52</v>
      </c>
      <c r="H11" s="3">
        <f>[7]Novembro!$G$11</f>
        <v>41</v>
      </c>
      <c r="I11" s="3">
        <f>[7]Novembro!$G$12</f>
        <v>79</v>
      </c>
      <c r="J11" s="3">
        <f>[7]Novembro!$G$13</f>
        <v>65</v>
      </c>
      <c r="K11" s="3">
        <f>[7]Novembro!$G$14</f>
        <v>74</v>
      </c>
      <c r="L11" s="3">
        <f>[7]Novembro!$G$15</f>
        <v>44</v>
      </c>
      <c r="M11" s="3">
        <f>[7]Novembro!$G$16</f>
        <v>44</v>
      </c>
      <c r="N11" s="3">
        <f>[7]Novembro!$G$17</f>
        <v>57</v>
      </c>
      <c r="O11" s="3">
        <f>[7]Novembro!$G$18</f>
        <v>62</v>
      </c>
      <c r="P11" s="3">
        <f>[7]Novembro!$G$19</f>
        <v>47</v>
      </c>
      <c r="Q11" s="3">
        <f>[7]Novembro!$G$20</f>
        <v>41</v>
      </c>
      <c r="R11" s="3">
        <f>[7]Novembro!$G$21</f>
        <v>38</v>
      </c>
      <c r="S11" s="3">
        <f>[7]Novembro!$G$22</f>
        <v>27</v>
      </c>
      <c r="T11" s="3">
        <f>[7]Novembro!$G$23</f>
        <v>29</v>
      </c>
      <c r="U11" s="3">
        <f>[7]Novembro!$G$24</f>
        <v>35</v>
      </c>
      <c r="V11" s="3">
        <f>[7]Novembro!$G$25</f>
        <v>33</v>
      </c>
      <c r="W11" s="3">
        <f>[7]Novembro!$G$26</f>
        <v>44</v>
      </c>
      <c r="X11" s="3">
        <f>[7]Novembro!$G$27</f>
        <v>44</v>
      </c>
      <c r="Y11" s="3">
        <f>[7]Novembro!$G$28</f>
        <v>71</v>
      </c>
      <c r="Z11" s="3">
        <f>[7]Novembro!$G$29</f>
        <v>59</v>
      </c>
      <c r="AA11" s="3">
        <f>[7]Novembro!$G$30</f>
        <v>59</v>
      </c>
      <c r="AB11" s="3">
        <f>[7]Novembro!$G$31</f>
        <v>39</v>
      </c>
      <c r="AC11" s="3">
        <f>[7]Novembro!$G$32</f>
        <v>43</v>
      </c>
      <c r="AD11" s="3">
        <f>[7]Novembro!$G$33</f>
        <v>36</v>
      </c>
      <c r="AE11" s="3">
        <f>[7]Novembro!$G$34</f>
        <v>56</v>
      </c>
      <c r="AF11" s="7">
        <f t="shared" si="1"/>
        <v>27</v>
      </c>
      <c r="AG11" s="25">
        <f t="shared" si="2"/>
        <v>48.43333333333333</v>
      </c>
    </row>
    <row r="12" spans="1:33" ht="17.100000000000001" customHeight="1" x14ac:dyDescent="0.2">
      <c r="A12" s="9" t="s">
        <v>5</v>
      </c>
      <c r="B12" s="14">
        <f>[8]Novembro!$G$5</f>
        <v>25</v>
      </c>
      <c r="C12" s="14">
        <f>[8]Novembro!$G$6</f>
        <v>54</v>
      </c>
      <c r="D12" s="14">
        <f>[8]Novembro!$G$7</f>
        <v>46</v>
      </c>
      <c r="E12" s="14">
        <f>[8]Novembro!$G$8</f>
        <v>32</v>
      </c>
      <c r="F12" s="14">
        <f>[8]Novembro!$G$9</f>
        <v>44</v>
      </c>
      <c r="G12" s="14">
        <f>[8]Novembro!$G$10</f>
        <v>46</v>
      </c>
      <c r="H12" s="14">
        <f>[8]Novembro!$G$11</f>
        <v>55</v>
      </c>
      <c r="I12" s="14">
        <f>[8]Novembro!$G$12</f>
        <v>69</v>
      </c>
      <c r="J12" s="14">
        <f>[8]Novembro!$G$13</f>
        <v>42</v>
      </c>
      <c r="K12" s="14">
        <f>[8]Novembro!$G$14</f>
        <v>33</v>
      </c>
      <c r="L12" s="14">
        <f>[8]Novembro!$G$15</f>
        <v>56</v>
      </c>
      <c r="M12" s="14">
        <f>[8]Novembro!$G$16</f>
        <v>55</v>
      </c>
      <c r="N12" s="14">
        <f>[8]Novembro!$G$17</f>
        <v>51</v>
      </c>
      <c r="O12" s="14">
        <f>[8]Novembro!$G$18</f>
        <v>33</v>
      </c>
      <c r="P12" s="14">
        <f>[8]Novembro!$G$19</f>
        <v>23</v>
      </c>
      <c r="Q12" s="14">
        <f>[8]Novembro!$G$20</f>
        <v>20</v>
      </c>
      <c r="R12" s="14">
        <f>[8]Novembro!$G$21</f>
        <v>23</v>
      </c>
      <c r="S12" s="14">
        <f>[8]Novembro!$G$22</f>
        <v>33</v>
      </c>
      <c r="T12" s="14">
        <f>[8]Novembro!$G$23</f>
        <v>51</v>
      </c>
      <c r="U12" s="14">
        <f>[8]Novembro!$G$24</f>
        <v>51</v>
      </c>
      <c r="V12" s="14">
        <f>[8]Novembro!$G$25</f>
        <v>46</v>
      </c>
      <c r="W12" s="14">
        <f>[8]Novembro!$G$26</f>
        <v>54</v>
      </c>
      <c r="X12" s="14">
        <f>[8]Novembro!$G$27</f>
        <v>54</v>
      </c>
      <c r="Y12" s="14">
        <f>[8]Novembro!$G$28</f>
        <v>75</v>
      </c>
      <c r="Z12" s="14">
        <f>[8]Novembro!$G$29</f>
        <v>51</v>
      </c>
      <c r="AA12" s="14">
        <f>[8]Novembro!$G$30</f>
        <v>46</v>
      </c>
      <c r="AB12" s="14">
        <f>[8]Novembro!$G$31</f>
        <v>64</v>
      </c>
      <c r="AC12" s="14">
        <f>[8]Novembro!$G$32</f>
        <v>59</v>
      </c>
      <c r="AD12" s="14">
        <f>[8]Novembro!$G$33</f>
        <v>45</v>
      </c>
      <c r="AE12" s="14">
        <f>[8]Novembro!$G$34</f>
        <v>54</v>
      </c>
      <c r="AF12" s="7">
        <f t="shared" si="1"/>
        <v>20</v>
      </c>
      <c r="AG12" s="25">
        <f t="shared" si="2"/>
        <v>46.333333333333336</v>
      </c>
    </row>
    <row r="13" spans="1:33" ht="17.100000000000001" customHeight="1" x14ac:dyDescent="0.2">
      <c r="A13" s="9" t="s">
        <v>6</v>
      </c>
      <c r="B13" s="14">
        <f>[9]Novembro!$G$5</f>
        <v>31</v>
      </c>
      <c r="C13" s="14">
        <f>[9]Novembro!$G$6</f>
        <v>53</v>
      </c>
      <c r="D13" s="14">
        <f>[9]Novembro!$G$7</f>
        <v>46</v>
      </c>
      <c r="E13" s="14">
        <f>[9]Novembro!$G$8</f>
        <v>43</v>
      </c>
      <c r="F13" s="14">
        <f>[9]Novembro!$G$9</f>
        <v>44</v>
      </c>
      <c r="G13" s="14">
        <f>[9]Novembro!$G$10</f>
        <v>39</v>
      </c>
      <c r="H13" s="14">
        <f>[9]Novembro!$G$11</f>
        <v>43</v>
      </c>
      <c r="I13" s="14">
        <f>[9]Novembro!$G$12</f>
        <v>58</v>
      </c>
      <c r="J13" s="14">
        <f>[9]Novembro!$G$13</f>
        <v>42</v>
      </c>
      <c r="K13" s="14">
        <f>[9]Novembro!$G$14</f>
        <v>61</v>
      </c>
      <c r="L13" s="14">
        <f>[9]Novembro!$G$15</f>
        <v>57</v>
      </c>
      <c r="M13" s="14">
        <f>[9]Novembro!$G$16</f>
        <v>53</v>
      </c>
      <c r="N13" s="14">
        <f>[9]Novembro!$G$17</f>
        <v>51</v>
      </c>
      <c r="O13" s="14">
        <f>[9]Novembro!$G$18</f>
        <v>49</v>
      </c>
      <c r="P13" s="14">
        <f>[9]Novembro!$G$19</f>
        <v>51</v>
      </c>
      <c r="Q13" s="14">
        <f>[9]Novembro!$G$20</f>
        <v>39</v>
      </c>
      <c r="R13" s="14">
        <f>[9]Novembro!$G$21</f>
        <v>32</v>
      </c>
      <c r="S13" s="14">
        <f>[9]Novembro!$G$22</f>
        <v>29</v>
      </c>
      <c r="T13" s="14">
        <f>[9]Novembro!$G$23</f>
        <v>37</v>
      </c>
      <c r="U13" s="14">
        <f>[9]Novembro!$G$24</f>
        <v>38</v>
      </c>
      <c r="V13" s="14">
        <f>[9]Novembro!$G$25</f>
        <v>32</v>
      </c>
      <c r="W13" s="14">
        <f>[9]Novembro!$G$26</f>
        <v>44</v>
      </c>
      <c r="X13" s="14">
        <f>[9]Novembro!$G$27</f>
        <v>50</v>
      </c>
      <c r="Y13" s="14">
        <f>[9]Novembro!$G$28</f>
        <v>80</v>
      </c>
      <c r="Z13" s="14">
        <f>[9]Novembro!$G$29</f>
        <v>50</v>
      </c>
      <c r="AA13" s="14">
        <f>[9]Novembro!$G$30</f>
        <v>42</v>
      </c>
      <c r="AB13" s="14">
        <f>[9]Novembro!$G$31</f>
        <v>51</v>
      </c>
      <c r="AC13" s="14">
        <f>[9]Novembro!$G$32</f>
        <v>38</v>
      </c>
      <c r="AD13" s="14">
        <f>[9]Novembro!$G$33</f>
        <v>45</v>
      </c>
      <c r="AE13" s="14">
        <f>[9]Novembro!$G$34</f>
        <v>63</v>
      </c>
      <c r="AF13" s="7">
        <f t="shared" si="1"/>
        <v>29</v>
      </c>
      <c r="AG13" s="25">
        <f t="shared" si="2"/>
        <v>46.366666666666667</v>
      </c>
    </row>
    <row r="14" spans="1:33" ht="17.100000000000001" customHeight="1" x14ac:dyDescent="0.2">
      <c r="A14" s="9" t="s">
        <v>7</v>
      </c>
      <c r="B14" s="14">
        <f>[10]Novembro!$G$5</f>
        <v>51</v>
      </c>
      <c r="C14" s="14">
        <f>[10]Novembro!$G$6</f>
        <v>58</v>
      </c>
      <c r="D14" s="14">
        <f>[10]Novembro!$G$7</f>
        <v>49</v>
      </c>
      <c r="E14" s="14">
        <f>[10]Novembro!$G$8</f>
        <v>36</v>
      </c>
      <c r="F14" s="14">
        <f>[10]Novembro!$G$9</f>
        <v>35</v>
      </c>
      <c r="G14" s="14">
        <f>[10]Novembro!$G$10</f>
        <v>45</v>
      </c>
      <c r="H14" s="14">
        <f>[10]Novembro!$G$11</f>
        <v>41</v>
      </c>
      <c r="I14" s="14">
        <f>[10]Novembro!$G$12</f>
        <v>64</v>
      </c>
      <c r="J14" s="14">
        <f>[10]Novembro!$G$13</f>
        <v>59</v>
      </c>
      <c r="K14" s="14">
        <f>[10]Novembro!$G$14</f>
        <v>41</v>
      </c>
      <c r="L14" s="14">
        <f>[10]Novembro!$G$15</f>
        <v>40</v>
      </c>
      <c r="M14" s="14">
        <f>[10]Novembro!$G$16</f>
        <v>40</v>
      </c>
      <c r="N14" s="14">
        <f>[10]Novembro!$G$17</f>
        <v>38</v>
      </c>
      <c r="O14" s="14">
        <f>[10]Novembro!$G$18</f>
        <v>33</v>
      </c>
      <c r="P14" s="14">
        <f>[10]Novembro!$G$19</f>
        <v>35</v>
      </c>
      <c r="Q14" s="14">
        <f>[10]Novembro!$G$20</f>
        <v>29</v>
      </c>
      <c r="R14" s="14">
        <f>[10]Novembro!$G$21</f>
        <v>31</v>
      </c>
      <c r="S14" s="14">
        <f>[10]Novembro!$G$22</f>
        <v>33</v>
      </c>
      <c r="T14" s="14">
        <f>[10]Novembro!$G$23</f>
        <v>30</v>
      </c>
      <c r="U14" s="14">
        <f>[10]Novembro!$G$24</f>
        <v>38</v>
      </c>
      <c r="V14" s="14">
        <f>[10]Novembro!$G$25</f>
        <v>32</v>
      </c>
      <c r="W14" s="14">
        <f>[10]Novembro!$G$26</f>
        <v>36</v>
      </c>
      <c r="X14" s="14">
        <f>[10]Novembro!$G$27</f>
        <v>51</v>
      </c>
      <c r="Y14" s="14">
        <f>[10]Novembro!$G$28</f>
        <v>55</v>
      </c>
      <c r="Z14" s="14">
        <f>[10]Novembro!$G$29</f>
        <v>43</v>
      </c>
      <c r="AA14" s="14">
        <f>[10]Novembro!$G$30</f>
        <v>47</v>
      </c>
      <c r="AB14" s="14">
        <f>[10]Novembro!$G$31</f>
        <v>48</v>
      </c>
      <c r="AC14" s="14">
        <f>[10]Novembro!$G$32</f>
        <v>38</v>
      </c>
      <c r="AD14" s="14">
        <f>[10]Novembro!$G$33</f>
        <v>47</v>
      </c>
      <c r="AE14" s="14">
        <f>[10]Novembro!$G$34</f>
        <v>50</v>
      </c>
      <c r="AF14" s="7">
        <f t="shared" si="1"/>
        <v>29</v>
      </c>
      <c r="AG14" s="25">
        <f t="shared" si="2"/>
        <v>42.43333333333333</v>
      </c>
    </row>
    <row r="15" spans="1:33" ht="17.100000000000001" customHeight="1" x14ac:dyDescent="0.2">
      <c r="A15" s="9" t="s">
        <v>8</v>
      </c>
      <c r="B15" s="14">
        <f>[11]Novembro!$G$5</f>
        <v>75</v>
      </c>
      <c r="C15" s="14">
        <f>[11]Novembro!$G$6</f>
        <v>53</v>
      </c>
      <c r="D15" s="14">
        <f>[11]Novembro!$G$7</f>
        <v>55</v>
      </c>
      <c r="E15" s="14">
        <f>[11]Novembro!$G$8</f>
        <v>52</v>
      </c>
      <c r="F15" s="14">
        <f>[11]Novembro!$G$9</f>
        <v>34</v>
      </c>
      <c r="G15" s="14">
        <f>[11]Novembro!$G$10</f>
        <v>35</v>
      </c>
      <c r="H15" s="14">
        <f>[11]Novembro!$G$11</f>
        <v>34</v>
      </c>
      <c r="I15" s="14">
        <f>[11]Novembro!$G$12</f>
        <v>60</v>
      </c>
      <c r="J15" s="14">
        <f>[11]Novembro!$G$13</f>
        <v>55</v>
      </c>
      <c r="K15" s="14">
        <f>[11]Novembro!$G$14</f>
        <v>46</v>
      </c>
      <c r="L15" s="14">
        <f>[11]Novembro!$G$15</f>
        <v>40</v>
      </c>
      <c r="M15" s="14">
        <f>[11]Novembro!$G$16</f>
        <v>42</v>
      </c>
      <c r="N15" s="14">
        <f>[11]Novembro!$G$17</f>
        <v>34</v>
      </c>
      <c r="O15" s="14">
        <f>[11]Novembro!$G$18</f>
        <v>45</v>
      </c>
      <c r="P15" s="14">
        <f>[11]Novembro!$G$19</f>
        <v>38</v>
      </c>
      <c r="Q15" s="14">
        <f>[11]Novembro!$G$20</f>
        <v>32</v>
      </c>
      <c r="R15" s="14">
        <f>[11]Novembro!$G$21</f>
        <v>35</v>
      </c>
      <c r="S15" s="14">
        <f>[11]Novembro!$G$22</f>
        <v>35</v>
      </c>
      <c r="T15" s="14">
        <f>[11]Novembro!$G$23</f>
        <v>29</v>
      </c>
      <c r="U15" s="14">
        <f>[11]Novembro!$G$24</f>
        <v>38</v>
      </c>
      <c r="V15" s="14">
        <f>[11]Novembro!$G$25</f>
        <v>34</v>
      </c>
      <c r="W15" s="14">
        <f>[11]Novembro!$G$26</f>
        <v>33</v>
      </c>
      <c r="X15" s="14">
        <f>[11]Novembro!$G$27</f>
        <v>47</v>
      </c>
      <c r="Y15" s="14">
        <f>[11]Novembro!$G$28</f>
        <v>55</v>
      </c>
      <c r="Z15" s="14">
        <f>[11]Novembro!$G$29</f>
        <v>57</v>
      </c>
      <c r="AA15" s="14">
        <f>[11]Novembro!$G$30</f>
        <v>50</v>
      </c>
      <c r="AB15" s="14">
        <f>[11]Novembro!$G$31</f>
        <v>48</v>
      </c>
      <c r="AC15" s="14">
        <f>[11]Novembro!$G$32</f>
        <v>35</v>
      </c>
      <c r="AD15" s="14">
        <f>[11]Novembro!$G$33</f>
        <v>56</v>
      </c>
      <c r="AE15" s="14">
        <f>[11]Novembro!$G$34</f>
        <v>53</v>
      </c>
      <c r="AF15" s="7">
        <f t="shared" si="1"/>
        <v>29</v>
      </c>
      <c r="AG15" s="25">
        <f t="shared" si="2"/>
        <v>44.5</v>
      </c>
    </row>
    <row r="16" spans="1:33" ht="17.100000000000001" customHeight="1" x14ac:dyDescent="0.2">
      <c r="A16" s="9" t="s">
        <v>9</v>
      </c>
      <c r="B16" s="14">
        <f>[12]Novembro!$G$5</f>
        <v>39</v>
      </c>
      <c r="C16" s="14">
        <f>[12]Novembro!$G$6</f>
        <v>53</v>
      </c>
      <c r="D16" s="14">
        <f>[12]Novembro!$G$7</f>
        <v>42</v>
      </c>
      <c r="E16" s="14">
        <f>[12]Novembro!$G$8</f>
        <v>41</v>
      </c>
      <c r="F16" s="14">
        <f>[12]Novembro!$G$9</f>
        <v>35</v>
      </c>
      <c r="G16" s="14">
        <f>[12]Novembro!$G$10</f>
        <v>31</v>
      </c>
      <c r="H16" s="14">
        <f>[12]Novembro!$G$11</f>
        <v>28</v>
      </c>
      <c r="I16" s="14">
        <f>[12]Novembro!$G$12</f>
        <v>61</v>
      </c>
      <c r="J16" s="14">
        <f>[12]Novembro!$G$13</f>
        <v>43</v>
      </c>
      <c r="K16" s="14">
        <f>[12]Novembro!$G$14</f>
        <v>35</v>
      </c>
      <c r="L16" s="14">
        <f>[12]Novembro!$G$15</f>
        <v>37</v>
      </c>
      <c r="M16" s="14">
        <f>[12]Novembro!$G$16</f>
        <v>44</v>
      </c>
      <c r="N16" s="14">
        <f>[12]Novembro!$G$17</f>
        <v>33</v>
      </c>
      <c r="O16" s="14">
        <f>[12]Novembro!$G$18</f>
        <v>46</v>
      </c>
      <c r="P16" s="14">
        <f>[12]Novembro!$G$19</f>
        <v>41</v>
      </c>
      <c r="Q16" s="14">
        <f>[12]Novembro!$G$20</f>
        <v>32</v>
      </c>
      <c r="R16" s="14">
        <f>[12]Novembro!$G$21</f>
        <v>32</v>
      </c>
      <c r="S16" s="14">
        <f>[12]Novembro!$G$22</f>
        <v>29</v>
      </c>
      <c r="T16" s="14">
        <f>[12]Novembro!$G$23</f>
        <v>30</v>
      </c>
      <c r="U16" s="14">
        <f>[12]Novembro!$G$24</f>
        <v>36</v>
      </c>
      <c r="V16" s="14">
        <f>[12]Novembro!$G$25</f>
        <v>30</v>
      </c>
      <c r="W16" s="14">
        <f>[12]Novembro!$G$26</f>
        <v>30</v>
      </c>
      <c r="X16" s="14">
        <f>[12]Novembro!$G$27</f>
        <v>42</v>
      </c>
      <c r="Y16" s="14">
        <f>[12]Novembro!$G$28</f>
        <v>55</v>
      </c>
      <c r="Z16" s="14">
        <f>[12]Novembro!$G$29</f>
        <v>53</v>
      </c>
      <c r="AA16" s="14">
        <f>[12]Novembro!$G$30</f>
        <v>47</v>
      </c>
      <c r="AB16" s="14">
        <f>[12]Novembro!$G$31</f>
        <v>40</v>
      </c>
      <c r="AC16" s="14">
        <f>[12]Novembro!$G$32</f>
        <v>30</v>
      </c>
      <c r="AD16" s="14">
        <f>[12]Novembro!$G$33</f>
        <v>43</v>
      </c>
      <c r="AE16" s="14">
        <f>[12]Novembro!$G$34</f>
        <v>54</v>
      </c>
      <c r="AF16" s="7">
        <f t="shared" si="1"/>
        <v>28</v>
      </c>
      <c r="AG16" s="25">
        <f t="shared" si="2"/>
        <v>39.733333333333334</v>
      </c>
    </row>
    <row r="17" spans="1:33" ht="17.100000000000001" customHeight="1" x14ac:dyDescent="0.2">
      <c r="A17" s="9" t="s">
        <v>47</v>
      </c>
      <c r="B17" s="14">
        <f>[3]Novembro!$G$5</f>
        <v>50</v>
      </c>
      <c r="C17" s="14">
        <f>[3]Novembro!$G$6</f>
        <v>47</v>
      </c>
      <c r="D17" s="14">
        <f>[3]Novembro!$G$7</f>
        <v>45</v>
      </c>
      <c r="E17" s="14">
        <f>[3]Novembro!$G$8</f>
        <v>42</v>
      </c>
      <c r="F17" s="14">
        <f>[3]Novembro!$G$9</f>
        <v>52</v>
      </c>
      <c r="G17" s="14">
        <f>[3]Novembro!$G$10</f>
        <v>38</v>
      </c>
      <c r="H17" s="14">
        <f>[3]Novembro!$G$11</f>
        <v>52</v>
      </c>
      <c r="I17" s="14">
        <f>[3]Novembro!$G$12</f>
        <v>60</v>
      </c>
      <c r="J17" s="14">
        <f>[3]Novembro!$G$13</f>
        <v>51</v>
      </c>
      <c r="K17" s="14">
        <f>[3]Novembro!$G$14</f>
        <v>52</v>
      </c>
      <c r="L17" s="14">
        <f>[3]Novembro!$G$15</f>
        <v>45</v>
      </c>
      <c r="M17" s="14">
        <f>[3]Novembro!$G$16</f>
        <v>44</v>
      </c>
      <c r="N17" s="14">
        <f>[3]Novembro!$G$17</f>
        <v>45</v>
      </c>
      <c r="O17" s="14">
        <f>[3]Novembro!$G$18</f>
        <v>31</v>
      </c>
      <c r="P17" s="14">
        <f>[3]Novembro!$G$19</f>
        <v>35</v>
      </c>
      <c r="Q17" s="14">
        <f>[3]Novembro!$G$20</f>
        <v>31</v>
      </c>
      <c r="R17" s="14">
        <f>[3]Novembro!$G$21</f>
        <v>36</v>
      </c>
      <c r="S17" s="14">
        <f>[3]Novembro!$G$22</f>
        <v>31</v>
      </c>
      <c r="T17" s="14">
        <f>[3]Novembro!$G$23</f>
        <v>27</v>
      </c>
      <c r="U17" s="14">
        <f>[3]Novembro!$G$24</f>
        <v>40</v>
      </c>
      <c r="V17" s="14">
        <f>[3]Novembro!$G$25</f>
        <v>34</v>
      </c>
      <c r="W17" s="14">
        <f>[3]Novembro!$G$26</f>
        <v>33</v>
      </c>
      <c r="X17" s="14">
        <f>[3]Novembro!$G$27</f>
        <v>46</v>
      </c>
      <c r="Y17" s="14">
        <f>[3]Novembro!$G$28</f>
        <v>58</v>
      </c>
      <c r="Z17" s="14">
        <f>[3]Novembro!$G$29</f>
        <v>43</v>
      </c>
      <c r="AA17" s="14">
        <f>[3]Novembro!$G$30</f>
        <v>43</v>
      </c>
      <c r="AB17" s="14">
        <f>[3]Novembro!$G$31</f>
        <v>50</v>
      </c>
      <c r="AC17" s="14">
        <f>[3]Novembro!$G$32</f>
        <v>39</v>
      </c>
      <c r="AD17" s="14">
        <f>[3]Novembro!$G$33</f>
        <v>47</v>
      </c>
      <c r="AE17" s="14">
        <f>[3]Novembro!$G$34</f>
        <v>48</v>
      </c>
      <c r="AF17" s="7">
        <f t="shared" si="1"/>
        <v>27</v>
      </c>
      <c r="AG17" s="25">
        <f t="shared" si="2"/>
        <v>43.166666666666664</v>
      </c>
    </row>
    <row r="18" spans="1:33" ht="17.100000000000001" customHeight="1" x14ac:dyDescent="0.2">
      <c r="A18" s="9" t="s">
        <v>10</v>
      </c>
      <c r="B18" s="14">
        <f>[14]Novembro!$G$5</f>
        <v>64</v>
      </c>
      <c r="C18" s="14">
        <f>[14]Novembro!$G$6</f>
        <v>51</v>
      </c>
      <c r="D18" s="14">
        <f>[14]Novembro!$G$7</f>
        <v>53</v>
      </c>
      <c r="E18" s="14">
        <f>[14]Novembro!$G$8</f>
        <v>42</v>
      </c>
      <c r="F18" s="14">
        <f>[14]Novembro!$G$9</f>
        <v>38</v>
      </c>
      <c r="G18" s="14">
        <f>[14]Novembro!$G$10</f>
        <v>32</v>
      </c>
      <c r="H18" s="14">
        <f>[14]Novembro!$G$11</f>
        <v>33</v>
      </c>
      <c r="I18" s="14">
        <f>[14]Novembro!$G$12</f>
        <v>49</v>
      </c>
      <c r="J18" s="14">
        <f>[14]Novembro!$G$13</f>
        <v>46</v>
      </c>
      <c r="K18" s="14">
        <f>[14]Novembro!$G$14</f>
        <v>36</v>
      </c>
      <c r="L18" s="14">
        <f>[14]Novembro!$G$15</f>
        <v>37</v>
      </c>
      <c r="M18" s="14">
        <f>[14]Novembro!$G$16</f>
        <v>39</v>
      </c>
      <c r="N18" s="14">
        <f>[14]Novembro!$G$17</f>
        <v>34</v>
      </c>
      <c r="O18" s="14">
        <f>[14]Novembro!$G$18</f>
        <v>36</v>
      </c>
      <c r="P18" s="14">
        <f>[14]Novembro!$G$19</f>
        <v>28</v>
      </c>
      <c r="Q18" s="14">
        <f>[14]Novembro!$G$20</f>
        <v>26</v>
      </c>
      <c r="R18" s="14">
        <f>[14]Novembro!$G$21</f>
        <v>29</v>
      </c>
      <c r="S18" s="14">
        <f>[14]Novembro!$G$22</f>
        <v>31</v>
      </c>
      <c r="T18" s="14">
        <f>[14]Novembro!$G$23</f>
        <v>27</v>
      </c>
      <c r="U18" s="14">
        <f>[14]Novembro!$G$24</f>
        <v>34</v>
      </c>
      <c r="V18" s="14">
        <f>[14]Novembro!$G$25</f>
        <v>31</v>
      </c>
      <c r="W18" s="14">
        <f>[14]Novembro!$G$26</f>
        <v>28</v>
      </c>
      <c r="X18" s="14">
        <f>[14]Novembro!$G$27</f>
        <v>50</v>
      </c>
      <c r="Y18" s="14">
        <f>[14]Novembro!$G$28</f>
        <v>46</v>
      </c>
      <c r="Z18" s="14">
        <f>[14]Novembro!$G$29</f>
        <v>41</v>
      </c>
      <c r="AA18" s="14">
        <f>[14]Novembro!$G$30</f>
        <v>41</v>
      </c>
      <c r="AB18" s="14">
        <f>[14]Novembro!$G$31</f>
        <v>44</v>
      </c>
      <c r="AC18" s="14">
        <f>[14]Novembro!$G$32</f>
        <v>31</v>
      </c>
      <c r="AD18" s="14">
        <f>[14]Novembro!$G$33</f>
        <v>44</v>
      </c>
      <c r="AE18" s="14">
        <f>[14]Novembro!$G$34</f>
        <v>47</v>
      </c>
      <c r="AF18" s="7">
        <f t="shared" si="1"/>
        <v>26</v>
      </c>
      <c r="AG18" s="25">
        <f t="shared" si="2"/>
        <v>38.93333333333333</v>
      </c>
    </row>
    <row r="19" spans="1:33" ht="17.100000000000001" customHeight="1" x14ac:dyDescent="0.2">
      <c r="A19" s="9" t="s">
        <v>11</v>
      </c>
      <c r="B19" s="14">
        <f>[15]Novembro!$G$5</f>
        <v>47</v>
      </c>
      <c r="C19" s="14">
        <f>[15]Novembro!$G$6</f>
        <v>61</v>
      </c>
      <c r="D19" s="14">
        <f>[15]Novembro!$G$7</f>
        <v>43</v>
      </c>
      <c r="E19" s="14">
        <f>[15]Novembro!$G$8</f>
        <v>32</v>
      </c>
      <c r="F19" s="14">
        <f>[15]Novembro!$G$9</f>
        <v>36</v>
      </c>
      <c r="G19" s="14">
        <f>[15]Novembro!$G$10</f>
        <v>41</v>
      </c>
      <c r="H19" s="14">
        <f>[15]Novembro!$G$11</f>
        <v>47</v>
      </c>
      <c r="I19" s="14">
        <f>[15]Novembro!$G$12</f>
        <v>54</v>
      </c>
      <c r="J19" s="14">
        <f>[15]Novembro!$G$13</f>
        <v>46</v>
      </c>
      <c r="K19" s="14">
        <f>[15]Novembro!$G$14</f>
        <v>48</v>
      </c>
      <c r="L19" s="14">
        <f>[15]Novembro!$G$15</f>
        <v>34</v>
      </c>
      <c r="M19" s="14">
        <f>[15]Novembro!$G$16</f>
        <v>34</v>
      </c>
      <c r="N19" s="14">
        <f>[15]Novembro!$G$17</f>
        <v>33</v>
      </c>
      <c r="O19" s="14">
        <f>[15]Novembro!$G$18</f>
        <v>33</v>
      </c>
      <c r="P19" s="14">
        <f>[15]Novembro!$G$19</f>
        <v>35</v>
      </c>
      <c r="Q19" s="14">
        <f>[15]Novembro!$G$20</f>
        <v>27</v>
      </c>
      <c r="R19" s="14">
        <f>[15]Novembro!$G$21</f>
        <v>24</v>
      </c>
      <c r="S19" s="14">
        <f>[15]Novembro!$G$22</f>
        <v>30</v>
      </c>
      <c r="T19" s="14">
        <f>[15]Novembro!$G$23</f>
        <v>28</v>
      </c>
      <c r="U19" s="14">
        <f>[15]Novembro!$G$24</f>
        <v>40</v>
      </c>
      <c r="V19" s="14">
        <f>[15]Novembro!$G$25</f>
        <v>29</v>
      </c>
      <c r="W19" s="14">
        <f>[15]Novembro!$G$26</f>
        <v>32</v>
      </c>
      <c r="X19" s="14">
        <f>[15]Novembro!$G$27</f>
        <v>43</v>
      </c>
      <c r="Y19" s="14">
        <f>[15]Novembro!$G$28</f>
        <v>51</v>
      </c>
      <c r="Z19" s="14">
        <f>[15]Novembro!$G$29</f>
        <v>42</v>
      </c>
      <c r="AA19" s="14">
        <f>[15]Novembro!$G$30</f>
        <v>44</v>
      </c>
      <c r="AB19" s="14">
        <f>[15]Novembro!$G$31</f>
        <v>48</v>
      </c>
      <c r="AC19" s="14">
        <f>[15]Novembro!$G$32</f>
        <v>32</v>
      </c>
      <c r="AD19" s="14">
        <f>[15]Novembro!$G$33</f>
        <v>54</v>
      </c>
      <c r="AE19" s="14">
        <f>[15]Novembro!$G$34</f>
        <v>47</v>
      </c>
      <c r="AF19" s="7">
        <f t="shared" si="1"/>
        <v>24</v>
      </c>
      <c r="AG19" s="25">
        <f t="shared" si="2"/>
        <v>39.833333333333336</v>
      </c>
    </row>
    <row r="20" spans="1:33" ht="17.100000000000001" customHeight="1" x14ac:dyDescent="0.2">
      <c r="A20" s="9" t="s">
        <v>12</v>
      </c>
      <c r="B20" s="14">
        <f>[16]Novembro!$G$5</f>
        <v>52</v>
      </c>
      <c r="C20" s="14">
        <f>[16]Novembro!$G$6</f>
        <v>55</v>
      </c>
      <c r="D20" s="14">
        <f>[16]Novembro!$G$7</f>
        <v>44</v>
      </c>
      <c r="E20" s="14">
        <f>[16]Novembro!$G$8</f>
        <v>36</v>
      </c>
      <c r="F20" s="14">
        <f>[16]Novembro!$G$9</f>
        <v>58</v>
      </c>
      <c r="G20" s="14">
        <f>[16]Novembro!$G$10</f>
        <v>44</v>
      </c>
      <c r="H20" s="14">
        <f>[16]Novembro!$G$11</f>
        <v>55</v>
      </c>
      <c r="I20" s="14">
        <f>[16]Novembro!$G$12</f>
        <v>61</v>
      </c>
      <c r="J20" s="14">
        <f>[16]Novembro!$G$13</f>
        <v>46</v>
      </c>
      <c r="K20" s="14">
        <f>[16]Novembro!$G$14</f>
        <v>40</v>
      </c>
      <c r="L20" s="14">
        <f>[16]Novembro!$G$15</f>
        <v>36</v>
      </c>
      <c r="M20" s="14">
        <f>[16]Novembro!$G$16</f>
        <v>40</v>
      </c>
      <c r="N20" s="14">
        <f>[16]Novembro!$G$17</f>
        <v>39</v>
      </c>
      <c r="O20" s="14">
        <f>[16]Novembro!$G$18</f>
        <v>28</v>
      </c>
      <c r="P20" s="14">
        <f>[16]Novembro!$G$19</f>
        <v>36</v>
      </c>
      <c r="Q20" s="14">
        <f>[16]Novembro!$G$20</f>
        <v>27</v>
      </c>
      <c r="R20" s="14">
        <f>[16]Novembro!$G$21</f>
        <v>24</v>
      </c>
      <c r="S20" s="14">
        <f>[16]Novembro!$G$22</f>
        <v>32</v>
      </c>
      <c r="T20" s="14">
        <f>[16]Novembro!$G$23</f>
        <v>30</v>
      </c>
      <c r="U20" s="14">
        <f>[16]Novembro!$G$24</f>
        <v>44</v>
      </c>
      <c r="V20" s="14">
        <f>[16]Novembro!$G$25</f>
        <v>33</v>
      </c>
      <c r="W20" s="14">
        <f>[16]Novembro!$G$26</f>
        <v>38</v>
      </c>
      <c r="X20" s="14">
        <f>[16]Novembro!$G$27</f>
        <v>51</v>
      </c>
      <c r="Y20" s="14">
        <f>[16]Novembro!$G$28</f>
        <v>61</v>
      </c>
      <c r="Z20" s="14">
        <f>[16]Novembro!$G$29</f>
        <v>38</v>
      </c>
      <c r="AA20" s="14">
        <f>[16]Novembro!$G$30</f>
        <v>46</v>
      </c>
      <c r="AB20" s="14">
        <f>[16]Novembro!$G$31</f>
        <v>48</v>
      </c>
      <c r="AC20" s="14">
        <f>[16]Novembro!$G$32</f>
        <v>41</v>
      </c>
      <c r="AD20" s="14">
        <f>[16]Novembro!$G$33</f>
        <v>45</v>
      </c>
      <c r="AE20" s="14">
        <f>[16]Novembro!$G$34</f>
        <v>54</v>
      </c>
      <c r="AF20" s="7">
        <f t="shared" si="1"/>
        <v>24</v>
      </c>
      <c r="AG20" s="25">
        <f t="shared" si="2"/>
        <v>42.733333333333334</v>
      </c>
    </row>
    <row r="21" spans="1:33" ht="17.100000000000001" customHeight="1" x14ac:dyDescent="0.2">
      <c r="A21" s="9" t="s">
        <v>13</v>
      </c>
      <c r="B21" s="14">
        <f>[17]Novembro!$G$5</f>
        <v>33</v>
      </c>
      <c r="C21" s="14">
        <f>[17]Novembro!$G$6</f>
        <v>63</v>
      </c>
      <c r="D21" s="14">
        <f>[17]Novembro!$G$7</f>
        <v>54</v>
      </c>
      <c r="E21" s="14">
        <f>[17]Novembro!$G$8</f>
        <v>45</v>
      </c>
      <c r="F21" s="14">
        <f>[17]Novembro!$G$9</f>
        <v>52</v>
      </c>
      <c r="G21" s="14">
        <f>[17]Novembro!$G$10</f>
        <v>44</v>
      </c>
      <c r="H21" s="14">
        <f>[17]Novembro!$G$11</f>
        <v>45</v>
      </c>
      <c r="I21" s="14">
        <f>[17]Novembro!$G$12</f>
        <v>72</v>
      </c>
      <c r="J21" s="14">
        <f>[17]Novembro!$G$13</f>
        <v>47</v>
      </c>
      <c r="K21" s="14">
        <f>[17]Novembro!$G$14</f>
        <v>40</v>
      </c>
      <c r="L21" s="14">
        <f>[17]Novembro!$G$15</f>
        <v>62</v>
      </c>
      <c r="M21" s="14">
        <f>[17]Novembro!$G$16</f>
        <v>51</v>
      </c>
      <c r="N21" s="14">
        <f>[17]Novembro!$G$17</f>
        <v>53</v>
      </c>
      <c r="O21" s="14">
        <f>[17]Novembro!$G$18</f>
        <v>31</v>
      </c>
      <c r="P21" s="14">
        <f>[17]Novembro!$G$19</f>
        <v>29</v>
      </c>
      <c r="Q21" s="14">
        <f>[17]Novembro!$G$20</f>
        <v>29</v>
      </c>
      <c r="R21" s="14">
        <f>[17]Novembro!$G$21</f>
        <v>28</v>
      </c>
      <c r="S21" s="14">
        <f>[17]Novembro!$G$22</f>
        <v>37</v>
      </c>
      <c r="T21" s="14">
        <f>[17]Novembro!$G$23</f>
        <v>42</v>
      </c>
      <c r="U21" s="14">
        <f>[17]Novembro!$G$24</f>
        <v>39</v>
      </c>
      <c r="V21" s="14">
        <f>[17]Novembro!$G$25</f>
        <v>38</v>
      </c>
      <c r="W21" s="14">
        <f>[17]Novembro!$G$26</f>
        <v>41</v>
      </c>
      <c r="X21" s="14">
        <f>[17]Novembro!$G$27</f>
        <v>45</v>
      </c>
      <c r="Y21" s="14">
        <f>[17]Novembro!$G$28</f>
        <v>81</v>
      </c>
      <c r="Z21" s="14">
        <f>[17]Novembro!$G$29</f>
        <v>47</v>
      </c>
      <c r="AA21" s="14">
        <f>[17]Novembro!$G$30</f>
        <v>41</v>
      </c>
      <c r="AB21" s="14">
        <f>[17]Novembro!$G$31</f>
        <v>65</v>
      </c>
      <c r="AC21" s="14">
        <f>[17]Novembro!$G$32</f>
        <v>41</v>
      </c>
      <c r="AD21" s="14">
        <f>[17]Novembro!$G$33</f>
        <v>45</v>
      </c>
      <c r="AE21" s="14">
        <f>[17]Novembro!$G$34</f>
        <v>54</v>
      </c>
      <c r="AF21" s="7">
        <f t="shared" si="1"/>
        <v>28</v>
      </c>
      <c r="AG21" s="25">
        <f t="shared" si="2"/>
        <v>46.466666666666669</v>
      </c>
    </row>
    <row r="22" spans="1:33" ht="17.100000000000001" customHeight="1" x14ac:dyDescent="0.2">
      <c r="A22" s="9" t="s">
        <v>14</v>
      </c>
      <c r="B22" s="14">
        <f>[18]Novembro!$G$5</f>
        <v>38</v>
      </c>
      <c r="C22" s="14">
        <f>[18]Novembro!$G$6</f>
        <v>44</v>
      </c>
      <c r="D22" s="14">
        <f>[18]Novembro!$G$7</f>
        <v>45</v>
      </c>
      <c r="E22" s="14">
        <f>[18]Novembro!$G$8</f>
        <v>47</v>
      </c>
      <c r="F22" s="14">
        <f>[18]Novembro!$G$9</f>
        <v>49</v>
      </c>
      <c r="G22" s="14">
        <f>[18]Novembro!$G$10</f>
        <v>29</v>
      </c>
      <c r="H22" s="14">
        <f>[18]Novembro!$G$11</f>
        <v>42</v>
      </c>
      <c r="I22" s="14">
        <f>[18]Novembro!$G$12</f>
        <v>46</v>
      </c>
      <c r="J22" s="14">
        <f>[18]Novembro!$G$13</f>
        <v>60</v>
      </c>
      <c r="K22" s="14">
        <f>[18]Novembro!$G$14</f>
        <v>79</v>
      </c>
      <c r="L22" s="14">
        <f>[18]Novembro!$G$15</f>
        <v>77</v>
      </c>
      <c r="M22" s="14">
        <f>[18]Novembro!$G$16</f>
        <v>69</v>
      </c>
      <c r="N22" s="14">
        <f>[18]Novembro!$G$17</f>
        <v>63</v>
      </c>
      <c r="O22" s="14">
        <f>[18]Novembro!$G$18</f>
        <v>73</v>
      </c>
      <c r="P22" s="14">
        <f>[18]Novembro!$G$19</f>
        <v>71</v>
      </c>
      <c r="Q22" s="14">
        <f>[18]Novembro!$G$20</f>
        <v>62</v>
      </c>
      <c r="R22" s="14">
        <f>[18]Novembro!$G$21</f>
        <v>51</v>
      </c>
      <c r="S22" s="14">
        <f>[18]Novembro!$G$22</f>
        <v>36</v>
      </c>
      <c r="T22" s="14">
        <f>[18]Novembro!$G$23</f>
        <v>41</v>
      </c>
      <c r="U22" s="14">
        <f>[18]Novembro!$G$24</f>
        <v>41</v>
      </c>
      <c r="V22" s="14">
        <f>[18]Novembro!$G$25</f>
        <v>32</v>
      </c>
      <c r="W22" s="14">
        <f>[18]Novembro!$G$26</f>
        <v>29</v>
      </c>
      <c r="X22" s="14">
        <f>[18]Novembro!$G$27</f>
        <v>34</v>
      </c>
      <c r="Y22" s="14">
        <f>[18]Novembro!$G$28</f>
        <v>51</v>
      </c>
      <c r="Z22" s="14">
        <f>[18]Novembro!$G$29</f>
        <v>51</v>
      </c>
      <c r="AA22" s="14">
        <f>[18]Novembro!$G$30</f>
        <v>58</v>
      </c>
      <c r="AB22" s="14">
        <f>[18]Novembro!$G$31</f>
        <v>40</v>
      </c>
      <c r="AC22" s="14">
        <f>[18]Novembro!$G$32</f>
        <v>38</v>
      </c>
      <c r="AD22" s="14">
        <f>[18]Novembro!$G$33</f>
        <v>38</v>
      </c>
      <c r="AE22" s="14">
        <f>[18]Novembro!$G$34</f>
        <v>49</v>
      </c>
      <c r="AF22" s="7">
        <f t="shared" si="1"/>
        <v>29</v>
      </c>
      <c r="AG22" s="25">
        <f t="shared" si="2"/>
        <v>49.43333333333333</v>
      </c>
    </row>
    <row r="23" spans="1:33" ht="17.100000000000001" customHeight="1" x14ac:dyDescent="0.2">
      <c r="A23" s="9" t="s">
        <v>15</v>
      </c>
      <c r="B23" s="14">
        <f>[19]Novembro!$G$5</f>
        <v>50</v>
      </c>
      <c r="C23" s="14">
        <f>[19]Novembro!$G$6</f>
        <v>43</v>
      </c>
      <c r="D23" s="14">
        <f>[19]Novembro!$G$7</f>
        <v>54</v>
      </c>
      <c r="E23" s="14">
        <f>[19]Novembro!$G$8</f>
        <v>39</v>
      </c>
      <c r="F23" s="14">
        <f>[19]Novembro!$G$9</f>
        <v>41</v>
      </c>
      <c r="G23" s="14">
        <f>[19]Novembro!$G$10</f>
        <v>49</v>
      </c>
      <c r="H23" s="14">
        <f>[19]Novembro!$G$11</f>
        <v>53</v>
      </c>
      <c r="I23" s="14">
        <f>[19]Novembro!$G$12</f>
        <v>60</v>
      </c>
      <c r="J23" s="14">
        <f>[19]Novembro!$G$13</f>
        <v>50</v>
      </c>
      <c r="K23" s="14">
        <f>[19]Novembro!$G$14</f>
        <v>52</v>
      </c>
      <c r="L23" s="14">
        <f>[19]Novembro!$G$15</f>
        <v>45</v>
      </c>
      <c r="M23" s="14">
        <f>[19]Novembro!$G$16</f>
        <v>52</v>
      </c>
      <c r="N23" s="14">
        <f>[19]Novembro!$G$17</f>
        <v>46</v>
      </c>
      <c r="O23" s="14">
        <f>[19]Novembro!$G$18</f>
        <v>27</v>
      </c>
      <c r="P23" s="14">
        <f>[19]Novembro!$G$19</f>
        <v>30</v>
      </c>
      <c r="Q23" s="14">
        <f>[19]Novembro!$G$20</f>
        <v>16</v>
      </c>
      <c r="R23" s="14">
        <f>[19]Novembro!$G$21</f>
        <v>31</v>
      </c>
      <c r="S23" s="14">
        <f>[19]Novembro!$G$22</f>
        <v>41</v>
      </c>
      <c r="T23" s="14">
        <f>[19]Novembro!$G$23</f>
        <v>33</v>
      </c>
      <c r="U23" s="14">
        <f>[19]Novembro!$G$24</f>
        <v>51</v>
      </c>
      <c r="V23" s="14">
        <f>[19]Novembro!$G$25</f>
        <v>34</v>
      </c>
      <c r="W23" s="14">
        <f>[19]Novembro!$G$26</f>
        <v>36</v>
      </c>
      <c r="X23" s="14">
        <f>[19]Novembro!$G$27</f>
        <v>55</v>
      </c>
      <c r="Y23" s="14">
        <f>[19]Novembro!$G$28</f>
        <v>56</v>
      </c>
      <c r="Z23" s="14">
        <f>[19]Novembro!$G$29</f>
        <v>51</v>
      </c>
      <c r="AA23" s="14">
        <f>[19]Novembro!$G$30</f>
        <v>44</v>
      </c>
      <c r="AB23" s="14">
        <f>[19]Novembro!$G$31</f>
        <v>57</v>
      </c>
      <c r="AC23" s="14">
        <f>[19]Novembro!$G$32</f>
        <v>39</v>
      </c>
      <c r="AD23" s="14">
        <f>[19]Novembro!$G$33</f>
        <v>52</v>
      </c>
      <c r="AE23" s="14">
        <f>[19]Novembro!$G$34</f>
        <v>55</v>
      </c>
      <c r="AF23" s="7">
        <f t="shared" si="1"/>
        <v>16</v>
      </c>
      <c r="AG23" s="25">
        <f t="shared" si="2"/>
        <v>44.733333333333334</v>
      </c>
    </row>
    <row r="24" spans="1:33" ht="17.100000000000001" customHeight="1" x14ac:dyDescent="0.2">
      <c r="A24" s="9" t="s">
        <v>16</v>
      </c>
      <c r="B24" s="14">
        <f>[20]Novembro!$G$5</f>
        <v>39</v>
      </c>
      <c r="C24" s="14">
        <f>[20]Novembro!$G$6</f>
        <v>46</v>
      </c>
      <c r="D24" s="14">
        <f>[20]Novembro!$G$7</f>
        <v>48</v>
      </c>
      <c r="E24" s="14">
        <f>[20]Novembro!$G$8</f>
        <v>36</v>
      </c>
      <c r="F24" s="14">
        <f>[20]Novembro!$G$9</f>
        <v>57</v>
      </c>
      <c r="G24" s="14">
        <f>[20]Novembro!$G$10</f>
        <v>34</v>
      </c>
      <c r="H24" s="14">
        <f>[20]Novembro!$G$11</f>
        <v>48</v>
      </c>
      <c r="I24" s="14">
        <f>[20]Novembro!$G$12</f>
        <v>44</v>
      </c>
      <c r="J24" s="14">
        <f>[20]Novembro!$G$13</f>
        <v>38</v>
      </c>
      <c r="K24" s="14">
        <f>[20]Novembro!$G$14</f>
        <v>30</v>
      </c>
      <c r="L24" s="14">
        <f>[20]Novembro!$G$15</f>
        <v>41</v>
      </c>
      <c r="M24" s="14">
        <f>[20]Novembro!$G$16</f>
        <v>45</v>
      </c>
      <c r="N24" s="14">
        <f>[20]Novembro!$G$17</f>
        <v>35</v>
      </c>
      <c r="O24" s="14">
        <f>[20]Novembro!$G$18</f>
        <v>25</v>
      </c>
      <c r="P24" s="14">
        <f>[20]Novembro!$G$19</f>
        <v>20</v>
      </c>
      <c r="Q24" s="14">
        <f>[20]Novembro!$G$20</f>
        <v>14</v>
      </c>
      <c r="R24" s="14">
        <f>[20]Novembro!$G$21</f>
        <v>17</v>
      </c>
      <c r="S24" s="14">
        <f>[20]Novembro!$G$22</f>
        <v>31</v>
      </c>
      <c r="T24" s="14">
        <f>[20]Novembro!$G$23</f>
        <v>62</v>
      </c>
      <c r="U24" s="14">
        <f>[20]Novembro!$G$24</f>
        <v>53</v>
      </c>
      <c r="V24" s="14">
        <f>[20]Novembro!$G$25</f>
        <v>26</v>
      </c>
      <c r="W24" s="14">
        <f>[20]Novembro!$G$26</f>
        <v>32</v>
      </c>
      <c r="X24" s="14">
        <f>[20]Novembro!$G$27</f>
        <v>47</v>
      </c>
      <c r="Y24" s="14">
        <f>[20]Novembro!$G$28</f>
        <v>57</v>
      </c>
      <c r="Z24" s="14">
        <f>[20]Novembro!$G$29</f>
        <v>53</v>
      </c>
      <c r="AA24" s="14">
        <f>[20]Novembro!$G$30</f>
        <v>42</v>
      </c>
      <c r="AB24" s="14">
        <f>[20]Novembro!$G$31</f>
        <v>65</v>
      </c>
      <c r="AC24" s="14">
        <f>[20]Novembro!$G$32</f>
        <v>42</v>
      </c>
      <c r="AD24" s="14">
        <f>[20]Novembro!$G$33</f>
        <v>54</v>
      </c>
      <c r="AE24" s="14">
        <f>[20]Novembro!$G$34</f>
        <v>55</v>
      </c>
      <c r="AF24" s="7">
        <f t="shared" si="1"/>
        <v>14</v>
      </c>
      <c r="AG24" s="25">
        <f t="shared" si="2"/>
        <v>41.2</v>
      </c>
    </row>
    <row r="25" spans="1:33" ht="17.100000000000001" customHeight="1" x14ac:dyDescent="0.2">
      <c r="A25" s="9" t="s">
        <v>17</v>
      </c>
      <c r="B25" s="14">
        <f>[21]Novembro!$G$5</f>
        <v>49</v>
      </c>
      <c r="C25" s="14">
        <f>[21]Novembro!$G$6</f>
        <v>53</v>
      </c>
      <c r="D25" s="14">
        <f>[21]Novembro!$G$7</f>
        <v>40</v>
      </c>
      <c r="E25" s="14">
        <f>[21]Novembro!$G$8</f>
        <v>39</v>
      </c>
      <c r="F25" s="14">
        <f>[21]Novembro!$G$9</f>
        <v>35</v>
      </c>
      <c r="G25" s="14">
        <f>[21]Novembro!$G$10</f>
        <v>32</v>
      </c>
      <c r="H25" s="14">
        <f>[21]Novembro!$G$11</f>
        <v>42</v>
      </c>
      <c r="I25" s="14">
        <f>[21]Novembro!$G$12</f>
        <v>68</v>
      </c>
      <c r="J25" s="14">
        <f>[21]Novembro!$G$13</f>
        <v>59</v>
      </c>
      <c r="K25" s="14">
        <f>[21]Novembro!$G$14</f>
        <v>43</v>
      </c>
      <c r="L25" s="14">
        <f>[21]Novembro!$G$15</f>
        <v>35</v>
      </c>
      <c r="M25" s="14">
        <f>[21]Novembro!$G$16</f>
        <v>38</v>
      </c>
      <c r="N25" s="14">
        <f>[21]Novembro!$G$17</f>
        <v>36</v>
      </c>
      <c r="O25" s="14">
        <f>[21]Novembro!$G$18</f>
        <v>43</v>
      </c>
      <c r="P25" s="14">
        <f>[21]Novembro!$G$19</f>
        <v>41</v>
      </c>
      <c r="Q25" s="14">
        <f>[21]Novembro!$G$20</f>
        <v>30</v>
      </c>
      <c r="R25" s="14">
        <f>[21]Novembro!$G$21</f>
        <v>32</v>
      </c>
      <c r="S25" s="14">
        <f>[21]Novembro!$G$22</f>
        <v>29</v>
      </c>
      <c r="T25" s="14">
        <f>[21]Novembro!$G$23</f>
        <v>27</v>
      </c>
      <c r="U25" s="14">
        <f>[21]Novembro!$G$24</f>
        <v>42</v>
      </c>
      <c r="V25" s="14">
        <f>[21]Novembro!$G$25</f>
        <v>28</v>
      </c>
      <c r="W25" s="14">
        <f>[21]Novembro!$G$26</f>
        <v>37</v>
      </c>
      <c r="X25" s="14">
        <f>[21]Novembro!$G$27</f>
        <v>51</v>
      </c>
      <c r="Y25" s="14">
        <f>[21]Novembro!$G$28</f>
        <v>53</v>
      </c>
      <c r="Z25" s="14">
        <f>[21]Novembro!$G$29</f>
        <v>45</v>
      </c>
      <c r="AA25" s="14">
        <f>[21]Novembro!$G$30</f>
        <v>46</v>
      </c>
      <c r="AB25" s="14">
        <f>[21]Novembro!$G$31</f>
        <v>45</v>
      </c>
      <c r="AC25" s="14">
        <f>[21]Novembro!$G$32</f>
        <v>32</v>
      </c>
      <c r="AD25" s="14">
        <f>[21]Novembro!$G$33</f>
        <v>43</v>
      </c>
      <c r="AE25" s="14">
        <f>[21]Novembro!$G$34</f>
        <v>45</v>
      </c>
      <c r="AF25" s="7">
        <f t="shared" si="1"/>
        <v>27</v>
      </c>
      <c r="AG25" s="25">
        <f t="shared" si="2"/>
        <v>41.266666666666666</v>
      </c>
    </row>
    <row r="26" spans="1:33" ht="17.100000000000001" customHeight="1" x14ac:dyDescent="0.2">
      <c r="A26" s="9" t="s">
        <v>18</v>
      </c>
      <c r="B26" s="14">
        <f>[22]Novembro!$G$5</f>
        <v>32</v>
      </c>
      <c r="C26" s="14">
        <f>[22]Novembro!$G$6</f>
        <v>65</v>
      </c>
      <c r="D26" s="14">
        <f>[22]Novembro!$G$7</f>
        <v>53</v>
      </c>
      <c r="E26" s="14">
        <f>[22]Novembro!$G$8</f>
        <v>41</v>
      </c>
      <c r="F26" s="14">
        <f>[22]Novembro!$G$9</f>
        <v>45</v>
      </c>
      <c r="G26" s="14">
        <f>[22]Novembro!$G$10</f>
        <v>42</v>
      </c>
      <c r="H26" s="14">
        <f>[22]Novembro!$G$11</f>
        <v>54</v>
      </c>
      <c r="I26" s="14">
        <f>[22]Novembro!$G$12</f>
        <v>81</v>
      </c>
      <c r="J26" s="14">
        <f>[22]Novembro!$G$13</f>
        <v>63</v>
      </c>
      <c r="K26" s="14">
        <f>[22]Novembro!$G$14</f>
        <v>62</v>
      </c>
      <c r="L26" s="14">
        <f>[22]Novembro!$G$15</f>
        <v>55</v>
      </c>
      <c r="M26" s="14">
        <f>[22]Novembro!$G$16</f>
        <v>50</v>
      </c>
      <c r="N26" s="14">
        <f>[22]Novembro!$G$17</f>
        <v>58</v>
      </c>
      <c r="O26" s="14">
        <f>[22]Novembro!$G$18</f>
        <v>58</v>
      </c>
      <c r="P26" s="14">
        <f>[22]Novembro!$G$19</f>
        <v>50</v>
      </c>
      <c r="Q26" s="14">
        <f>[22]Novembro!$G$20</f>
        <v>34</v>
      </c>
      <c r="R26" s="14">
        <f>[22]Novembro!$G$21</f>
        <v>45</v>
      </c>
      <c r="S26" s="14">
        <f>[22]Novembro!$G$22</f>
        <v>33</v>
      </c>
      <c r="T26" s="14">
        <f>[22]Novembro!$G$23</f>
        <v>34</v>
      </c>
      <c r="U26" s="14">
        <f>[22]Novembro!$G$24</f>
        <v>54</v>
      </c>
      <c r="V26" s="14">
        <f>[22]Novembro!$G$25</f>
        <v>33</v>
      </c>
      <c r="W26" s="14">
        <f>[22]Novembro!$G$26</f>
        <v>44</v>
      </c>
      <c r="X26" s="14">
        <f>[22]Novembro!$G$27</f>
        <v>52</v>
      </c>
      <c r="Y26" s="14">
        <f>[22]Novembro!$G$28</f>
        <v>74</v>
      </c>
      <c r="Z26" s="14">
        <f>[22]Novembro!$G$29</f>
        <v>57</v>
      </c>
      <c r="AA26" s="14">
        <f>[22]Novembro!$G$30</f>
        <v>53</v>
      </c>
      <c r="AB26" s="14">
        <f>[22]Novembro!$G$31</f>
        <v>51</v>
      </c>
      <c r="AC26" s="14">
        <f>[22]Novembro!$G$32</f>
        <v>44</v>
      </c>
      <c r="AD26" s="14">
        <f>[22]Novembro!$G$33</f>
        <v>49</v>
      </c>
      <c r="AE26" s="14">
        <f>[22]Novembro!$G$34</f>
        <v>72</v>
      </c>
      <c r="AF26" s="7">
        <f t="shared" si="1"/>
        <v>32</v>
      </c>
      <c r="AG26" s="25">
        <f t="shared" si="2"/>
        <v>51.266666666666666</v>
      </c>
    </row>
    <row r="27" spans="1:33" ht="17.100000000000001" customHeight="1" x14ac:dyDescent="0.2">
      <c r="A27" s="9" t="s">
        <v>19</v>
      </c>
      <c r="B27" s="14">
        <f>[23]Novembro!$G$5</f>
        <v>71</v>
      </c>
      <c r="C27" s="14">
        <f>[23]Novembro!$G$6</f>
        <v>52</v>
      </c>
      <c r="D27" s="14">
        <f>[23]Novembro!$G$7</f>
        <v>59</v>
      </c>
      <c r="E27" s="14">
        <f>[23]Novembro!$G$8</f>
        <v>45</v>
      </c>
      <c r="F27" s="14">
        <f>[23]Novembro!$G$9</f>
        <v>40</v>
      </c>
      <c r="G27" s="14">
        <f>[23]Novembro!$G$10</f>
        <v>30</v>
      </c>
      <c r="H27" s="14">
        <f>[23]Novembro!$G$11</f>
        <v>40</v>
      </c>
      <c r="I27" s="14">
        <f>[23]Novembro!$G$12</f>
        <v>56</v>
      </c>
      <c r="J27" s="14">
        <f>[23]Novembro!$G$13</f>
        <v>44</v>
      </c>
      <c r="K27" s="14">
        <f>[23]Novembro!$G$14</f>
        <v>37</v>
      </c>
      <c r="L27" s="14">
        <f>[23]Novembro!$G$15</f>
        <v>43</v>
      </c>
      <c r="M27" s="14">
        <f>[23]Novembro!$G$16</f>
        <v>46</v>
      </c>
      <c r="N27" s="14">
        <f>[23]Novembro!$G$17</f>
        <v>25</v>
      </c>
      <c r="O27" s="14">
        <f>[23]Novembro!$G$18</f>
        <v>43</v>
      </c>
      <c r="P27" s="14">
        <f>[23]Novembro!$G$19</f>
        <v>30</v>
      </c>
      <c r="Q27" s="14">
        <f>[23]Novembro!$G$20</f>
        <v>24</v>
      </c>
      <c r="R27" s="14">
        <f>[23]Novembro!$G$21</f>
        <v>35</v>
      </c>
      <c r="S27" s="14">
        <f>[23]Novembro!$G$22</f>
        <v>37</v>
      </c>
      <c r="T27" s="14">
        <f>[23]Novembro!$G$23</f>
        <v>28</v>
      </c>
      <c r="U27" s="14">
        <f>[23]Novembro!$G$24</f>
        <v>40</v>
      </c>
      <c r="V27" s="14">
        <f>[23]Novembro!$G$25</f>
        <v>33</v>
      </c>
      <c r="W27" s="14">
        <f>[23]Novembro!$G$26</f>
        <v>32</v>
      </c>
      <c r="X27" s="14">
        <f>[23]Novembro!$G$27</f>
        <v>51</v>
      </c>
      <c r="Y27" s="14">
        <f>[23]Novembro!$G$28</f>
        <v>55</v>
      </c>
      <c r="Z27" s="14">
        <f>[23]Novembro!$G$29</f>
        <v>53</v>
      </c>
      <c r="AA27" s="14">
        <f>[23]Novembro!$G$30</f>
        <v>45</v>
      </c>
      <c r="AB27" s="14">
        <f>[23]Novembro!$G$31</f>
        <v>48</v>
      </c>
      <c r="AC27" s="14">
        <f>[23]Novembro!$G$32</f>
        <v>37</v>
      </c>
      <c r="AD27" s="14">
        <f>[23]Novembro!$G$33</f>
        <v>55</v>
      </c>
      <c r="AE27" s="14">
        <f>[23]Novembro!$G$34</f>
        <v>49</v>
      </c>
      <c r="AF27" s="7">
        <f t="shared" si="1"/>
        <v>24</v>
      </c>
      <c r="AG27" s="25">
        <f t="shared" si="2"/>
        <v>42.766666666666666</v>
      </c>
    </row>
    <row r="28" spans="1:33" ht="17.100000000000001" customHeight="1" x14ac:dyDescent="0.2">
      <c r="A28" s="9" t="s">
        <v>31</v>
      </c>
      <c r="B28" s="14">
        <f>[24]Novembro!$G$5</f>
        <v>45</v>
      </c>
      <c r="C28" s="14">
        <f>[24]Novembro!$G$6</f>
        <v>58</v>
      </c>
      <c r="D28" s="14">
        <f>[24]Novembro!$G$7</f>
        <v>48</v>
      </c>
      <c r="E28" s="14">
        <f>[24]Novembro!$G$8</f>
        <v>38</v>
      </c>
      <c r="F28" s="14">
        <f>[24]Novembro!$G$9</f>
        <v>41</v>
      </c>
      <c r="G28" s="14">
        <f>[24]Novembro!$G$10</f>
        <v>41</v>
      </c>
      <c r="H28" s="14">
        <f>[24]Novembro!$G$11</f>
        <v>53</v>
      </c>
      <c r="I28" s="14">
        <f>[24]Novembro!$G$12</f>
        <v>66</v>
      </c>
      <c r="J28" s="14">
        <f>[24]Novembro!$G$13</f>
        <v>49</v>
      </c>
      <c r="K28" s="14">
        <f>[24]Novembro!$G$14</f>
        <v>55</v>
      </c>
      <c r="L28" s="14">
        <f>[24]Novembro!$G$15</f>
        <v>34</v>
      </c>
      <c r="M28" s="14">
        <f>[24]Novembro!$G$16</f>
        <v>42</v>
      </c>
      <c r="N28" s="14">
        <f>[24]Novembro!$G$17</f>
        <v>40</v>
      </c>
      <c r="O28" s="14">
        <f>[24]Novembro!$G$18</f>
        <v>43</v>
      </c>
      <c r="P28" s="14">
        <f>[24]Novembro!$G$19</f>
        <v>39</v>
      </c>
      <c r="Q28" s="14">
        <f>[24]Novembro!$G$20</f>
        <v>34</v>
      </c>
      <c r="R28" s="14">
        <f>[24]Novembro!$G$21</f>
        <v>34</v>
      </c>
      <c r="S28" s="14">
        <f>[24]Novembro!$G$22</f>
        <v>30</v>
      </c>
      <c r="T28" s="14">
        <f>[24]Novembro!$G$23</f>
        <v>28</v>
      </c>
      <c r="U28" s="14">
        <f>[24]Novembro!$G$24</f>
        <v>51</v>
      </c>
      <c r="V28" s="14">
        <f>[24]Novembro!$G$25</f>
        <v>30</v>
      </c>
      <c r="W28" s="14">
        <f>[24]Novembro!$G$26</f>
        <v>40</v>
      </c>
      <c r="X28" s="14">
        <f>[24]Novembro!$G$27</f>
        <v>48</v>
      </c>
      <c r="Y28" s="14">
        <f>[24]Novembro!$G$28</f>
        <v>53</v>
      </c>
      <c r="Z28" s="14">
        <f>[24]Novembro!$G$29</f>
        <v>39</v>
      </c>
      <c r="AA28" s="14">
        <f>[24]Novembro!$G$30</f>
        <v>42</v>
      </c>
      <c r="AB28" s="14">
        <f>[24]Novembro!$G$31</f>
        <v>46</v>
      </c>
      <c r="AC28" s="14">
        <f>[24]Novembro!$G$32</f>
        <v>33</v>
      </c>
      <c r="AD28" s="14">
        <f>[24]Novembro!$G$33</f>
        <v>51</v>
      </c>
      <c r="AE28" s="14">
        <f>[24]Novembro!$G$34</f>
        <v>47</v>
      </c>
      <c r="AF28" s="7">
        <f t="shared" si="1"/>
        <v>28</v>
      </c>
      <c r="AG28" s="25">
        <f t="shared" si="2"/>
        <v>43.266666666666666</v>
      </c>
    </row>
    <row r="29" spans="1:33" ht="17.100000000000001" customHeight="1" x14ac:dyDescent="0.2">
      <c r="A29" s="9" t="s">
        <v>20</v>
      </c>
      <c r="B29" s="14">
        <f>[25]Novembro!$G$5</f>
        <v>35</v>
      </c>
      <c r="C29" s="14">
        <f>[25]Novembro!$G$6</f>
        <v>33</v>
      </c>
      <c r="D29" s="14">
        <f>[25]Novembro!$G$7</f>
        <v>52</v>
      </c>
      <c r="E29" s="14">
        <f>[25]Novembro!$G$8</f>
        <v>32</v>
      </c>
      <c r="F29" s="14">
        <f>[25]Novembro!$G$9</f>
        <v>22</v>
      </c>
      <c r="G29" s="14">
        <f>[25]Novembro!$G$10</f>
        <v>20</v>
      </c>
      <c r="H29" s="14">
        <f>[25]Novembro!$G$11</f>
        <v>29</v>
      </c>
      <c r="I29" s="14">
        <f>[25]Novembro!$G$12</f>
        <v>52</v>
      </c>
      <c r="J29" s="14">
        <f>[25]Novembro!$G$13</f>
        <v>42</v>
      </c>
      <c r="K29" s="14">
        <f>[25]Novembro!$G$14</f>
        <v>44</v>
      </c>
      <c r="L29" s="14">
        <f>[25]Novembro!$G$15</f>
        <v>39</v>
      </c>
      <c r="M29" s="14">
        <f>[25]Novembro!$G$16</f>
        <v>36</v>
      </c>
      <c r="N29" s="14">
        <f>[25]Novembro!$G$17</f>
        <v>41</v>
      </c>
      <c r="O29" s="14">
        <f>[25]Novembro!$G$18</f>
        <v>47</v>
      </c>
      <c r="P29" s="14">
        <f>[25]Novembro!$G$19</f>
        <v>43</v>
      </c>
      <c r="Q29" s="14">
        <f>[25]Novembro!$G$20</f>
        <v>42</v>
      </c>
      <c r="R29" s="14">
        <f>[25]Novembro!$G$21</f>
        <v>29</v>
      </c>
      <c r="S29" s="14">
        <f>[25]Novembro!$G$22</f>
        <v>22</v>
      </c>
      <c r="T29" s="14">
        <f>[25]Novembro!$G$23</f>
        <v>23</v>
      </c>
      <c r="U29" s="14">
        <f>[25]Novembro!$G$24</f>
        <v>22</v>
      </c>
      <c r="V29" s="14">
        <f>[25]Novembro!$G$25</f>
        <v>26</v>
      </c>
      <c r="W29" s="14">
        <f>[25]Novembro!$G$26</f>
        <v>32</v>
      </c>
      <c r="X29" s="14">
        <f>[25]Novembro!$G$27</f>
        <v>54</v>
      </c>
      <c r="Y29" s="14">
        <f>[25]Novembro!$G$28</f>
        <v>52</v>
      </c>
      <c r="Z29" s="14">
        <f>[25]Novembro!$G$29</f>
        <v>51</v>
      </c>
      <c r="AA29" s="14">
        <f>[25]Novembro!$G$30</f>
        <v>34</v>
      </c>
      <c r="AB29" s="14">
        <f>[25]Novembro!$G$31</f>
        <v>34</v>
      </c>
      <c r="AC29" s="14">
        <f>[25]Novembro!$G$32</f>
        <v>35</v>
      </c>
      <c r="AD29" s="14">
        <f>[25]Novembro!$G$33</f>
        <v>29</v>
      </c>
      <c r="AE29" s="14">
        <f>[25]Novembro!$G$34</f>
        <v>54</v>
      </c>
      <c r="AF29" s="7">
        <f t="shared" si="1"/>
        <v>20</v>
      </c>
      <c r="AG29" s="25">
        <f t="shared" si="2"/>
        <v>36.866666666666667</v>
      </c>
    </row>
    <row r="30" spans="1:33" s="5" customFormat="1" ht="17.100000000000001" customHeight="1" x14ac:dyDescent="0.2">
      <c r="A30" s="10" t="s">
        <v>35</v>
      </c>
      <c r="B30" s="21">
        <f>MIN(B5:B29)</f>
        <v>25</v>
      </c>
      <c r="C30" s="21">
        <f t="shared" ref="C30:AG30" si="3">MIN(C5:C29)</f>
        <v>31</v>
      </c>
      <c r="D30" s="21">
        <f t="shared" si="3"/>
        <v>40</v>
      </c>
      <c r="E30" s="21">
        <f t="shared" si="3"/>
        <v>32</v>
      </c>
      <c r="F30" s="21">
        <f t="shared" si="3"/>
        <v>22</v>
      </c>
      <c r="G30" s="21">
        <f t="shared" si="3"/>
        <v>20</v>
      </c>
      <c r="H30" s="21">
        <f t="shared" si="3"/>
        <v>28</v>
      </c>
      <c r="I30" s="21">
        <f t="shared" si="3"/>
        <v>44</v>
      </c>
      <c r="J30" s="21">
        <f t="shared" si="3"/>
        <v>38</v>
      </c>
      <c r="K30" s="21">
        <f t="shared" si="3"/>
        <v>30</v>
      </c>
      <c r="L30" s="21">
        <f t="shared" si="3"/>
        <v>34</v>
      </c>
      <c r="M30" s="21">
        <f t="shared" si="3"/>
        <v>34</v>
      </c>
      <c r="N30" s="21">
        <f t="shared" si="3"/>
        <v>25</v>
      </c>
      <c r="O30" s="21">
        <f t="shared" si="3"/>
        <v>25</v>
      </c>
      <c r="P30" s="21">
        <f t="shared" si="3"/>
        <v>20</v>
      </c>
      <c r="Q30" s="21">
        <f t="shared" si="3"/>
        <v>14</v>
      </c>
      <c r="R30" s="21">
        <f t="shared" si="3"/>
        <v>17</v>
      </c>
      <c r="S30" s="21">
        <f t="shared" si="3"/>
        <v>22</v>
      </c>
      <c r="T30" s="21">
        <f t="shared" si="3"/>
        <v>23</v>
      </c>
      <c r="U30" s="21">
        <f t="shared" si="3"/>
        <v>22</v>
      </c>
      <c r="V30" s="21">
        <f t="shared" si="3"/>
        <v>26</v>
      </c>
      <c r="W30" s="21">
        <f t="shared" si="3"/>
        <v>28</v>
      </c>
      <c r="X30" s="21">
        <f t="shared" si="3"/>
        <v>34</v>
      </c>
      <c r="Y30" s="21">
        <f t="shared" si="3"/>
        <v>46</v>
      </c>
      <c r="Z30" s="21">
        <f t="shared" si="3"/>
        <v>38</v>
      </c>
      <c r="AA30" s="21">
        <f t="shared" si="3"/>
        <v>34</v>
      </c>
      <c r="AB30" s="21">
        <f t="shared" si="3"/>
        <v>34</v>
      </c>
      <c r="AC30" s="21">
        <f t="shared" si="3"/>
        <v>30</v>
      </c>
      <c r="AD30" s="21">
        <f t="shared" si="3"/>
        <v>27</v>
      </c>
      <c r="AE30" s="52">
        <f t="shared" si="3"/>
        <v>45</v>
      </c>
      <c r="AF30" s="21">
        <f t="shared" si="3"/>
        <v>14</v>
      </c>
      <c r="AG30" s="21">
        <f t="shared" si="3"/>
        <v>36.866666666666667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AD30" sqref="AD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18" bestFit="1" customWidth="1"/>
  </cols>
  <sheetData>
    <row r="1" spans="1:32" ht="20.100000000000001" customHeight="1" thickBo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s="4" customFormat="1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40</v>
      </c>
    </row>
    <row r="4" spans="1:32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38</v>
      </c>
    </row>
    <row r="5" spans="1:32" s="5" customFormat="1" ht="20.100000000000001" customHeight="1" thickTop="1" x14ac:dyDescent="0.2">
      <c r="A5" s="8" t="s">
        <v>45</v>
      </c>
      <c r="B5" s="41">
        <f>[1]Novembro!$H$5</f>
        <v>25.2</v>
      </c>
      <c r="C5" s="41">
        <f>[1]Novembro!$H$6</f>
        <v>8.64</v>
      </c>
      <c r="D5" s="41">
        <f>[1]Novembro!$H$7</f>
        <v>15.840000000000002</v>
      </c>
      <c r="E5" s="41">
        <f>[1]Novembro!$H$8</f>
        <v>13.68</v>
      </c>
      <c r="F5" s="41">
        <f>[1]Novembro!$H$9</f>
        <v>13.32</v>
      </c>
      <c r="G5" s="41">
        <f>[1]Novembro!$H$10</f>
        <v>12.6</v>
      </c>
      <c r="H5" s="41">
        <f>[1]Novembro!$H$11</f>
        <v>19.440000000000001</v>
      </c>
      <c r="I5" s="41">
        <f>[1]Novembro!$H$12</f>
        <v>25.2</v>
      </c>
      <c r="J5" s="41">
        <f>[1]Novembro!$H$13</f>
        <v>10.08</v>
      </c>
      <c r="K5" s="41">
        <f>[1]Novembro!$H$14</f>
        <v>9.7200000000000006</v>
      </c>
      <c r="L5" s="41">
        <f>[1]Novembro!$H$15</f>
        <v>10.8</v>
      </c>
      <c r="M5" s="41">
        <f>[1]Novembro!$H$16</f>
        <v>18.720000000000002</v>
      </c>
      <c r="N5" s="41">
        <f>[1]Novembro!$H$17</f>
        <v>18.720000000000002</v>
      </c>
      <c r="O5" s="41">
        <f>[1]Novembro!$H$18</f>
        <v>16.2</v>
      </c>
      <c r="P5" s="41">
        <f>[1]Novembro!$H$19</f>
        <v>9.3600000000000012</v>
      </c>
      <c r="Q5" s="41">
        <f>[1]Novembro!$H$20</f>
        <v>10.8</v>
      </c>
      <c r="R5" s="41">
        <f>[1]Novembro!$H$21</f>
        <v>21.96</v>
      </c>
      <c r="S5" s="41">
        <f>[1]Novembro!$H$22</f>
        <v>22.32</v>
      </c>
      <c r="T5" s="41">
        <f>[1]Novembro!$H$23</f>
        <v>19.440000000000001</v>
      </c>
      <c r="U5" s="41">
        <f>[1]Novembro!$H$24</f>
        <v>8.2799999999999994</v>
      </c>
      <c r="V5" s="41">
        <f>[1]Novembro!$H$25</f>
        <v>18.720000000000002</v>
      </c>
      <c r="W5" s="41">
        <f>[1]Novembro!$H$26</f>
        <v>17.64</v>
      </c>
      <c r="X5" s="41">
        <f>[1]Novembro!$H$27</f>
        <v>14.76</v>
      </c>
      <c r="Y5" s="41">
        <f>[1]Novembro!$H$28</f>
        <v>12.96</v>
      </c>
      <c r="Z5" s="41">
        <f>[1]Novembro!$H$29</f>
        <v>10.44</v>
      </c>
      <c r="AA5" s="41">
        <f>[1]Novembro!$H$30</f>
        <v>21.96</v>
      </c>
      <c r="AB5" s="41">
        <f>[1]Novembro!$H$31</f>
        <v>16.2</v>
      </c>
      <c r="AC5" s="41">
        <f>[1]Novembro!$H$32</f>
        <v>8.64</v>
      </c>
      <c r="AD5" s="41">
        <f>[1]Novembro!$H$33</f>
        <v>22.32</v>
      </c>
      <c r="AE5" s="41">
        <f>[1]Novembro!$H$34</f>
        <v>11.16</v>
      </c>
      <c r="AF5" s="42">
        <f>MAX(B5:AE5)</f>
        <v>25.2</v>
      </c>
    </row>
    <row r="6" spans="1:32" ht="17.100000000000001" customHeight="1" x14ac:dyDescent="0.2">
      <c r="A6" s="9" t="s">
        <v>0</v>
      </c>
      <c r="B6" s="3">
        <f>[2]Novembro!$H$5</f>
        <v>25.2</v>
      </c>
      <c r="C6" s="3">
        <f>[2]Novembro!$H$6</f>
        <v>8.64</v>
      </c>
      <c r="D6" s="3">
        <f>[2]Novembro!$H$7</f>
        <v>15.840000000000002</v>
      </c>
      <c r="E6" s="3">
        <f>[2]Novembro!$H$8</f>
        <v>13.68</v>
      </c>
      <c r="F6" s="3">
        <f>[2]Novembro!$H$9</f>
        <v>13.32</v>
      </c>
      <c r="G6" s="3">
        <f>[2]Novembro!$H$10</f>
        <v>12.6</v>
      </c>
      <c r="H6" s="3">
        <f>[2]Novembro!$H$11</f>
        <v>19.440000000000001</v>
      </c>
      <c r="I6" s="3">
        <f>[2]Novembro!$H$12</f>
        <v>25.2</v>
      </c>
      <c r="J6" s="3">
        <f>[2]Novembro!$H$13</f>
        <v>10.08</v>
      </c>
      <c r="K6" s="3">
        <f>[2]Novembro!$H$14</f>
        <v>9.7200000000000006</v>
      </c>
      <c r="L6" s="3">
        <f>[2]Novembro!$H$15</f>
        <v>10.8</v>
      </c>
      <c r="M6" s="3">
        <f>[2]Novembro!$H$16</f>
        <v>18.720000000000002</v>
      </c>
      <c r="N6" s="3">
        <f>[2]Novembro!$H$17</f>
        <v>18.720000000000002</v>
      </c>
      <c r="O6" s="3">
        <f>[2]Novembro!$H$18</f>
        <v>16.2</v>
      </c>
      <c r="P6" s="3">
        <f>[2]Novembro!$H$19</f>
        <v>9.3600000000000012</v>
      </c>
      <c r="Q6" s="3">
        <f>[2]Novembro!$H$20</f>
        <v>10.8</v>
      </c>
      <c r="R6" s="3">
        <f>[2]Novembro!$H$21</f>
        <v>21.96</v>
      </c>
      <c r="S6" s="3">
        <f>[2]Novembro!$H$22</f>
        <v>22.32</v>
      </c>
      <c r="T6" s="3">
        <f>[2]Novembro!$H$23</f>
        <v>19.440000000000001</v>
      </c>
      <c r="U6" s="3">
        <f>[2]Novembro!$H$24</f>
        <v>8.2799999999999994</v>
      </c>
      <c r="V6" s="3">
        <f>[2]Novembro!$H$25</f>
        <v>18.720000000000002</v>
      </c>
      <c r="W6" s="3">
        <f>[2]Novembro!$H$26</f>
        <v>17.64</v>
      </c>
      <c r="X6" s="3">
        <f>[2]Novembro!$H$27</f>
        <v>14.76</v>
      </c>
      <c r="Y6" s="3">
        <f>[2]Novembro!$H$28</f>
        <v>12.96</v>
      </c>
      <c r="Z6" s="3">
        <f>[2]Novembro!$H$29</f>
        <v>10.44</v>
      </c>
      <c r="AA6" s="3">
        <f>[2]Novembro!$H$30</f>
        <v>21.96</v>
      </c>
      <c r="AB6" s="3">
        <f>[2]Novembro!$H$31</f>
        <v>16.2</v>
      </c>
      <c r="AC6" s="3">
        <f>[2]Novembro!$H$32</f>
        <v>7.9200000000000008</v>
      </c>
      <c r="AD6" s="3">
        <f>[2]Novembro!$H$33</f>
        <v>28.08</v>
      </c>
      <c r="AE6" s="3">
        <f>[2]Novembro!$H$34</f>
        <v>26.28</v>
      </c>
      <c r="AF6" s="16">
        <f>MAX(B6:AE6)</f>
        <v>28.08</v>
      </c>
    </row>
    <row r="7" spans="1:32" ht="17.100000000000001" customHeight="1" x14ac:dyDescent="0.2">
      <c r="A7" s="9" t="s">
        <v>1</v>
      </c>
      <c r="B7" s="3">
        <f>[3]Novembro!$H$5</f>
        <v>24.48</v>
      </c>
      <c r="C7" s="3">
        <f>[3]Novembro!$H$6</f>
        <v>12.24</v>
      </c>
      <c r="D7" s="3">
        <f>[3]Novembro!$H$7</f>
        <v>5.04</v>
      </c>
      <c r="E7" s="3">
        <f>[3]Novembro!$H$8</f>
        <v>6.48</v>
      </c>
      <c r="F7" s="3">
        <f>[3]Novembro!$H$9</f>
        <v>9</v>
      </c>
      <c r="G7" s="3">
        <f>[3]Novembro!$H$10</f>
        <v>5.7600000000000007</v>
      </c>
      <c r="H7" s="3">
        <f>[3]Novembro!$H$11</f>
        <v>15.120000000000001</v>
      </c>
      <c r="I7" s="3">
        <f>[3]Novembro!$H$12</f>
        <v>6.84</v>
      </c>
      <c r="J7" s="3">
        <f>[3]Novembro!$H$13</f>
        <v>8.2799999999999994</v>
      </c>
      <c r="K7" s="3">
        <f>[3]Novembro!$H$14</f>
        <v>9</v>
      </c>
      <c r="L7" s="3">
        <f>[3]Novembro!$H$15</f>
        <v>10.8</v>
      </c>
      <c r="M7" s="3">
        <f>[3]Novembro!$H$16</f>
        <v>14.76</v>
      </c>
      <c r="N7" s="3">
        <f>[3]Novembro!$H$17</f>
        <v>23.400000000000002</v>
      </c>
      <c r="O7" s="3">
        <f>[3]Novembro!$H$18</f>
        <v>9.7200000000000006</v>
      </c>
      <c r="P7" s="3">
        <f>[3]Novembro!$H$19</f>
        <v>4.32</v>
      </c>
      <c r="Q7" s="3">
        <f>[3]Novembro!$H$20</f>
        <v>5.4</v>
      </c>
      <c r="R7" s="3">
        <f>[3]Novembro!$H$21</f>
        <v>7.5600000000000005</v>
      </c>
      <c r="S7" s="3">
        <f>[3]Novembro!$H$22</f>
        <v>12.24</v>
      </c>
      <c r="T7" s="3">
        <f>[3]Novembro!$H$23</f>
        <v>10.44</v>
      </c>
      <c r="U7" s="3">
        <f>[3]Novembro!$H$24</f>
        <v>9</v>
      </c>
      <c r="V7" s="3">
        <f>[3]Novembro!$H$25</f>
        <v>10.08</v>
      </c>
      <c r="W7" s="3">
        <f>[3]Novembro!$H$26</f>
        <v>9.3600000000000012</v>
      </c>
      <c r="X7" s="3">
        <f>[3]Novembro!$H$27</f>
        <v>11.16</v>
      </c>
      <c r="Y7" s="3">
        <f>[3]Novembro!$H$28</f>
        <v>13.32</v>
      </c>
      <c r="Z7" s="3">
        <f>[3]Novembro!$H$29</f>
        <v>6.12</v>
      </c>
      <c r="AA7" s="3">
        <f>[3]Novembro!$H$30</f>
        <v>17.28</v>
      </c>
      <c r="AB7" s="3">
        <f>[3]Novembro!$H$31</f>
        <v>6.12</v>
      </c>
      <c r="AC7" s="3">
        <f>[3]Novembro!$H$32</f>
        <v>7.5600000000000005</v>
      </c>
      <c r="AD7" s="3">
        <f>[3]Novembro!$H$33</f>
        <v>17.64</v>
      </c>
      <c r="AE7" s="3">
        <f>[4]Novembro!$H$34</f>
        <v>16.559999999999999</v>
      </c>
      <c r="AF7" s="16">
        <f>MAX(B7:AE7)</f>
        <v>24.48</v>
      </c>
    </row>
    <row r="8" spans="1:32" ht="17.100000000000001" customHeight="1" x14ac:dyDescent="0.2">
      <c r="A8" s="9" t="s">
        <v>46</v>
      </c>
      <c r="B8" s="3">
        <f>[4]Novembro!$H$5</f>
        <v>21.6</v>
      </c>
      <c r="C8" s="3">
        <f>[4]Novembro!$H$6</f>
        <v>10.44</v>
      </c>
      <c r="D8" s="3">
        <f>[4]Novembro!$H$7</f>
        <v>7.9200000000000008</v>
      </c>
      <c r="E8" s="3">
        <f>[4]Novembro!$H$8</f>
        <v>10.08</v>
      </c>
      <c r="F8" s="3">
        <f>[4]Novembro!$H$9</f>
        <v>21.96</v>
      </c>
      <c r="G8" s="3">
        <f>[4]Novembro!$H$10</f>
        <v>9.3600000000000012</v>
      </c>
      <c r="H8" s="3">
        <f>[4]Novembro!$H$11</f>
        <v>12.6</v>
      </c>
      <c r="I8" s="3">
        <f>[4]Novembro!$H$12</f>
        <v>11.879999999999999</v>
      </c>
      <c r="J8" s="3">
        <f>[4]Novembro!$H$13</f>
        <v>9.7200000000000006</v>
      </c>
      <c r="K8" s="3">
        <f>[4]Novembro!$H$14</f>
        <v>14.4</v>
      </c>
      <c r="L8" s="3">
        <f>[4]Novembro!$H$15</f>
        <v>15.120000000000001</v>
      </c>
      <c r="M8" s="3">
        <f>[4]Novembro!$H$16</f>
        <v>20.52</v>
      </c>
      <c r="N8" s="3">
        <f>[4]Novembro!$H$17</f>
        <v>19.440000000000001</v>
      </c>
      <c r="O8" s="3">
        <f>[4]Novembro!$H$18</f>
        <v>16.2</v>
      </c>
      <c r="P8" s="3">
        <f>[4]Novembro!$H$19</f>
        <v>12.6</v>
      </c>
      <c r="Q8" s="3">
        <f>[4]Novembro!$H$20</f>
        <v>9</v>
      </c>
      <c r="R8" s="3">
        <f>[4]Novembro!$H$21</f>
        <v>12.6</v>
      </c>
      <c r="S8" s="3">
        <f>[4]Novembro!$H$22</f>
        <v>21.6</v>
      </c>
      <c r="T8" s="3">
        <f>[4]Novembro!$H$23</f>
        <v>15.840000000000002</v>
      </c>
      <c r="U8" s="3">
        <f>[4]Novembro!$H$24</f>
        <v>7.2</v>
      </c>
      <c r="V8" s="3">
        <f>[4]Novembro!$H$25</f>
        <v>5.4</v>
      </c>
      <c r="W8" s="3">
        <f>[4]Novembro!$H$26</f>
        <v>17.28</v>
      </c>
      <c r="X8" s="3">
        <f>[4]Novembro!$H$27</f>
        <v>13.68</v>
      </c>
      <c r="Y8" s="3">
        <f>[4]Novembro!$H$28</f>
        <v>15.48</v>
      </c>
      <c r="Z8" s="3">
        <f>[4]Novembro!$H$29</f>
        <v>12.6</v>
      </c>
      <c r="AA8" s="3">
        <f>[4]Novembro!$H$30</f>
        <v>11.16</v>
      </c>
      <c r="AB8" s="3">
        <f>[4]Novembro!$H$31</f>
        <v>15.120000000000001</v>
      </c>
      <c r="AC8" s="3">
        <f>[4]Novembro!$H$32</f>
        <v>8.2799999999999994</v>
      </c>
      <c r="AD8" s="3">
        <f>[4]Novembro!$H$33</f>
        <v>21.96</v>
      </c>
      <c r="AE8" s="3">
        <f>[4]Novembro!$H$34</f>
        <v>16.559999999999999</v>
      </c>
      <c r="AF8" s="16">
        <f t="shared" ref="AF8:AF11" si="1">MAX(B8:AE8)</f>
        <v>21.96</v>
      </c>
    </row>
    <row r="9" spans="1:32" ht="17.100000000000001" customHeight="1" x14ac:dyDescent="0.2">
      <c r="A9" s="9" t="s">
        <v>2</v>
      </c>
      <c r="B9" s="3">
        <f>[5]Novembro!$H$5</f>
        <v>40.32</v>
      </c>
      <c r="C9" s="3">
        <f>[5]Novembro!$H$6</f>
        <v>22.68</v>
      </c>
      <c r="D9" s="3">
        <f>[5]Novembro!$H$7</f>
        <v>11.520000000000001</v>
      </c>
      <c r="E9" s="3">
        <f>[5]Novembro!$H$8</f>
        <v>17.64</v>
      </c>
      <c r="F9" s="3">
        <f>[5]Novembro!$H$9</f>
        <v>18.720000000000002</v>
      </c>
      <c r="G9" s="3">
        <f>[5]Novembro!$H$10</f>
        <v>24.48</v>
      </c>
      <c r="H9" s="3">
        <f>[5]Novembro!$H$11</f>
        <v>13.68</v>
      </c>
      <c r="I9" s="3">
        <f>[5]Novembro!$H$12</f>
        <v>21.6</v>
      </c>
      <c r="J9" s="3">
        <f>[5]Novembro!$H$13</f>
        <v>20.16</v>
      </c>
      <c r="K9" s="3">
        <f>[5]Novembro!$H$14</f>
        <v>14.4</v>
      </c>
      <c r="L9" s="3">
        <f>[5]Novembro!$H$15</f>
        <v>14.4</v>
      </c>
      <c r="M9" s="3">
        <f>[5]Novembro!$H$16</f>
        <v>19.8</v>
      </c>
      <c r="N9" s="3">
        <f>[5]Novembro!$H$17</f>
        <v>22.32</v>
      </c>
      <c r="O9" s="3">
        <f>[5]Novembro!$H$18</f>
        <v>20.16</v>
      </c>
      <c r="P9" s="3">
        <f>[5]Novembro!$H$19</f>
        <v>14.4</v>
      </c>
      <c r="Q9" s="3">
        <f>[5]Novembro!$H$20</f>
        <v>16.2</v>
      </c>
      <c r="R9" s="3">
        <f>[5]Novembro!$H$21</f>
        <v>24.840000000000003</v>
      </c>
      <c r="S9" s="3">
        <f>[5]Novembro!$H$22</f>
        <v>30.96</v>
      </c>
      <c r="T9" s="3">
        <f>[5]Novembro!$H$23</f>
        <v>20.88</v>
      </c>
      <c r="U9" s="3">
        <f>[5]Novembro!$H$24</f>
        <v>15.120000000000001</v>
      </c>
      <c r="V9" s="3">
        <f>[5]Novembro!$H$25</f>
        <v>10.44</v>
      </c>
      <c r="W9" s="3">
        <f>[5]Novembro!$H$26</f>
        <v>23.040000000000003</v>
      </c>
      <c r="X9" s="3">
        <f>[5]Novembro!$H$27</f>
        <v>22.68</v>
      </c>
      <c r="Y9" s="3">
        <f>[5]Novembro!$H$28</f>
        <v>14.76</v>
      </c>
      <c r="Z9" s="3">
        <f>[5]Novembro!$H$29</f>
        <v>9.7200000000000006</v>
      </c>
      <c r="AA9" s="3">
        <f>[5]Novembro!$H$30</f>
        <v>25.2</v>
      </c>
      <c r="AB9" s="3">
        <f>[5]Novembro!$H$31</f>
        <v>20.52</v>
      </c>
      <c r="AC9" s="3">
        <f>[5]Novembro!$H$32</f>
        <v>10.8</v>
      </c>
      <c r="AD9" s="3">
        <f>[5]Novembro!$H$33</f>
        <v>26.64</v>
      </c>
      <c r="AE9" s="3">
        <f>[5]Novembro!$H$34</f>
        <v>27.720000000000002</v>
      </c>
      <c r="AF9" s="16">
        <f t="shared" si="1"/>
        <v>40.32</v>
      </c>
    </row>
    <row r="10" spans="1:32" ht="17.100000000000001" customHeight="1" x14ac:dyDescent="0.2">
      <c r="A10" s="9" t="s">
        <v>3</v>
      </c>
      <c r="B10" s="3">
        <f>[6]Novembro!$H$5</f>
        <v>16.2</v>
      </c>
      <c r="C10" s="3">
        <f>[6]Novembro!$H$6</f>
        <v>12.96</v>
      </c>
      <c r="D10" s="3">
        <f>[6]Novembro!$H$7</f>
        <v>15.840000000000002</v>
      </c>
      <c r="E10" s="3">
        <f>[6]Novembro!$H$8</f>
        <v>8.64</v>
      </c>
      <c r="F10" s="3">
        <f>[6]Novembro!$H$9</f>
        <v>15.840000000000002</v>
      </c>
      <c r="G10" s="3">
        <f>[6]Novembro!$H$10</f>
        <v>10.8</v>
      </c>
      <c r="H10" s="3">
        <f>[6]Novembro!$H$11</f>
        <v>12.6</v>
      </c>
      <c r="I10" s="3">
        <f>[6]Novembro!$H$12</f>
        <v>11.879999999999999</v>
      </c>
      <c r="J10" s="3">
        <f>[6]Novembro!$H$13</f>
        <v>17.64</v>
      </c>
      <c r="K10" s="3">
        <f>[6]Novembro!$H$14</f>
        <v>12.96</v>
      </c>
      <c r="L10" s="3">
        <f>[6]Novembro!$H$15</f>
        <v>7.2</v>
      </c>
      <c r="M10" s="3">
        <f>[6]Novembro!$H$16</f>
        <v>11.520000000000001</v>
      </c>
      <c r="N10" s="3">
        <f>[6]Novembro!$H$17</f>
        <v>16.2</v>
      </c>
      <c r="O10" s="3">
        <f>[6]Novembro!$H$18</f>
        <v>18.720000000000002</v>
      </c>
      <c r="P10" s="3">
        <f>[6]Novembro!$H$19</f>
        <v>10.08</v>
      </c>
      <c r="Q10" s="3">
        <f>[6]Novembro!$H$20</f>
        <v>8.64</v>
      </c>
      <c r="R10" s="3">
        <f>[6]Novembro!$H$21</f>
        <v>14.4</v>
      </c>
      <c r="S10" s="3">
        <f>[6]Novembro!$H$22</f>
        <v>14.76</v>
      </c>
      <c r="T10" s="3">
        <f>[6]Novembro!$H$23</f>
        <v>10.8</v>
      </c>
      <c r="U10" s="3">
        <f>[6]Novembro!$H$24</f>
        <v>10.44</v>
      </c>
      <c r="V10" s="3">
        <f>[6]Novembro!$H$25</f>
        <v>12.96</v>
      </c>
      <c r="W10" s="3">
        <f>[6]Novembro!$H$26</f>
        <v>25.92</v>
      </c>
      <c r="X10" s="3">
        <f>[6]Novembro!$H$27</f>
        <v>11.16</v>
      </c>
      <c r="Y10" s="3">
        <f>[6]Novembro!$H$28</f>
        <v>15.840000000000002</v>
      </c>
      <c r="Z10" s="3">
        <f>[6]Novembro!$H$29</f>
        <v>15.120000000000001</v>
      </c>
      <c r="AA10" s="3">
        <f>[6]Novembro!$H$30</f>
        <v>11.520000000000001</v>
      </c>
      <c r="AB10" s="3">
        <f>[6]Novembro!$H$31</f>
        <v>7.9200000000000008</v>
      </c>
      <c r="AC10" s="3">
        <f>[6]Novembro!$H$32</f>
        <v>15.48</v>
      </c>
      <c r="AD10" s="3">
        <f>[6]Novembro!$H$33</f>
        <v>17.28</v>
      </c>
      <c r="AE10" s="3">
        <f>[6]Novembro!$H$34</f>
        <v>28.08</v>
      </c>
      <c r="AF10" s="16">
        <f t="shared" si="1"/>
        <v>28.08</v>
      </c>
    </row>
    <row r="11" spans="1:32" ht="17.100000000000001" customHeight="1" x14ac:dyDescent="0.2">
      <c r="A11" s="9" t="s">
        <v>4</v>
      </c>
      <c r="B11" s="3">
        <f>[7]Novembro!$H$5</f>
        <v>21.96</v>
      </c>
      <c r="C11" s="3">
        <f>[7]Novembro!$H$6</f>
        <v>14.4</v>
      </c>
      <c r="D11" s="3">
        <f>[7]Novembro!$H$7</f>
        <v>23.759999999999998</v>
      </c>
      <c r="E11" s="3">
        <f>[7]Novembro!$H$8</f>
        <v>11.16</v>
      </c>
      <c r="F11" s="3">
        <f>[7]Novembro!$H$9</f>
        <v>17.64</v>
      </c>
      <c r="G11" s="3">
        <f>[7]Novembro!$H$10</f>
        <v>10.08</v>
      </c>
      <c r="H11" s="3">
        <f>[7]Novembro!$H$11</f>
        <v>13.32</v>
      </c>
      <c r="I11" s="3">
        <f>[7]Novembro!$H$12</f>
        <v>17.64</v>
      </c>
      <c r="J11" s="3">
        <f>[7]Novembro!$H$13</f>
        <v>25.56</v>
      </c>
      <c r="K11" s="3">
        <f>[7]Novembro!$H$14</f>
        <v>18.720000000000002</v>
      </c>
      <c r="L11" s="3">
        <f>[7]Novembro!$H$15</f>
        <v>10.44</v>
      </c>
      <c r="M11" s="3">
        <f>[7]Novembro!$H$16</f>
        <v>11.16</v>
      </c>
      <c r="N11" s="3">
        <f>[7]Novembro!$H$17</f>
        <v>18.720000000000002</v>
      </c>
      <c r="O11" s="3">
        <f>[7]Novembro!$H$18</f>
        <v>15.840000000000002</v>
      </c>
      <c r="P11" s="3">
        <f>[7]Novembro!$H$19</f>
        <v>13.32</v>
      </c>
      <c r="Q11" s="3">
        <f>[7]Novembro!$H$20</f>
        <v>14.76</v>
      </c>
      <c r="R11" s="3">
        <f>[7]Novembro!$H$21</f>
        <v>21.240000000000002</v>
      </c>
      <c r="S11" s="3">
        <f>[7]Novembro!$H$22</f>
        <v>17.64</v>
      </c>
      <c r="T11" s="3">
        <f>[7]Novembro!$H$23</f>
        <v>14.4</v>
      </c>
      <c r="U11" s="3">
        <f>[7]Novembro!$H$24</f>
        <v>15.840000000000002</v>
      </c>
      <c r="V11" s="3">
        <f>[7]Novembro!$H$25</f>
        <v>13.68</v>
      </c>
      <c r="W11" s="3">
        <f>[7]Novembro!$H$26</f>
        <v>21.6</v>
      </c>
      <c r="X11" s="3">
        <f>[7]Novembro!$H$27</f>
        <v>24.48</v>
      </c>
      <c r="Y11" s="3">
        <f>[7]Novembro!$H$28</f>
        <v>22.68</v>
      </c>
      <c r="Z11" s="3">
        <f>[7]Novembro!$H$29</f>
        <v>16.559999999999999</v>
      </c>
      <c r="AA11" s="3">
        <f>[7]Novembro!$H$30</f>
        <v>14.04</v>
      </c>
      <c r="AB11" s="3">
        <f>[7]Novembro!$H$31</f>
        <v>10.8</v>
      </c>
      <c r="AC11" s="3">
        <f>[7]Novembro!$H$32</f>
        <v>15.48</v>
      </c>
      <c r="AD11" s="3">
        <f>[7]Novembro!$H$33</f>
        <v>17.28</v>
      </c>
      <c r="AE11" s="3">
        <f>[7]Novembro!$H$34</f>
        <v>28.08</v>
      </c>
      <c r="AF11" s="16">
        <f t="shared" si="1"/>
        <v>28.08</v>
      </c>
    </row>
    <row r="12" spans="1:32" ht="17.100000000000001" customHeight="1" x14ac:dyDescent="0.2">
      <c r="A12" s="9" t="s">
        <v>5</v>
      </c>
      <c r="B12" s="3">
        <f>[8]Novembro!$H$5</f>
        <v>35.64</v>
      </c>
      <c r="C12" s="3">
        <f>[8]Novembro!$H$6</f>
        <v>21.96</v>
      </c>
      <c r="D12" s="3">
        <f>[8]Novembro!$H$7</f>
        <v>12.96</v>
      </c>
      <c r="E12" s="3">
        <f>[8]Novembro!$H$8</f>
        <v>10.08</v>
      </c>
      <c r="F12" s="3">
        <f>[8]Novembro!$H$9</f>
        <v>21.240000000000002</v>
      </c>
      <c r="G12" s="3">
        <f>[8]Novembro!$H$10</f>
        <v>9.3600000000000012</v>
      </c>
      <c r="H12" s="3">
        <f>[8]Novembro!$H$11</f>
        <v>9</v>
      </c>
      <c r="I12" s="3">
        <f>[8]Novembro!$H$12</f>
        <v>12.96</v>
      </c>
      <c r="J12" s="3">
        <f>[8]Novembro!$H$13</f>
        <v>21.6</v>
      </c>
      <c r="K12" s="3">
        <f>[8]Novembro!$H$14</f>
        <v>18.36</v>
      </c>
      <c r="L12" s="3">
        <f>[8]Novembro!$H$15</f>
        <v>17.64</v>
      </c>
      <c r="M12" s="3">
        <f>[8]Novembro!$H$16</f>
        <v>29.16</v>
      </c>
      <c r="N12" s="3">
        <f>[8]Novembro!$H$17</f>
        <v>21.6</v>
      </c>
      <c r="O12" s="3">
        <f>[8]Novembro!$H$18</f>
        <v>15.48</v>
      </c>
      <c r="P12" s="3">
        <f>[8]Novembro!$H$19</f>
        <v>14.76</v>
      </c>
      <c r="Q12" s="3">
        <f>[8]Novembro!$H$20</f>
        <v>11.16</v>
      </c>
      <c r="R12" s="3">
        <f>[8]Novembro!$H$21</f>
        <v>10.08</v>
      </c>
      <c r="S12" s="3">
        <f>[8]Novembro!$H$22</f>
        <v>13.68</v>
      </c>
      <c r="T12" s="3">
        <f>[8]Novembro!$H$23</f>
        <v>16.559999999999999</v>
      </c>
      <c r="U12" s="3">
        <f>[8]Novembro!$H$24</f>
        <v>12.96</v>
      </c>
      <c r="V12" s="3">
        <f>[8]Novembro!$H$25</f>
        <v>14.04</v>
      </c>
      <c r="W12" s="3">
        <f>[8]Novembro!$H$26</f>
        <v>12.6</v>
      </c>
      <c r="X12" s="3">
        <f>[8]Novembro!$H$27</f>
        <v>25.92</v>
      </c>
      <c r="Y12" s="3">
        <f>[8]Novembro!$H$28</f>
        <v>9.7200000000000006</v>
      </c>
      <c r="Z12" s="3">
        <f>[8]Novembro!$H$29</f>
        <v>12.24</v>
      </c>
      <c r="AA12" s="3">
        <f>[8]Novembro!$H$30</f>
        <v>10.08</v>
      </c>
      <c r="AB12" s="3">
        <f>[8]Novembro!$H$31</f>
        <v>12.6</v>
      </c>
      <c r="AC12" s="3">
        <f>[8]Novembro!$H$32</f>
        <v>10.8</v>
      </c>
      <c r="AD12" s="3">
        <f>[8]Novembro!$H$33</f>
        <v>15.840000000000002</v>
      </c>
      <c r="AE12" s="3">
        <f>[8]Novembro!$H$34</f>
        <v>30.6</v>
      </c>
      <c r="AF12" s="16">
        <f t="shared" ref="AF12:AF29" si="2">MAX(B12:AE12)</f>
        <v>35.64</v>
      </c>
    </row>
    <row r="13" spans="1:32" ht="17.100000000000001" customHeight="1" x14ac:dyDescent="0.2">
      <c r="A13" s="9" t="s">
        <v>6</v>
      </c>
      <c r="B13" s="3">
        <f>[9]Novembro!$H$5</f>
        <v>21.96</v>
      </c>
      <c r="C13" s="3">
        <f>[9]Novembro!$H$6</f>
        <v>8.2799999999999994</v>
      </c>
      <c r="D13" s="3">
        <f>[9]Novembro!$H$7</f>
        <v>10.08</v>
      </c>
      <c r="E13" s="3">
        <f>[9]Novembro!$H$8</f>
        <v>6.12</v>
      </c>
      <c r="F13" s="3">
        <f>[9]Novembro!$H$9</f>
        <v>7.9200000000000008</v>
      </c>
      <c r="G13" s="3">
        <f>[9]Novembro!$H$10</f>
        <v>6.12</v>
      </c>
      <c r="H13" s="3">
        <f>[9]Novembro!$H$11</f>
        <v>4.32</v>
      </c>
      <c r="I13" s="3">
        <f>[9]Novembro!$H$12</f>
        <v>14.04</v>
      </c>
      <c r="J13" s="3">
        <f>[9]Novembro!$H$13</f>
        <v>21.240000000000002</v>
      </c>
      <c r="K13" s="3">
        <f>[9]Novembro!$H$14</f>
        <v>6.84</v>
      </c>
      <c r="L13" s="3">
        <f>[9]Novembro!$H$15</f>
        <v>6.48</v>
      </c>
      <c r="M13" s="3">
        <f>[9]Novembro!$H$16</f>
        <v>1.8</v>
      </c>
      <c r="N13" s="3">
        <f>[9]Novembro!$H$17</f>
        <v>6.12</v>
      </c>
      <c r="O13" s="3">
        <f>[9]Novembro!$H$18</f>
        <v>10.8</v>
      </c>
      <c r="P13" s="3">
        <f>[9]Novembro!$H$19</f>
        <v>11.520000000000001</v>
      </c>
      <c r="Q13" s="3">
        <f>[9]Novembro!$H$20</f>
        <v>0.36000000000000004</v>
      </c>
      <c r="R13" s="3">
        <f>[9]Novembro!$H$21</f>
        <v>9</v>
      </c>
      <c r="S13" s="3">
        <f>[9]Novembro!$H$22</f>
        <v>5.4</v>
      </c>
      <c r="T13" s="3">
        <f>[9]Novembro!$H$23</f>
        <v>5.7600000000000007</v>
      </c>
      <c r="U13" s="3">
        <f>[9]Novembro!$H$24</f>
        <v>11.520000000000001</v>
      </c>
      <c r="V13" s="3">
        <f>[9]Novembro!$H$25</f>
        <v>8.64</v>
      </c>
      <c r="W13" s="3">
        <f>[9]Novembro!$H$26</f>
        <v>14.76</v>
      </c>
      <c r="X13" s="3">
        <f>[9]Novembro!$H$27</f>
        <v>13.32</v>
      </c>
      <c r="Y13" s="3">
        <f>[9]Novembro!$H$28</f>
        <v>7.2</v>
      </c>
      <c r="Z13" s="3">
        <f>[9]Novembro!$H$29</f>
        <v>3.9600000000000004</v>
      </c>
      <c r="AA13" s="3">
        <f>[9]Novembro!$H$30</f>
        <v>2.52</v>
      </c>
      <c r="AB13" s="3">
        <f>[9]Novembro!$H$31</f>
        <v>12.6</v>
      </c>
      <c r="AC13" s="3">
        <f>[9]Novembro!$H$32</f>
        <v>11.16</v>
      </c>
      <c r="AD13" s="3">
        <f>[9]Novembro!$H$33</f>
        <v>11.16</v>
      </c>
      <c r="AE13" s="3">
        <f>[9]Novembro!$H$34</f>
        <v>12.6</v>
      </c>
      <c r="AF13" s="16">
        <f t="shared" si="2"/>
        <v>21.96</v>
      </c>
    </row>
    <row r="14" spans="1:32" ht="17.100000000000001" customHeight="1" x14ac:dyDescent="0.2">
      <c r="A14" s="9" t="s">
        <v>7</v>
      </c>
      <c r="B14" s="3">
        <f>[10]Novembro!$H$5</f>
        <v>39.6</v>
      </c>
      <c r="C14" s="3">
        <f>[10]Novembro!$H$6</f>
        <v>8.2799999999999994</v>
      </c>
      <c r="D14" s="3">
        <f>[10]Novembro!$H$7</f>
        <v>14.76</v>
      </c>
      <c r="E14" s="3">
        <f>[10]Novembro!$H$8</f>
        <v>14.04</v>
      </c>
      <c r="F14" s="3">
        <f>[10]Novembro!$H$9</f>
        <v>15.840000000000002</v>
      </c>
      <c r="G14" s="3">
        <f>[10]Novembro!$H$10</f>
        <v>15.48</v>
      </c>
      <c r="H14" s="3">
        <f>[10]Novembro!$H$11</f>
        <v>21.6</v>
      </c>
      <c r="I14" s="3">
        <f>[10]Novembro!$H$12</f>
        <v>17.64</v>
      </c>
      <c r="J14" s="3">
        <f>[10]Novembro!$H$13</f>
        <v>13.68</v>
      </c>
      <c r="K14" s="3">
        <f>[10]Novembro!$H$14</f>
        <v>23.759999999999998</v>
      </c>
      <c r="L14" s="3">
        <f>[10]Novembro!$H$15</f>
        <v>15.48</v>
      </c>
      <c r="M14" s="3">
        <f>[10]Novembro!$H$16</f>
        <v>18.720000000000002</v>
      </c>
      <c r="N14" s="3">
        <f>[10]Novembro!$H$17</f>
        <v>20.16</v>
      </c>
      <c r="O14" s="3">
        <f>[10]Novembro!$H$18</f>
        <v>15.120000000000001</v>
      </c>
      <c r="P14" s="3">
        <f>[10]Novembro!$H$19</f>
        <v>11.879999999999999</v>
      </c>
      <c r="Q14" s="3">
        <f>[10]Novembro!$H$20</f>
        <v>9.3600000000000012</v>
      </c>
      <c r="R14" s="3">
        <f>[10]Novembro!$H$21</f>
        <v>19.8</v>
      </c>
      <c r="S14" s="3">
        <f>[10]Novembro!$H$22</f>
        <v>19.079999999999998</v>
      </c>
      <c r="T14" s="3">
        <f>[10]Novembro!$H$23</f>
        <v>16.2</v>
      </c>
      <c r="U14" s="3">
        <f>[10]Novembro!$H$24</f>
        <v>10.44</v>
      </c>
      <c r="V14" s="3">
        <f>[10]Novembro!$H$25</f>
        <v>9.7200000000000006</v>
      </c>
      <c r="W14" s="3">
        <f>[10]Novembro!$H$26</f>
        <v>22.68</v>
      </c>
      <c r="X14" s="3">
        <f>[10]Novembro!$H$27</f>
        <v>19.8</v>
      </c>
      <c r="Y14" s="3">
        <f>[10]Novembro!$H$28</f>
        <v>16.920000000000002</v>
      </c>
      <c r="Z14" s="3">
        <f>[10]Novembro!$H$29</f>
        <v>15.120000000000001</v>
      </c>
      <c r="AA14" s="3">
        <f>[10]Novembro!$H$30</f>
        <v>18</v>
      </c>
      <c r="AB14" s="3">
        <f>[10]Novembro!$H$31</f>
        <v>18</v>
      </c>
      <c r="AC14" s="3">
        <f>[10]Novembro!$H$32</f>
        <v>9.7200000000000006</v>
      </c>
      <c r="AD14" s="3">
        <f>[10]Novembro!$H$33</f>
        <v>26.64</v>
      </c>
      <c r="AE14" s="3">
        <f>[10]Novembro!$H$34</f>
        <v>22.68</v>
      </c>
      <c r="AF14" s="16">
        <f t="shared" si="2"/>
        <v>39.6</v>
      </c>
    </row>
    <row r="15" spans="1:32" ht="17.100000000000001" customHeight="1" x14ac:dyDescent="0.2">
      <c r="A15" s="9" t="s">
        <v>8</v>
      </c>
      <c r="B15" s="3">
        <f>[11]Novembro!$H$5</f>
        <v>33.480000000000004</v>
      </c>
      <c r="C15" s="3">
        <f>[11]Novembro!$H$6</f>
        <v>10.8</v>
      </c>
      <c r="D15" s="3">
        <f>[11]Novembro!$H$7</f>
        <v>18.36</v>
      </c>
      <c r="E15" s="3">
        <f>[11]Novembro!$H$8</f>
        <v>15.840000000000002</v>
      </c>
      <c r="F15" s="3">
        <f>[11]Novembro!$H$9</f>
        <v>12.96</v>
      </c>
      <c r="G15" s="3">
        <f>[11]Novembro!$H$10</f>
        <v>12.96</v>
      </c>
      <c r="H15" s="3">
        <f>[11]Novembro!$H$11</f>
        <v>20.88</v>
      </c>
      <c r="I15" s="3">
        <f>[11]Novembro!$H$12</f>
        <v>19.079999999999998</v>
      </c>
      <c r="J15" s="3">
        <f>[11]Novembro!$H$13</f>
        <v>16.559999999999999</v>
      </c>
      <c r="K15" s="3">
        <f>[11]Novembro!$H$14</f>
        <v>12.6</v>
      </c>
      <c r="L15" s="3">
        <f>[11]Novembro!$H$15</f>
        <v>9.3600000000000012</v>
      </c>
      <c r="M15" s="3">
        <f>[11]Novembro!$H$16</f>
        <v>20.16</v>
      </c>
      <c r="N15" s="3">
        <f>[11]Novembro!$H$17</f>
        <v>18.36</v>
      </c>
      <c r="O15" s="3">
        <f>[11]Novembro!$H$18</f>
        <v>24.12</v>
      </c>
      <c r="P15" s="3">
        <f>[11]Novembro!$H$19</f>
        <v>15.48</v>
      </c>
      <c r="Q15" s="3">
        <f>[11]Novembro!$H$20</f>
        <v>21.240000000000002</v>
      </c>
      <c r="R15" s="3">
        <f>[11]Novembro!$H$21</f>
        <v>27.36</v>
      </c>
      <c r="S15" s="3">
        <f>[11]Novembro!$H$22</f>
        <v>24.840000000000003</v>
      </c>
      <c r="T15" s="3">
        <f>[11]Novembro!$H$23</f>
        <v>27.36</v>
      </c>
      <c r="U15" s="3">
        <f>[11]Novembro!$H$24</f>
        <v>11.879999999999999</v>
      </c>
      <c r="V15" s="3">
        <f>[11]Novembro!$H$25</f>
        <v>16.920000000000002</v>
      </c>
      <c r="W15" s="3">
        <f>[11]Novembro!$H$26</f>
        <v>24.48</v>
      </c>
      <c r="X15" s="3">
        <f>[11]Novembro!$H$27</f>
        <v>18.720000000000002</v>
      </c>
      <c r="Y15" s="3">
        <f>[11]Novembro!$H$28</f>
        <v>18</v>
      </c>
      <c r="Z15" s="3">
        <f>[11]Novembro!$H$29</f>
        <v>29.16</v>
      </c>
      <c r="AA15" s="3">
        <f>[11]Novembro!$H$30</f>
        <v>19.440000000000001</v>
      </c>
      <c r="AB15" s="3">
        <f>[11]Novembro!$H$31</f>
        <v>21.96</v>
      </c>
      <c r="AC15" s="3">
        <f>[11]Novembro!$H$32</f>
        <v>9</v>
      </c>
      <c r="AD15" s="3">
        <f>[11]Novembro!$H$33</f>
        <v>18.720000000000002</v>
      </c>
      <c r="AE15" s="3">
        <f>[11]Novembro!$H$34</f>
        <v>20.52</v>
      </c>
      <c r="AF15" s="16">
        <f t="shared" si="2"/>
        <v>33.480000000000004</v>
      </c>
    </row>
    <row r="16" spans="1:32" ht="17.100000000000001" customHeight="1" x14ac:dyDescent="0.2">
      <c r="A16" s="9" t="s">
        <v>9</v>
      </c>
      <c r="B16" s="3">
        <f>[12]Novembro!$H$5</f>
        <v>39.6</v>
      </c>
      <c r="C16" s="3">
        <f>[12]Novembro!$H$6</f>
        <v>10.8</v>
      </c>
      <c r="D16" s="3">
        <f>[12]Novembro!$H$7</f>
        <v>27</v>
      </c>
      <c r="E16" s="3">
        <f>[12]Novembro!$H$8</f>
        <v>12.96</v>
      </c>
      <c r="F16" s="3">
        <f>[12]Novembro!$H$9</f>
        <v>16.2</v>
      </c>
      <c r="G16" s="3">
        <f>[12]Novembro!$H$10</f>
        <v>18.36</v>
      </c>
      <c r="H16" s="3">
        <f>[12]Novembro!$H$11</f>
        <v>17.28</v>
      </c>
      <c r="I16" s="3">
        <f>[12]Novembro!$H$12</f>
        <v>14.04</v>
      </c>
      <c r="J16" s="3">
        <f>[12]Novembro!$H$13</f>
        <v>13.68</v>
      </c>
      <c r="K16" s="3">
        <f>[12]Novembro!$H$14</f>
        <v>15.48</v>
      </c>
      <c r="L16" s="3">
        <f>[12]Novembro!$H$15</f>
        <v>11.520000000000001</v>
      </c>
      <c r="M16" s="3">
        <f>[12]Novembro!$H$16</f>
        <v>16.920000000000002</v>
      </c>
      <c r="N16" s="3">
        <f>[12]Novembro!$H$17</f>
        <v>17.28</v>
      </c>
      <c r="O16" s="3">
        <f>[12]Novembro!$H$18</f>
        <v>19.440000000000001</v>
      </c>
      <c r="P16" s="3">
        <f>[12]Novembro!$H$19</f>
        <v>16.559999999999999</v>
      </c>
      <c r="Q16" s="3">
        <f>[12]Novembro!$H$20</f>
        <v>12.96</v>
      </c>
      <c r="R16" s="3">
        <f>[12]Novembro!$H$21</f>
        <v>23.040000000000003</v>
      </c>
      <c r="S16" s="3">
        <f>[12]Novembro!$H$22</f>
        <v>20.52</v>
      </c>
      <c r="T16" s="3">
        <f>[12]Novembro!$H$23</f>
        <v>14.76</v>
      </c>
      <c r="U16" s="3">
        <f>[12]Novembro!$H$24</f>
        <v>18</v>
      </c>
      <c r="V16" s="3">
        <f>[12]Novembro!$H$25</f>
        <v>12.24</v>
      </c>
      <c r="W16" s="3">
        <f>[12]Novembro!$H$26</f>
        <v>18.36</v>
      </c>
      <c r="X16" s="3">
        <f>[12]Novembro!$H$27</f>
        <v>24.48</v>
      </c>
      <c r="Y16" s="3">
        <f>[12]Novembro!$H$28</f>
        <v>18.36</v>
      </c>
      <c r="Z16" s="3">
        <f>[12]Novembro!$H$29</f>
        <v>17.28</v>
      </c>
      <c r="AA16" s="3">
        <f>[12]Novembro!$H$30</f>
        <v>19.079999999999998</v>
      </c>
      <c r="AB16" s="3">
        <f>[12]Novembro!$H$31</f>
        <v>15.840000000000002</v>
      </c>
      <c r="AC16" s="3">
        <f>[12]Novembro!$H$32</f>
        <v>11.879999999999999</v>
      </c>
      <c r="AD16" s="3">
        <f>[12]Novembro!$H$33</f>
        <v>45.36</v>
      </c>
      <c r="AE16" s="3">
        <f>[12]Novembro!$H$34</f>
        <v>18.36</v>
      </c>
      <c r="AF16" s="16">
        <f t="shared" si="2"/>
        <v>45.36</v>
      </c>
    </row>
    <row r="17" spans="1:32" ht="17.100000000000001" customHeight="1" x14ac:dyDescent="0.2">
      <c r="A17" s="9" t="s">
        <v>47</v>
      </c>
      <c r="B17" s="3">
        <f>[13]Novembro!$H$5</f>
        <v>31.319999999999997</v>
      </c>
      <c r="C17" s="3">
        <f>[13]Novembro!$H$6</f>
        <v>7.5600000000000005</v>
      </c>
      <c r="D17" s="3">
        <f>[13]Novembro!$H$7</f>
        <v>9</v>
      </c>
      <c r="E17" s="3">
        <f>[13]Novembro!$H$8</f>
        <v>12.24</v>
      </c>
      <c r="F17" s="3">
        <f>[13]Novembro!$H$9</f>
        <v>10.44</v>
      </c>
      <c r="G17" s="3">
        <f>[13]Novembro!$H$10</f>
        <v>10.08</v>
      </c>
      <c r="H17" s="3">
        <f>[13]Novembro!$H$11</f>
        <v>20.88</v>
      </c>
      <c r="I17" s="3">
        <f>[13]Novembro!$H$12</f>
        <v>16.2</v>
      </c>
      <c r="J17" s="3">
        <f>[13]Novembro!$H$13</f>
        <v>10.08</v>
      </c>
      <c r="K17" s="3">
        <f>[13]Novembro!$H$14</f>
        <v>14.04</v>
      </c>
      <c r="L17" s="3">
        <f>[13]Novembro!$H$15</f>
        <v>14.04</v>
      </c>
      <c r="M17" s="3">
        <f>[13]Novembro!$H$16</f>
        <v>14.76</v>
      </c>
      <c r="N17" s="3">
        <f>[13]Novembro!$H$17</f>
        <v>14.76</v>
      </c>
      <c r="O17" s="3">
        <f>[13]Novembro!$H$18</f>
        <v>10.8</v>
      </c>
      <c r="P17" s="3">
        <f>[13]Novembro!$H$19</f>
        <v>9.3600000000000012</v>
      </c>
      <c r="Q17" s="3">
        <f>[13]Novembro!$H$20</f>
        <v>9.7200000000000006</v>
      </c>
      <c r="R17" s="3">
        <f>[13]Novembro!$H$21</f>
        <v>13.32</v>
      </c>
      <c r="S17" s="3">
        <f>[13]Novembro!$H$22</f>
        <v>12.96</v>
      </c>
      <c r="T17" s="3">
        <f>[13]Novembro!$H$23</f>
        <v>15.840000000000002</v>
      </c>
      <c r="U17" s="3">
        <f>[13]Novembro!$H$24</f>
        <v>7.9200000000000008</v>
      </c>
      <c r="V17" s="3">
        <f>[13]Novembro!$H$25</f>
        <v>12.96</v>
      </c>
      <c r="W17" s="3">
        <f>[13]Novembro!$H$26</f>
        <v>16.920000000000002</v>
      </c>
      <c r="X17" s="3">
        <f>[13]Novembro!$H$27</f>
        <v>12.6</v>
      </c>
      <c r="Y17" s="3">
        <f>[13]Novembro!$H$28</f>
        <v>16.2</v>
      </c>
      <c r="Z17" s="3">
        <f>[13]Novembro!$H$29</f>
        <v>10.44</v>
      </c>
      <c r="AA17" s="3">
        <f>[13]Novembro!$H$30</f>
        <v>11.16</v>
      </c>
      <c r="AB17" s="3">
        <f>[13]Novembro!$H$31</f>
        <v>10.8</v>
      </c>
      <c r="AC17" s="3">
        <f>[13]Novembro!$H$32</f>
        <v>10.44</v>
      </c>
      <c r="AD17" s="3">
        <f>[13]Novembro!$H$33</f>
        <v>15.840000000000002</v>
      </c>
      <c r="AE17" s="3">
        <f>[13]Novembro!$H$34</f>
        <v>18</v>
      </c>
      <c r="AF17" s="16">
        <f t="shared" si="2"/>
        <v>31.319999999999997</v>
      </c>
    </row>
    <row r="18" spans="1:32" ht="17.100000000000001" customHeight="1" x14ac:dyDescent="0.2">
      <c r="A18" s="9" t="s">
        <v>10</v>
      </c>
      <c r="B18" s="3">
        <f>[14]Novembro!$H$5</f>
        <v>16.920000000000002</v>
      </c>
      <c r="C18" s="3">
        <f>[14]Novembro!$H$6</f>
        <v>6.48</v>
      </c>
      <c r="D18" s="3">
        <f>[14]Novembro!$H$7</f>
        <v>10.08</v>
      </c>
      <c r="E18" s="3">
        <f>[14]Novembro!$H$8</f>
        <v>9</v>
      </c>
      <c r="F18" s="3">
        <f>[14]Novembro!$H$9</f>
        <v>8.2799999999999994</v>
      </c>
      <c r="G18" s="3">
        <f>[14]Novembro!$H$10</f>
        <v>18.720000000000002</v>
      </c>
      <c r="H18" s="3">
        <f>[14]Novembro!$H$11</f>
        <v>18</v>
      </c>
      <c r="I18" s="3">
        <f>[14]Novembro!$H$12</f>
        <v>11.16</v>
      </c>
      <c r="J18" s="3">
        <f>[14]Novembro!$H$13</f>
        <v>6.84</v>
      </c>
      <c r="K18" s="3">
        <f>[14]Novembro!$H$14</f>
        <v>7.5600000000000005</v>
      </c>
      <c r="L18" s="3">
        <f>[14]Novembro!$H$15</f>
        <v>7.2</v>
      </c>
      <c r="M18" s="3">
        <f>[14]Novembro!$H$16</f>
        <v>15.840000000000002</v>
      </c>
      <c r="N18" s="3">
        <f>[14]Novembro!$H$17</f>
        <v>11.520000000000001</v>
      </c>
      <c r="O18" s="3">
        <f>[14]Novembro!$H$18</f>
        <v>9.7200000000000006</v>
      </c>
      <c r="P18" s="3">
        <f>[14]Novembro!$H$19</f>
        <v>10.8</v>
      </c>
      <c r="Q18" s="3">
        <f>[14]Novembro!$H$20</f>
        <v>8.2799999999999994</v>
      </c>
      <c r="R18" s="3">
        <f>[14]Novembro!$H$21</f>
        <v>13.68</v>
      </c>
      <c r="S18" s="3">
        <f>[14]Novembro!$H$22</f>
        <v>20.16</v>
      </c>
      <c r="T18" s="3">
        <f>[14]Novembro!$H$23</f>
        <v>19.079999999999998</v>
      </c>
      <c r="U18" s="3">
        <f>[14]Novembro!$H$24</f>
        <v>11.520000000000001</v>
      </c>
      <c r="V18" s="3">
        <f>[14]Novembro!$H$25</f>
        <v>10.44</v>
      </c>
      <c r="W18" s="3">
        <f>[14]Novembro!$H$26</f>
        <v>14.4</v>
      </c>
      <c r="X18" s="3">
        <f>[14]Novembro!$H$27</f>
        <v>16.2</v>
      </c>
      <c r="Y18" s="3">
        <f>[14]Novembro!$H$28</f>
        <v>14.4</v>
      </c>
      <c r="Z18" s="3">
        <f>[14]Novembro!$H$29</f>
        <v>7.5600000000000005</v>
      </c>
      <c r="AA18" s="3">
        <f>[14]Novembro!$H$30</f>
        <v>14.04</v>
      </c>
      <c r="AB18" s="3">
        <f>[14]Novembro!$H$31</f>
        <v>16.2</v>
      </c>
      <c r="AC18" s="3">
        <f>[14]Novembro!$H$32</f>
        <v>7.2</v>
      </c>
      <c r="AD18" s="3">
        <f>[14]Novembro!$H$33</f>
        <v>15.120000000000001</v>
      </c>
      <c r="AE18" s="3">
        <f>[14]Novembro!$H$34</f>
        <v>26.64</v>
      </c>
      <c r="AF18" s="16">
        <f t="shared" si="2"/>
        <v>26.64</v>
      </c>
    </row>
    <row r="19" spans="1:32" ht="17.100000000000001" customHeight="1" x14ac:dyDescent="0.2">
      <c r="A19" s="9" t="s">
        <v>11</v>
      </c>
      <c r="B19" s="3">
        <f>[15]Novembro!$H$5</f>
        <v>25.2</v>
      </c>
      <c r="C19" s="3">
        <f>[15]Novembro!$H$6</f>
        <v>3.24</v>
      </c>
      <c r="D19" s="3">
        <f>[15]Novembro!$H$7</f>
        <v>9.3600000000000012</v>
      </c>
      <c r="E19" s="3">
        <f>[15]Novembro!$H$8</f>
        <v>12.96</v>
      </c>
      <c r="F19" s="3">
        <f>[15]Novembro!$H$9</f>
        <v>10.08</v>
      </c>
      <c r="G19" s="3">
        <f>[15]Novembro!$H$10</f>
        <v>14.04</v>
      </c>
      <c r="H19" s="3">
        <f>[15]Novembro!$H$11</f>
        <v>7.9200000000000008</v>
      </c>
      <c r="I19" s="3">
        <f>[15]Novembro!$H$12</f>
        <v>15.120000000000001</v>
      </c>
      <c r="J19" s="3">
        <f>[15]Novembro!$H$13</f>
        <v>20.16</v>
      </c>
      <c r="K19" s="3">
        <f>[15]Novembro!$H$14</f>
        <v>22.32</v>
      </c>
      <c r="L19" s="3">
        <f>[15]Novembro!$H$15</f>
        <v>8.2799999999999994</v>
      </c>
      <c r="M19" s="3">
        <f>[15]Novembro!$H$16</f>
        <v>9</v>
      </c>
      <c r="N19" s="3">
        <f>[15]Novembro!$H$17</f>
        <v>11.520000000000001</v>
      </c>
      <c r="O19" s="3">
        <f>[15]Novembro!$H$18</f>
        <v>9.7200000000000006</v>
      </c>
      <c r="P19" s="3">
        <f>[15]Novembro!$H$19</f>
        <v>10.44</v>
      </c>
      <c r="Q19" s="3">
        <f>[15]Novembro!$H$20</f>
        <v>9.3600000000000012</v>
      </c>
      <c r="R19" s="3">
        <f>[15]Novembro!$H$21</f>
        <v>15.120000000000001</v>
      </c>
      <c r="S19" s="3">
        <f>[15]Novembro!$H$22</f>
        <v>13.32</v>
      </c>
      <c r="T19" s="3">
        <f>[15]Novembro!$H$23</f>
        <v>9</v>
      </c>
      <c r="U19" s="3">
        <f>[15]Novembro!$H$24</f>
        <v>7.5600000000000005</v>
      </c>
      <c r="V19" s="3">
        <f>[15]Novembro!$H$25</f>
        <v>7.5600000000000005</v>
      </c>
      <c r="W19" s="3">
        <f>[15]Novembro!$H$26</f>
        <v>14.4</v>
      </c>
      <c r="X19" s="3">
        <f>[15]Novembro!$H$27</f>
        <v>20.88</v>
      </c>
      <c r="Y19" s="3">
        <f>[15]Novembro!$H$28</f>
        <v>12.24</v>
      </c>
      <c r="Z19" s="3">
        <f>[15]Novembro!$H$29</f>
        <v>8.64</v>
      </c>
      <c r="AA19" s="3">
        <f>[15]Novembro!$H$30</f>
        <v>14.4</v>
      </c>
      <c r="AB19" s="3">
        <f>[15]Novembro!$H$31</f>
        <v>25.92</v>
      </c>
      <c r="AC19" s="3">
        <f>[15]Novembro!$H$32</f>
        <v>8.2799999999999994</v>
      </c>
      <c r="AD19" s="3">
        <f>[15]Novembro!$H$33</f>
        <v>8.64</v>
      </c>
      <c r="AE19" s="3">
        <f>[15]Novembro!$H$34</f>
        <v>12.6</v>
      </c>
      <c r="AF19" s="16">
        <f t="shared" si="2"/>
        <v>25.92</v>
      </c>
    </row>
    <row r="20" spans="1:32" ht="17.100000000000001" customHeight="1" x14ac:dyDescent="0.2">
      <c r="A20" s="9" t="s">
        <v>12</v>
      </c>
      <c r="B20" s="3">
        <f>[16]Novembro!$H$5</f>
        <v>21.6</v>
      </c>
      <c r="C20" s="3">
        <f>[16]Novembro!$H$6</f>
        <v>11.879999999999999</v>
      </c>
      <c r="D20" s="3">
        <f>[16]Novembro!$H$7</f>
        <v>7.9200000000000008</v>
      </c>
      <c r="E20" s="3">
        <f>[16]Novembro!$H$8</f>
        <v>7.5600000000000005</v>
      </c>
      <c r="F20" s="3">
        <f>[16]Novembro!$H$9</f>
        <v>10.08</v>
      </c>
      <c r="G20" s="3">
        <f>[16]Novembro!$H$10</f>
        <v>10.08</v>
      </c>
      <c r="H20" s="3">
        <f>[16]Novembro!$H$11</f>
        <v>15.840000000000002</v>
      </c>
      <c r="I20" s="3">
        <f>[16]Novembro!$H$12</f>
        <v>10.44</v>
      </c>
      <c r="J20" s="3">
        <f>[16]Novembro!$H$13</f>
        <v>9</v>
      </c>
      <c r="K20" s="3">
        <f>[16]Novembro!$H$14</f>
        <v>10.08</v>
      </c>
      <c r="L20" s="3">
        <f>[16]Novembro!$H$15</f>
        <v>7.9200000000000008</v>
      </c>
      <c r="M20" s="3">
        <f>[16]Novembro!$H$16</f>
        <v>14.04</v>
      </c>
      <c r="N20" s="3">
        <f>[16]Novembro!$H$17</f>
        <v>11.520000000000001</v>
      </c>
      <c r="O20" s="3">
        <f>[16]Novembro!$H$18</f>
        <v>10.44</v>
      </c>
      <c r="P20" s="3">
        <f>[16]Novembro!$H$19</f>
        <v>8.64</v>
      </c>
      <c r="Q20" s="3">
        <f>[16]Novembro!$H$20</f>
        <v>9</v>
      </c>
      <c r="R20" s="3">
        <f>[16]Novembro!$H$21</f>
        <v>10.8</v>
      </c>
      <c r="S20" s="3">
        <f>[16]Novembro!$H$22</f>
        <v>9</v>
      </c>
      <c r="T20" s="3">
        <f>[16]Novembro!$H$23</f>
        <v>13.32</v>
      </c>
      <c r="U20" s="3">
        <f>[16]Novembro!$H$24</f>
        <v>10.8</v>
      </c>
      <c r="V20" s="3">
        <f>[16]Novembro!$H$25</f>
        <v>10.8</v>
      </c>
      <c r="W20" s="3">
        <f>[16]Novembro!$H$26</f>
        <v>11.520000000000001</v>
      </c>
      <c r="X20" s="3">
        <f>[16]Novembro!$H$27</f>
        <v>9.7200000000000006</v>
      </c>
      <c r="Y20" s="3">
        <f>[16]Novembro!$H$28</f>
        <v>13.32</v>
      </c>
      <c r="Z20" s="3">
        <f>[16]Novembro!$H$29</f>
        <v>9.3600000000000012</v>
      </c>
      <c r="AA20" s="3">
        <f>[16]Novembro!$H$30</f>
        <v>9</v>
      </c>
      <c r="AB20" s="3">
        <f>[16]Novembro!$H$31</f>
        <v>9</v>
      </c>
      <c r="AC20" s="3">
        <f>[16]Novembro!$H$32</f>
        <v>11.520000000000001</v>
      </c>
      <c r="AD20" s="3">
        <f>[16]Novembro!$H$33</f>
        <v>14.04</v>
      </c>
      <c r="AE20" s="3">
        <f>[16]Novembro!$H$34</f>
        <v>17.28</v>
      </c>
      <c r="AF20" s="16">
        <f t="shared" si="2"/>
        <v>21.6</v>
      </c>
    </row>
    <row r="21" spans="1:32" ht="17.100000000000001" customHeight="1" x14ac:dyDescent="0.2">
      <c r="A21" s="9" t="s">
        <v>13</v>
      </c>
      <c r="B21" s="3">
        <f>[17]Novembro!$H$5</f>
        <v>31.680000000000003</v>
      </c>
      <c r="C21" s="3">
        <f>[17]Novembro!$H$6</f>
        <v>23.759999999999998</v>
      </c>
      <c r="D21" s="3">
        <f>[17]Novembro!$H$7</f>
        <v>12.96</v>
      </c>
      <c r="E21" s="3">
        <f>[17]Novembro!$H$8</f>
        <v>18</v>
      </c>
      <c r="F21" s="3">
        <f>[17]Novembro!$H$9</f>
        <v>13.68</v>
      </c>
      <c r="G21" s="3">
        <f>[17]Novembro!$H$10</f>
        <v>12.24</v>
      </c>
      <c r="H21" s="3">
        <f>[17]Novembro!$H$11</f>
        <v>18</v>
      </c>
      <c r="I21" s="3">
        <f>[17]Novembro!$H$12</f>
        <v>0</v>
      </c>
      <c r="J21" s="3">
        <f>[17]Novembro!$H$13</f>
        <v>24.12</v>
      </c>
      <c r="K21" s="3">
        <f>[17]Novembro!$H$14</f>
        <v>20.52</v>
      </c>
      <c r="L21" s="3">
        <f>[17]Novembro!$H$15</f>
        <v>10.44</v>
      </c>
      <c r="M21" s="3">
        <f>[17]Novembro!$H$16</f>
        <v>32.76</v>
      </c>
      <c r="N21" s="3">
        <f>[17]Novembro!$H$17</f>
        <v>18</v>
      </c>
      <c r="O21" s="3">
        <f>[17]Novembro!$H$18</f>
        <v>18</v>
      </c>
      <c r="P21" s="3">
        <f>[17]Novembro!$H$19</f>
        <v>13.68</v>
      </c>
      <c r="Q21" s="3">
        <f>[17]Novembro!$H$20</f>
        <v>9.7200000000000006</v>
      </c>
      <c r="R21" s="3">
        <f>[17]Novembro!$H$21</f>
        <v>22.68</v>
      </c>
      <c r="S21" s="3">
        <f>[17]Novembro!$H$22</f>
        <v>17.28</v>
      </c>
      <c r="T21" s="3">
        <f>[17]Novembro!$H$23</f>
        <v>10.44</v>
      </c>
      <c r="U21" s="3">
        <f>[17]Novembro!$H$24</f>
        <v>13.32</v>
      </c>
      <c r="V21" s="3">
        <f>[17]Novembro!$H$25</f>
        <v>16.920000000000002</v>
      </c>
      <c r="W21" s="3">
        <f>[17]Novembro!$H$26</f>
        <v>15.840000000000002</v>
      </c>
      <c r="X21" s="3">
        <f>[17]Novembro!$H$27</f>
        <v>30.6</v>
      </c>
      <c r="Y21" s="3">
        <f>[17]Novembro!$H$28</f>
        <v>14.04</v>
      </c>
      <c r="Z21" s="3">
        <f>[17]Novembro!$H$29</f>
        <v>2.16</v>
      </c>
      <c r="AA21" s="3">
        <f>[17]Novembro!$H$30</f>
        <v>14.76</v>
      </c>
      <c r="AB21" s="3">
        <f>[17]Novembro!$H$31</f>
        <v>9.3600000000000012</v>
      </c>
      <c r="AC21" s="3">
        <f>[17]Novembro!$H$32</f>
        <v>11.520000000000001</v>
      </c>
      <c r="AD21" s="3">
        <f>[17]Novembro!$H$33</f>
        <v>14.04</v>
      </c>
      <c r="AE21" s="3">
        <f>[17]Novembro!$H$34</f>
        <v>17.28</v>
      </c>
      <c r="AF21" s="16">
        <f t="shared" si="2"/>
        <v>32.76</v>
      </c>
    </row>
    <row r="22" spans="1:32" ht="17.100000000000001" customHeight="1" x14ac:dyDescent="0.2">
      <c r="A22" s="9" t="s">
        <v>14</v>
      </c>
      <c r="B22" s="3">
        <f>[18]Novembro!$H$5</f>
        <v>33.480000000000004</v>
      </c>
      <c r="C22" s="3">
        <f>[18]Novembro!$H$6</f>
        <v>9</v>
      </c>
      <c r="D22" s="3">
        <f>[18]Novembro!$H$7</f>
        <v>20.16</v>
      </c>
      <c r="E22" s="3">
        <f>[18]Novembro!$H$8</f>
        <v>11.879999999999999</v>
      </c>
      <c r="F22" s="3">
        <f>[18]Novembro!$H$9</f>
        <v>12.96</v>
      </c>
      <c r="G22" s="3">
        <f>[18]Novembro!$H$10</f>
        <v>15.840000000000002</v>
      </c>
      <c r="H22" s="3">
        <f>[18]Novembro!$H$11</f>
        <v>17.28</v>
      </c>
      <c r="I22" s="3">
        <f>[18]Novembro!$H$12</f>
        <v>21.6</v>
      </c>
      <c r="J22" s="3">
        <f>[18]Novembro!$H$13</f>
        <v>14.4</v>
      </c>
      <c r="K22" s="3">
        <f>[18]Novembro!$H$14</f>
        <v>7.9200000000000008</v>
      </c>
      <c r="L22" s="3">
        <f>[18]Novembro!$H$15</f>
        <v>6.84</v>
      </c>
      <c r="M22" s="3">
        <f>[18]Novembro!$H$16</f>
        <v>12.96</v>
      </c>
      <c r="N22" s="3">
        <f>[18]Novembro!$H$17</f>
        <v>14.4</v>
      </c>
      <c r="O22" s="3">
        <f>[18]Novembro!$H$18</f>
        <v>15.48</v>
      </c>
      <c r="P22" s="3">
        <f>[18]Novembro!$H$19</f>
        <v>13.32</v>
      </c>
      <c r="Q22" s="3">
        <f>[18]Novembro!$H$20</f>
        <v>9.7200000000000006</v>
      </c>
      <c r="R22" s="3">
        <f>[18]Novembro!$H$21</f>
        <v>14.04</v>
      </c>
      <c r="S22" s="3">
        <f>[18]Novembro!$H$22</f>
        <v>15.840000000000002</v>
      </c>
      <c r="T22" s="3">
        <f>[18]Novembro!$H$23</f>
        <v>11.520000000000001</v>
      </c>
      <c r="U22" s="3">
        <f>[18]Novembro!$H$24</f>
        <v>10.8</v>
      </c>
      <c r="V22" s="3">
        <f>[18]Novembro!$H$25</f>
        <v>11.879999999999999</v>
      </c>
      <c r="W22" s="3">
        <f>[18]Novembro!$H$26</f>
        <v>23.400000000000002</v>
      </c>
      <c r="X22" s="3">
        <f>[18]Novembro!$H$27</f>
        <v>11.879999999999999</v>
      </c>
      <c r="Y22" s="3">
        <f>[18]Novembro!$H$28</f>
        <v>15.840000000000002</v>
      </c>
      <c r="Z22" s="3">
        <f>[18]Novembro!$H$29</f>
        <v>57.024000000000008</v>
      </c>
      <c r="AA22" s="3">
        <f>[18]Novembro!$H$30</f>
        <v>13.68</v>
      </c>
      <c r="AB22" s="3">
        <f>[18]Novembro!$H$31</f>
        <v>12.96</v>
      </c>
      <c r="AC22" s="3">
        <f>[18]Novembro!$H$32</f>
        <v>18.720000000000002</v>
      </c>
      <c r="AD22" s="3">
        <f>[18]Novembro!$H$33</f>
        <v>16.559999999999999</v>
      </c>
      <c r="AE22" s="3">
        <f>[18]Novembro!$H$34</f>
        <v>21.96</v>
      </c>
      <c r="AF22" s="16">
        <f t="shared" si="2"/>
        <v>57.024000000000008</v>
      </c>
    </row>
    <row r="23" spans="1:32" ht="17.100000000000001" customHeight="1" x14ac:dyDescent="0.2">
      <c r="A23" s="9" t="s">
        <v>15</v>
      </c>
      <c r="B23" s="3">
        <f>[19]Novembro!$H$5</f>
        <v>18</v>
      </c>
      <c r="C23" s="3">
        <f>[19]Novembro!$H$6</f>
        <v>13.32</v>
      </c>
      <c r="D23" s="3">
        <f>[19]Novembro!$H$7</f>
        <v>14.76</v>
      </c>
      <c r="E23" s="3">
        <f>[19]Novembro!$H$8</f>
        <v>12.96</v>
      </c>
      <c r="F23" s="3">
        <f>[19]Novembro!$H$9</f>
        <v>20.52</v>
      </c>
      <c r="G23" s="3">
        <f>[19]Novembro!$H$10</f>
        <v>13.32</v>
      </c>
      <c r="H23" s="3">
        <f>[19]Novembro!$H$11</f>
        <v>15.840000000000002</v>
      </c>
      <c r="I23" s="3">
        <f>[19]Novembro!$H$12</f>
        <v>16.920000000000002</v>
      </c>
      <c r="J23" s="3">
        <f>[19]Novembro!$H$13</f>
        <v>16.559999999999999</v>
      </c>
      <c r="K23" s="3">
        <f>[19]Novembro!$H$14</f>
        <v>19.079999999999998</v>
      </c>
      <c r="L23" s="3">
        <f>[19]Novembro!$H$15</f>
        <v>14.4</v>
      </c>
      <c r="M23" s="3">
        <f>[19]Novembro!$H$16</f>
        <v>20.88</v>
      </c>
      <c r="N23" s="3">
        <f>[19]Novembro!$H$17</f>
        <v>16.920000000000002</v>
      </c>
      <c r="O23" s="3">
        <f>[19]Novembro!$H$18</f>
        <v>12.6</v>
      </c>
      <c r="P23" s="3">
        <f>[19]Novembro!$H$19</f>
        <v>11.520000000000001</v>
      </c>
      <c r="Q23" s="3">
        <f>[19]Novembro!$H$20</f>
        <v>9.3600000000000012</v>
      </c>
      <c r="R23" s="3">
        <f>[19]Novembro!$H$21</f>
        <v>21.96</v>
      </c>
      <c r="S23" s="3">
        <f>[19]Novembro!$H$22</f>
        <v>23.400000000000002</v>
      </c>
      <c r="T23" s="3">
        <f>[19]Novembro!$H$23</f>
        <v>15.48</v>
      </c>
      <c r="U23" s="3">
        <f>[19]Novembro!$H$24</f>
        <v>11.879999999999999</v>
      </c>
      <c r="V23" s="3">
        <f>[19]Novembro!$H$25</f>
        <v>11.520000000000001</v>
      </c>
      <c r="W23" s="3">
        <f>[19]Novembro!$H$26</f>
        <v>17.64</v>
      </c>
      <c r="X23" s="3">
        <f>[19]Novembro!$H$27</f>
        <v>18</v>
      </c>
      <c r="Y23" s="3">
        <f>[19]Novembro!$H$28</f>
        <v>15.48</v>
      </c>
      <c r="Z23" s="3">
        <f>[19]Novembro!$H$29</f>
        <v>10.44</v>
      </c>
      <c r="AA23" s="3">
        <f>[19]Novembro!$H$30</f>
        <v>21.240000000000002</v>
      </c>
      <c r="AB23" s="3">
        <f>[19]Novembro!$H$31</f>
        <v>17.28</v>
      </c>
      <c r="AC23" s="3">
        <f>[19]Novembro!$H$32</f>
        <v>12.6</v>
      </c>
      <c r="AD23" s="3">
        <f>[19]Novembro!$H$33</f>
        <v>15.120000000000001</v>
      </c>
      <c r="AE23" s="3">
        <f>[19]Novembro!$H$34</f>
        <v>25.92</v>
      </c>
      <c r="AF23" s="16">
        <f t="shared" si="2"/>
        <v>25.92</v>
      </c>
    </row>
    <row r="24" spans="1:32" ht="17.100000000000001" customHeight="1" x14ac:dyDescent="0.2">
      <c r="A24" s="9" t="s">
        <v>16</v>
      </c>
      <c r="B24" s="3">
        <f>[20]Novembro!$H$5</f>
        <v>23.040000000000003</v>
      </c>
      <c r="C24" s="3">
        <f>[20]Novembro!$H$6</f>
        <v>10.44</v>
      </c>
      <c r="D24" s="3">
        <f>[20]Novembro!$H$7</f>
        <v>10.08</v>
      </c>
      <c r="E24" s="3">
        <f>[20]Novembro!$H$8</f>
        <v>9</v>
      </c>
      <c r="F24" s="3">
        <f>[20]Novembro!$H$9</f>
        <v>17.28</v>
      </c>
      <c r="G24" s="3">
        <f>[20]Novembro!$H$10</f>
        <v>16.920000000000002</v>
      </c>
      <c r="H24" s="3">
        <f>[20]Novembro!$H$11</f>
        <v>19.8</v>
      </c>
      <c r="I24" s="3">
        <f>[20]Novembro!$H$12</f>
        <v>14.04</v>
      </c>
      <c r="J24" s="3">
        <f>[20]Novembro!$H$13</f>
        <v>13.32</v>
      </c>
      <c r="K24" s="3">
        <f>[20]Novembro!$H$14</f>
        <v>17.28</v>
      </c>
      <c r="L24" s="3">
        <f>[20]Novembro!$H$15</f>
        <v>23.040000000000003</v>
      </c>
      <c r="M24" s="3">
        <f>[20]Novembro!$H$16</f>
        <v>17.28</v>
      </c>
      <c r="N24" s="3">
        <f>[20]Novembro!$H$17</f>
        <v>19.8</v>
      </c>
      <c r="O24" s="3">
        <f>[20]Novembro!$H$18</f>
        <v>15.120000000000001</v>
      </c>
      <c r="P24" s="3">
        <f>[20]Novembro!$H$19</f>
        <v>17.64</v>
      </c>
      <c r="Q24" s="3">
        <f>[20]Novembro!$H$20</f>
        <v>17.64</v>
      </c>
      <c r="R24" s="3">
        <f>[20]Novembro!$H$21</f>
        <v>12.24</v>
      </c>
      <c r="S24" s="3">
        <f>[20]Novembro!$H$22</f>
        <v>26.64</v>
      </c>
      <c r="T24" s="3">
        <f>[20]Novembro!$H$23</f>
        <v>14.76</v>
      </c>
      <c r="U24" s="3">
        <f>[20]Novembro!$H$24</f>
        <v>7.5600000000000005</v>
      </c>
      <c r="V24" s="3">
        <f>[20]Novembro!$H$25</f>
        <v>10.44</v>
      </c>
      <c r="W24" s="3">
        <f>[20]Novembro!$H$26</f>
        <v>17.28</v>
      </c>
      <c r="X24" s="3">
        <f>[20]Novembro!$H$27</f>
        <v>13.68</v>
      </c>
      <c r="Y24" s="3">
        <f>[20]Novembro!$H$28</f>
        <v>14.4</v>
      </c>
      <c r="Z24" s="3">
        <f>[20]Novembro!$H$29</f>
        <v>13.68</v>
      </c>
      <c r="AA24" s="3">
        <f>[20]Novembro!$H$30</f>
        <v>12.24</v>
      </c>
      <c r="AB24" s="3">
        <f>[20]Novembro!$H$31</f>
        <v>16.559999999999999</v>
      </c>
      <c r="AC24" s="3">
        <f>[20]Novembro!$H$32</f>
        <v>12.24</v>
      </c>
      <c r="AD24" s="3">
        <f>[20]Novembro!$H$33</f>
        <v>19.440000000000001</v>
      </c>
      <c r="AE24" s="3">
        <f>[20]Novembro!$H$34</f>
        <v>17.64</v>
      </c>
      <c r="AF24" s="16">
        <f t="shared" si="2"/>
        <v>26.64</v>
      </c>
    </row>
    <row r="25" spans="1:32" ht="17.100000000000001" customHeight="1" x14ac:dyDescent="0.2">
      <c r="A25" s="9" t="s">
        <v>17</v>
      </c>
      <c r="B25" s="3">
        <f>[21]Novembro!$H$5</f>
        <v>28.08</v>
      </c>
      <c r="C25" s="3">
        <f>[21]Novembro!$H$6</f>
        <v>5.7600000000000007</v>
      </c>
      <c r="D25" s="3">
        <f>[21]Novembro!$H$7</f>
        <v>12.96</v>
      </c>
      <c r="E25" s="3">
        <f>[21]Novembro!$H$8</f>
        <v>7.9200000000000008</v>
      </c>
      <c r="F25" s="3">
        <f>[21]Novembro!$H$9</f>
        <v>26.28</v>
      </c>
      <c r="G25" s="3">
        <f>[21]Novembro!$H$10</f>
        <v>20.52</v>
      </c>
      <c r="H25" s="3">
        <f>[21]Novembro!$H$11</f>
        <v>48.96</v>
      </c>
      <c r="I25" s="3">
        <f>[21]Novembro!$H$12</f>
        <v>8.64</v>
      </c>
      <c r="J25" s="3">
        <f>[21]Novembro!$H$13</f>
        <v>16.559999999999999</v>
      </c>
      <c r="K25" s="3">
        <f>[21]Novembro!$H$14</f>
        <v>15.120000000000001</v>
      </c>
      <c r="L25" s="3">
        <f>[21]Novembro!$H$15</f>
        <v>8.2799999999999994</v>
      </c>
      <c r="M25" s="3">
        <f>[21]Novembro!$H$16</f>
        <v>19.079999999999998</v>
      </c>
      <c r="N25" s="3">
        <f>[21]Novembro!$H$17</f>
        <v>17.64</v>
      </c>
      <c r="O25" s="3">
        <f>[21]Novembro!$H$18</f>
        <v>14.76</v>
      </c>
      <c r="P25" s="3">
        <f>[21]Novembro!$H$19</f>
        <v>12.24</v>
      </c>
      <c r="Q25" s="3">
        <f>[21]Novembro!$H$20</f>
        <v>9</v>
      </c>
      <c r="R25" s="3">
        <f>[21]Novembro!$H$21</f>
        <v>11.879999999999999</v>
      </c>
      <c r="S25" s="3">
        <f>[21]Novembro!$H$22</f>
        <v>16.920000000000002</v>
      </c>
      <c r="T25" s="3">
        <f>[21]Novembro!$H$23</f>
        <v>13.32</v>
      </c>
      <c r="U25" s="3">
        <f>[21]Novembro!$H$24</f>
        <v>11.16</v>
      </c>
      <c r="V25" s="3">
        <f>[21]Novembro!$H$25</f>
        <v>6.48</v>
      </c>
      <c r="W25" s="3">
        <f>[21]Novembro!$H$26</f>
        <v>10.44</v>
      </c>
      <c r="X25" s="3">
        <f>[21]Novembro!$H$27</f>
        <v>27.720000000000002</v>
      </c>
      <c r="Y25" s="3">
        <f>[21]Novembro!$H$28</f>
        <v>13.68</v>
      </c>
      <c r="Z25" s="3">
        <f>[21]Novembro!$H$29</f>
        <v>9.3600000000000012</v>
      </c>
      <c r="AA25" s="3">
        <f>[21]Novembro!$H$30</f>
        <v>7.9200000000000008</v>
      </c>
      <c r="AB25" s="3">
        <f>[21]Novembro!$H$31</f>
        <v>21.96</v>
      </c>
      <c r="AC25" s="3">
        <f>[21]Novembro!$H$32</f>
        <v>9.7200000000000006</v>
      </c>
      <c r="AD25" s="3">
        <f>[21]Novembro!$H$33</f>
        <v>31.680000000000003</v>
      </c>
      <c r="AE25" s="3">
        <f>[21]Novembro!$H$34</f>
        <v>19.440000000000001</v>
      </c>
      <c r="AF25" s="16">
        <f t="shared" si="2"/>
        <v>48.96</v>
      </c>
    </row>
    <row r="26" spans="1:32" ht="17.100000000000001" customHeight="1" x14ac:dyDescent="0.2">
      <c r="A26" s="9" t="s">
        <v>18</v>
      </c>
      <c r="B26" s="3">
        <f>[22]Novembro!$H$5</f>
        <v>37.080000000000005</v>
      </c>
      <c r="C26" s="3">
        <f>[22]Novembro!$H$6</f>
        <v>19.8</v>
      </c>
      <c r="D26" s="3">
        <f>[22]Novembro!$H$7</f>
        <v>25.92</v>
      </c>
      <c r="E26" s="3">
        <f>[22]Novembro!$H$8</f>
        <v>26.28</v>
      </c>
      <c r="F26" s="3">
        <f>[22]Novembro!$H$9</f>
        <v>21.96</v>
      </c>
      <c r="G26" s="3">
        <f>[22]Novembro!$H$10</f>
        <v>21.6</v>
      </c>
      <c r="H26" s="3">
        <f>[22]Novembro!$H$11</f>
        <v>12.6</v>
      </c>
      <c r="I26" s="3">
        <f>[22]Novembro!$H$12</f>
        <v>5.4</v>
      </c>
      <c r="J26" s="3">
        <f>[22]Novembro!$H$13</f>
        <v>28.08</v>
      </c>
      <c r="K26" s="3">
        <f>[22]Novembro!$H$14</f>
        <v>31.319999999999997</v>
      </c>
      <c r="L26" s="3">
        <f>[22]Novembro!$H$15</f>
        <v>14.04</v>
      </c>
      <c r="M26" s="3">
        <f>[22]Novembro!$H$16</f>
        <v>23.400000000000002</v>
      </c>
      <c r="N26" s="3">
        <f>[22]Novembro!$H$17</f>
        <v>21.240000000000002</v>
      </c>
      <c r="O26" s="3">
        <f>[22]Novembro!$H$18</f>
        <v>19.079999999999998</v>
      </c>
      <c r="P26" s="3">
        <f>[22]Novembro!$H$19</f>
        <v>20.52</v>
      </c>
      <c r="Q26" s="3">
        <f>[22]Novembro!$H$20</f>
        <v>13.68</v>
      </c>
      <c r="R26" s="3">
        <f>[22]Novembro!$H$21</f>
        <v>20.52</v>
      </c>
      <c r="S26" s="3">
        <f>[22]Novembro!$H$22</f>
        <v>23.400000000000002</v>
      </c>
      <c r="T26" s="3">
        <f>[22]Novembro!$H$23</f>
        <v>22.32</v>
      </c>
      <c r="U26" s="3">
        <f>[22]Novembro!$H$24</f>
        <v>12.6</v>
      </c>
      <c r="V26" s="3">
        <f>[22]Novembro!$H$25</f>
        <v>15.120000000000001</v>
      </c>
      <c r="W26" s="3">
        <f>[22]Novembro!$H$26</f>
        <v>12.96</v>
      </c>
      <c r="X26" s="3">
        <f>[22]Novembro!$H$27</f>
        <v>30.96</v>
      </c>
      <c r="Y26" s="3">
        <f>[22]Novembro!$H$28</f>
        <v>28.8</v>
      </c>
      <c r="Z26" s="3">
        <f>[22]Novembro!$H$29</f>
        <v>15.840000000000002</v>
      </c>
      <c r="AA26" s="3">
        <f>[22]Novembro!$H$30</f>
        <v>18.36</v>
      </c>
      <c r="AB26" s="3">
        <f>[22]Novembro!$H$31</f>
        <v>20.88</v>
      </c>
      <c r="AC26" s="3">
        <f>[22]Novembro!$H$32</f>
        <v>15.48</v>
      </c>
      <c r="AD26" s="3">
        <f>[22]Novembro!$H$33</f>
        <v>21.240000000000002</v>
      </c>
      <c r="AE26" s="3">
        <f>[22]Novembro!$H$34</f>
        <v>23.400000000000002</v>
      </c>
      <c r="AF26" s="16">
        <f t="shared" si="2"/>
        <v>37.080000000000005</v>
      </c>
    </row>
    <row r="27" spans="1:32" ht="17.100000000000001" customHeight="1" x14ac:dyDescent="0.2">
      <c r="A27" s="9" t="s">
        <v>19</v>
      </c>
      <c r="B27" s="3">
        <f>[23]Novembro!$H$5</f>
        <v>19.8</v>
      </c>
      <c r="C27" s="3">
        <f>[23]Novembro!$H$6</f>
        <v>10.44</v>
      </c>
      <c r="D27" s="3">
        <f>[23]Novembro!$H$7</f>
        <v>19.440000000000001</v>
      </c>
      <c r="E27" s="3">
        <f>[23]Novembro!$H$8</f>
        <v>16.920000000000002</v>
      </c>
      <c r="F27" s="3">
        <f>[23]Novembro!$H$9</f>
        <v>13.68</v>
      </c>
      <c r="G27" s="3">
        <f>[23]Novembro!$H$10</f>
        <v>11.16</v>
      </c>
      <c r="H27" s="3">
        <f>[23]Novembro!$H$11</f>
        <v>20.52</v>
      </c>
      <c r="I27" s="3">
        <f>[23]Novembro!$H$12</f>
        <v>23.400000000000002</v>
      </c>
      <c r="J27" s="3">
        <f>[23]Novembro!$H$13</f>
        <v>16.2</v>
      </c>
      <c r="K27" s="3">
        <f>[23]Novembro!$H$14</f>
        <v>18.36</v>
      </c>
      <c r="L27" s="3">
        <f>[23]Novembro!$H$15</f>
        <v>12.6</v>
      </c>
      <c r="M27" s="3">
        <f>[23]Novembro!$H$16</f>
        <v>23.040000000000003</v>
      </c>
      <c r="N27" s="3">
        <f>[23]Novembro!$H$17</f>
        <v>24.48</v>
      </c>
      <c r="O27" s="3">
        <f>[23]Novembro!$H$18</f>
        <v>21.6</v>
      </c>
      <c r="P27" s="3">
        <f>[23]Novembro!$H$19</f>
        <v>11.520000000000001</v>
      </c>
      <c r="Q27" s="3">
        <f>[23]Novembro!$H$20</f>
        <v>13.32</v>
      </c>
      <c r="R27" s="3">
        <f>[23]Novembro!$H$21</f>
        <v>25.2</v>
      </c>
      <c r="S27" s="3">
        <f>[23]Novembro!$H$22</f>
        <v>26.64</v>
      </c>
      <c r="T27" s="3">
        <f>[23]Novembro!$H$23</f>
        <v>28.44</v>
      </c>
      <c r="U27" s="3">
        <f>[23]Novembro!$H$24</f>
        <v>11.879999999999999</v>
      </c>
      <c r="V27" s="3">
        <f>[23]Novembro!$H$25</f>
        <v>10.44</v>
      </c>
      <c r="W27" s="3">
        <f>[23]Novembro!$H$26</f>
        <v>26.28</v>
      </c>
      <c r="X27" s="3">
        <f>[23]Novembro!$H$27</f>
        <v>17.64</v>
      </c>
      <c r="Y27" s="3">
        <f>[23]Novembro!$H$28</f>
        <v>20.16</v>
      </c>
      <c r="Z27" s="3">
        <f>[23]Novembro!$H$29</f>
        <v>20.16</v>
      </c>
      <c r="AA27" s="3">
        <f>[23]Novembro!$H$30</f>
        <v>23.759999999999998</v>
      </c>
      <c r="AB27" s="3">
        <f>[23]Novembro!$H$31</f>
        <v>18.720000000000002</v>
      </c>
      <c r="AC27" s="3">
        <f>[23]Novembro!$H$32</f>
        <v>11.16</v>
      </c>
      <c r="AD27" s="3">
        <f>[23]Novembro!$H$33</f>
        <v>24.48</v>
      </c>
      <c r="AE27" s="3">
        <f>[23]Novembro!$H$34</f>
        <v>18.720000000000002</v>
      </c>
      <c r="AF27" s="16">
        <f t="shared" si="2"/>
        <v>28.44</v>
      </c>
    </row>
    <row r="28" spans="1:32" ht="17.100000000000001" customHeight="1" x14ac:dyDescent="0.2">
      <c r="A28" s="9" t="s">
        <v>31</v>
      </c>
      <c r="B28" s="3">
        <f>[24]Novembro!$H$5</f>
        <v>27.36</v>
      </c>
      <c r="C28" s="3">
        <f>[24]Novembro!$H$6</f>
        <v>15.120000000000001</v>
      </c>
      <c r="D28" s="3">
        <f>[24]Novembro!$H$7</f>
        <v>11.16</v>
      </c>
      <c r="E28" s="3">
        <f>[24]Novembro!$H$8</f>
        <v>15.120000000000001</v>
      </c>
      <c r="F28" s="3">
        <f>[24]Novembro!$H$9</f>
        <v>17.64</v>
      </c>
      <c r="G28" s="3">
        <f>[24]Novembro!$H$10</f>
        <v>16.2</v>
      </c>
      <c r="H28" s="3">
        <f>[24]Novembro!$H$11</f>
        <v>33.119999999999997</v>
      </c>
      <c r="I28" s="3">
        <f>[24]Novembro!$H$12</f>
        <v>13.32</v>
      </c>
      <c r="J28" s="3">
        <f>[24]Novembro!$H$13</f>
        <v>15.120000000000001</v>
      </c>
      <c r="K28" s="3">
        <f>[24]Novembro!$H$14</f>
        <v>15.120000000000001</v>
      </c>
      <c r="L28" s="3">
        <f>[24]Novembro!$H$15</f>
        <v>11.16</v>
      </c>
      <c r="M28" s="3">
        <f>[24]Novembro!$H$16</f>
        <v>17.64</v>
      </c>
      <c r="N28" s="3">
        <f>[24]Novembro!$H$17</f>
        <v>16.559999999999999</v>
      </c>
      <c r="O28" s="3">
        <f>[24]Novembro!$H$18</f>
        <v>14.76</v>
      </c>
      <c r="P28" s="3">
        <f>[24]Novembro!$H$19</f>
        <v>13.32</v>
      </c>
      <c r="Q28" s="3">
        <f>[24]Novembro!$H$20</f>
        <v>9</v>
      </c>
      <c r="R28" s="3">
        <f>[24]Novembro!$H$21</f>
        <v>16.2</v>
      </c>
      <c r="S28" s="3">
        <f>[24]Novembro!$H$22</f>
        <v>20.88</v>
      </c>
      <c r="T28" s="3">
        <f>[24]Novembro!$H$23</f>
        <v>17.28</v>
      </c>
      <c r="U28" s="3">
        <f>[24]Novembro!$H$24</f>
        <v>9</v>
      </c>
      <c r="V28" s="3">
        <f>[24]Novembro!$H$25</f>
        <v>11.520000000000001</v>
      </c>
      <c r="W28" s="3">
        <f>[24]Novembro!$H$26</f>
        <v>29.16</v>
      </c>
      <c r="X28" s="3">
        <f>[24]Novembro!$H$27</f>
        <v>16.920000000000002</v>
      </c>
      <c r="Y28" s="3">
        <f>[24]Novembro!$H$28</f>
        <v>28.08</v>
      </c>
      <c r="Z28" s="3">
        <f>[24]Novembro!$H$29</f>
        <v>8.64</v>
      </c>
      <c r="AA28" s="3">
        <f>[24]Novembro!$H$30</f>
        <v>11.520000000000001</v>
      </c>
      <c r="AB28" s="3">
        <f>[24]Novembro!$H$31</f>
        <v>12.24</v>
      </c>
      <c r="AC28" s="3">
        <f>[24]Novembro!$H$32</f>
        <v>9.3600000000000012</v>
      </c>
      <c r="AD28" s="3">
        <f>[24]Novembro!$H$33</f>
        <v>21.240000000000002</v>
      </c>
      <c r="AE28" s="3">
        <f>[24]Novembro!$H$34</f>
        <v>26.28</v>
      </c>
      <c r="AF28" s="16">
        <f t="shared" si="2"/>
        <v>33.119999999999997</v>
      </c>
    </row>
    <row r="29" spans="1:32" ht="17.100000000000001" customHeight="1" x14ac:dyDescent="0.2">
      <c r="A29" s="9" t="s">
        <v>20</v>
      </c>
      <c r="B29" s="3">
        <f>[25]Novembro!$H$5</f>
        <v>18.720000000000002</v>
      </c>
      <c r="C29" s="3">
        <f>[25]Novembro!$H$6</f>
        <v>8.64</v>
      </c>
      <c r="D29" s="3">
        <f>[25]Novembro!$H$7</f>
        <v>14.04</v>
      </c>
      <c r="E29" s="3">
        <f>[25]Novembro!$H$8</f>
        <v>11.16</v>
      </c>
      <c r="F29" s="3">
        <f>[25]Novembro!$H$9</f>
        <v>12.96</v>
      </c>
      <c r="G29" s="3">
        <f>[25]Novembro!$H$10</f>
        <v>11.16</v>
      </c>
      <c r="H29" s="3">
        <f>[25]Novembro!$H$11</f>
        <v>17.28</v>
      </c>
      <c r="I29" s="3">
        <f>[25]Novembro!$H$12</f>
        <v>14.4</v>
      </c>
      <c r="J29" s="3">
        <f>[25]Novembro!$H$13</f>
        <v>13.32</v>
      </c>
      <c r="K29" s="3">
        <f>[25]Novembro!$H$14</f>
        <v>11.520000000000001</v>
      </c>
      <c r="L29" s="3">
        <f>[25]Novembro!$H$15</f>
        <v>10.8</v>
      </c>
      <c r="M29" s="3">
        <f>[25]Novembro!$H$16</f>
        <v>12.96</v>
      </c>
      <c r="N29" s="3">
        <f>[25]Novembro!$H$17</f>
        <v>14.04</v>
      </c>
      <c r="O29" s="3">
        <f>[25]Novembro!$H$18</f>
        <v>12.96</v>
      </c>
      <c r="P29" s="3">
        <f>[25]Novembro!$H$19</f>
        <v>11.879999999999999</v>
      </c>
      <c r="Q29" s="3">
        <f>[25]Novembro!$H$20</f>
        <v>9.7200000000000006</v>
      </c>
      <c r="R29" s="3">
        <f>[25]Novembro!$H$21</f>
        <v>11.879999999999999</v>
      </c>
      <c r="S29" s="3">
        <f>[25]Novembro!$H$22</f>
        <v>10.8</v>
      </c>
      <c r="T29" s="3">
        <f>[25]Novembro!$H$23</f>
        <v>9.7200000000000006</v>
      </c>
      <c r="U29" s="3">
        <f>[25]Novembro!$H$24</f>
        <v>12.96</v>
      </c>
      <c r="V29" s="3">
        <f>[25]Novembro!$H$25</f>
        <v>12.24</v>
      </c>
      <c r="W29" s="3">
        <f>[25]Novembro!$H$26</f>
        <v>14.4</v>
      </c>
      <c r="X29" s="3">
        <f>[25]Novembro!$H$27</f>
        <v>21.6</v>
      </c>
      <c r="Y29" s="3">
        <f>[25]Novembro!$H$28</f>
        <v>14.4</v>
      </c>
      <c r="Z29" s="3">
        <f>[25]Novembro!$H$29</f>
        <v>12.96</v>
      </c>
      <c r="AA29" s="3">
        <f>[25]Novembro!$H$30</f>
        <v>10.44</v>
      </c>
      <c r="AB29" s="3">
        <f>[25]Novembro!$H$31</f>
        <v>10.44</v>
      </c>
      <c r="AC29" s="3">
        <f>[25]Novembro!$H$32</f>
        <v>7.2</v>
      </c>
      <c r="AD29" s="3">
        <f>[25]Novembro!$H$33</f>
        <v>20.16</v>
      </c>
      <c r="AE29" s="3">
        <f>[25]Novembro!$H$34</f>
        <v>12.6</v>
      </c>
      <c r="AF29" s="16">
        <f t="shared" si="2"/>
        <v>21.6</v>
      </c>
    </row>
    <row r="30" spans="1:32" s="5" customFormat="1" ht="17.100000000000001" customHeight="1" x14ac:dyDescent="0.2">
      <c r="A30" s="13" t="s">
        <v>33</v>
      </c>
      <c r="B30" s="21">
        <f>MAX(B5:B29)</f>
        <v>40.32</v>
      </c>
      <c r="C30" s="21">
        <f t="shared" ref="C30:AF30" si="3">MAX(C5:C29)</f>
        <v>23.759999999999998</v>
      </c>
      <c r="D30" s="21">
        <f t="shared" si="3"/>
        <v>27</v>
      </c>
      <c r="E30" s="21">
        <f t="shared" si="3"/>
        <v>26.28</v>
      </c>
      <c r="F30" s="21">
        <f t="shared" si="3"/>
        <v>26.28</v>
      </c>
      <c r="G30" s="21">
        <f t="shared" si="3"/>
        <v>24.48</v>
      </c>
      <c r="H30" s="21">
        <f t="shared" si="3"/>
        <v>48.96</v>
      </c>
      <c r="I30" s="21">
        <f t="shared" si="3"/>
        <v>25.2</v>
      </c>
      <c r="J30" s="21">
        <f t="shared" si="3"/>
        <v>28.08</v>
      </c>
      <c r="K30" s="21">
        <f t="shared" si="3"/>
        <v>31.319999999999997</v>
      </c>
      <c r="L30" s="21">
        <f t="shared" si="3"/>
        <v>23.040000000000003</v>
      </c>
      <c r="M30" s="21">
        <f t="shared" si="3"/>
        <v>32.76</v>
      </c>
      <c r="N30" s="21">
        <f t="shared" si="3"/>
        <v>24.48</v>
      </c>
      <c r="O30" s="21">
        <f t="shared" si="3"/>
        <v>24.12</v>
      </c>
      <c r="P30" s="21">
        <f t="shared" si="3"/>
        <v>20.52</v>
      </c>
      <c r="Q30" s="21">
        <f t="shared" si="3"/>
        <v>21.240000000000002</v>
      </c>
      <c r="R30" s="21">
        <f t="shared" si="3"/>
        <v>27.36</v>
      </c>
      <c r="S30" s="21">
        <f t="shared" si="3"/>
        <v>30.96</v>
      </c>
      <c r="T30" s="21">
        <f t="shared" si="3"/>
        <v>28.44</v>
      </c>
      <c r="U30" s="21">
        <f t="shared" si="3"/>
        <v>18</v>
      </c>
      <c r="V30" s="21">
        <f t="shared" si="3"/>
        <v>18.720000000000002</v>
      </c>
      <c r="W30" s="21">
        <f t="shared" si="3"/>
        <v>29.16</v>
      </c>
      <c r="X30" s="21">
        <f t="shared" si="3"/>
        <v>30.96</v>
      </c>
      <c r="Y30" s="21">
        <f t="shared" si="3"/>
        <v>28.8</v>
      </c>
      <c r="Z30" s="21">
        <f t="shared" si="3"/>
        <v>57.024000000000008</v>
      </c>
      <c r="AA30" s="21">
        <f t="shared" si="3"/>
        <v>25.2</v>
      </c>
      <c r="AB30" s="21">
        <f t="shared" si="3"/>
        <v>25.92</v>
      </c>
      <c r="AC30" s="21">
        <f t="shared" si="3"/>
        <v>18.720000000000002</v>
      </c>
      <c r="AD30" s="21">
        <f t="shared" si="3"/>
        <v>45.36</v>
      </c>
      <c r="AE30" s="52">
        <f t="shared" si="3"/>
        <v>30.6</v>
      </c>
      <c r="AF30" s="21">
        <f t="shared" si="3"/>
        <v>57.024000000000008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W38" sqref="W38"/>
    </sheetView>
  </sheetViews>
  <sheetFormatPr defaultRowHeight="12.75" x14ac:dyDescent="0.2"/>
  <cols>
    <col min="1" max="1" width="20.7109375" style="2" bestFit="1" customWidth="1"/>
    <col min="2" max="5" width="3.42578125" style="2" bestFit="1" customWidth="1"/>
    <col min="6" max="7" width="3.5703125" style="2" bestFit="1" customWidth="1"/>
    <col min="8" max="12" width="3.42578125" style="2" bestFit="1" customWidth="1"/>
    <col min="13" max="13" width="3.5703125" style="2" bestFit="1" customWidth="1"/>
    <col min="14" max="16" width="3.42578125" style="2" bestFit="1" customWidth="1"/>
    <col min="17" max="17" width="3.5703125" style="2" bestFit="1" customWidth="1"/>
    <col min="18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thickBot="1" x14ac:dyDescent="0.25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41</v>
      </c>
      <c r="AG3" s="19"/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38</v>
      </c>
      <c r="AG4" s="19"/>
    </row>
    <row r="5" spans="1:33" s="5" customFormat="1" ht="18" customHeight="1" thickTop="1" x14ac:dyDescent="0.2">
      <c r="A5" s="8" t="s">
        <v>45</v>
      </c>
      <c r="B5" s="40" t="str">
        <f>[1]Novembro!$I$5</f>
        <v>NE</v>
      </c>
      <c r="C5" s="40" t="str">
        <f>[1]Novembro!$I$6</f>
        <v>L</v>
      </c>
      <c r="D5" s="40" t="str">
        <f>[1]Novembro!$I$7</f>
        <v>L</v>
      </c>
      <c r="E5" s="40" t="str">
        <f>[1]Novembro!$I$8</f>
        <v>NE</v>
      </c>
      <c r="F5" s="40" t="str">
        <f>[1]Novembro!$I$9</f>
        <v>L</v>
      </c>
      <c r="G5" s="40" t="str">
        <f>[1]Novembro!$I$10</f>
        <v>O</v>
      </c>
      <c r="H5" s="40" t="str">
        <f>[1]Novembro!$I$11</f>
        <v>NE</v>
      </c>
      <c r="I5" s="40" t="str">
        <f>[1]Novembro!$I$12</f>
        <v>L</v>
      </c>
      <c r="J5" s="40" t="str">
        <f>[1]Novembro!$I$13</f>
        <v>NE</v>
      </c>
      <c r="K5" s="40" t="str">
        <f>[1]Novembro!$I$14</f>
        <v>L</v>
      </c>
      <c r="L5" s="40" t="str">
        <f>[1]Novembro!$I$15</f>
        <v>S</v>
      </c>
      <c r="M5" s="40" t="str">
        <f>[1]Novembro!$I$16</f>
        <v>SO</v>
      </c>
      <c r="N5" s="40" t="str">
        <f>[1]Novembro!$I$17</f>
        <v>S</v>
      </c>
      <c r="O5" s="40" t="str">
        <f>[1]Novembro!$I$18</f>
        <v>SO</v>
      </c>
      <c r="P5" s="40" t="str">
        <f>[1]Novembro!$I$19</f>
        <v>SO</v>
      </c>
      <c r="Q5" s="40" t="str">
        <f>[1]Novembro!$I$20</f>
        <v>SO</v>
      </c>
      <c r="R5" s="40" t="str">
        <f>[1]Novembro!$I$21</f>
        <v>L</v>
      </c>
      <c r="S5" s="40" t="str">
        <f>[1]Novembro!$I$22</f>
        <v>L</v>
      </c>
      <c r="T5" s="40" t="str">
        <f>[1]Novembro!$I$23</f>
        <v>NE</v>
      </c>
      <c r="U5" s="40" t="str">
        <f>[1]Novembro!$I$24</f>
        <v>S</v>
      </c>
      <c r="V5" s="40" t="str">
        <f>[1]Novembro!$I$25</f>
        <v>SO</v>
      </c>
      <c r="W5" s="40" t="str">
        <f>[1]Novembro!$I$26</f>
        <v>NE</v>
      </c>
      <c r="X5" s="40" t="str">
        <f>[1]Novembro!$I$27</f>
        <v>NE</v>
      </c>
      <c r="Y5" s="40" t="str">
        <f>[1]Novembro!$I$28</f>
        <v>S</v>
      </c>
      <c r="Z5" s="40" t="str">
        <f>[1]Novembro!$I$29</f>
        <v>S</v>
      </c>
      <c r="AA5" s="40" t="str">
        <f>[1]Novembro!$I$30</f>
        <v>NE</v>
      </c>
      <c r="AB5" s="40" t="str">
        <f>[1]Novembro!$I$31</f>
        <v>SE</v>
      </c>
      <c r="AC5" s="40" t="str">
        <f>[1]Novembro!$I$32</f>
        <v>O</v>
      </c>
      <c r="AD5" s="40" t="str">
        <f>[1]Novembro!$I$33</f>
        <v>S</v>
      </c>
      <c r="AE5" s="40" t="str">
        <f>[1]Novembro!$I$34</f>
        <v>SO</v>
      </c>
      <c r="AF5" s="47" t="str">
        <f>[1]Novembro!$I$35</f>
        <v>NE</v>
      </c>
      <c r="AG5" s="19"/>
    </row>
    <row r="6" spans="1:33" s="1" customFormat="1" ht="17.100000000000001" customHeight="1" x14ac:dyDescent="0.2">
      <c r="A6" s="9" t="s">
        <v>0</v>
      </c>
      <c r="B6" s="3" t="str">
        <f>[2]Novembro!$I$5</f>
        <v>NE</v>
      </c>
      <c r="C6" s="3" t="str">
        <f>[2]Novembro!$I$6</f>
        <v>L</v>
      </c>
      <c r="D6" s="3" t="str">
        <f>[2]Novembro!$I$7</f>
        <v>L</v>
      </c>
      <c r="E6" s="3" t="str">
        <f>[2]Novembro!$I$8</f>
        <v>NE</v>
      </c>
      <c r="F6" s="3" t="str">
        <f>[2]Novembro!$I$9</f>
        <v>L</v>
      </c>
      <c r="G6" s="3" t="str">
        <f>[2]Novembro!$I$10</f>
        <v>O</v>
      </c>
      <c r="H6" s="3" t="str">
        <f>[2]Novembro!$I$11</f>
        <v>NE</v>
      </c>
      <c r="I6" s="3" t="str">
        <f>[2]Novembro!$I$12</f>
        <v>L</v>
      </c>
      <c r="J6" s="3" t="str">
        <f>[2]Novembro!$I$13</f>
        <v>NE</v>
      </c>
      <c r="K6" s="3" t="str">
        <f>[2]Novembro!$I$14</f>
        <v>L</v>
      </c>
      <c r="L6" s="3" t="str">
        <f>[2]Novembro!$I$15</f>
        <v>S</v>
      </c>
      <c r="M6" s="3" t="str">
        <f>[2]Novembro!$I$16</f>
        <v>SO</v>
      </c>
      <c r="N6" s="3" t="str">
        <f>[2]Novembro!$I$17</f>
        <v>S</v>
      </c>
      <c r="O6" s="3" t="str">
        <f>[2]Novembro!$I$18</f>
        <v>SO</v>
      </c>
      <c r="P6" s="3" t="str">
        <f>[2]Novembro!$I$19</f>
        <v>SO</v>
      </c>
      <c r="Q6" s="3" t="str">
        <f>[2]Novembro!$I$20</f>
        <v>SO</v>
      </c>
      <c r="R6" s="3" t="str">
        <f>[2]Novembro!$I$21</f>
        <v>L</v>
      </c>
      <c r="S6" s="3" t="str">
        <f>[2]Novembro!$I$22</f>
        <v>L</v>
      </c>
      <c r="T6" s="20" t="str">
        <f>[2]Novembro!$I$23</f>
        <v>NE</v>
      </c>
      <c r="U6" s="20" t="str">
        <f>[2]Novembro!$I$24</f>
        <v>S</v>
      </c>
      <c r="V6" s="20" t="str">
        <f>[2]Novembro!$I$25</f>
        <v>SO</v>
      </c>
      <c r="W6" s="20" t="str">
        <f>[2]Novembro!$I$26</f>
        <v>NE</v>
      </c>
      <c r="X6" s="20" t="str">
        <f>[2]Novembro!$I$27</f>
        <v>NE</v>
      </c>
      <c r="Y6" s="20" t="str">
        <f>[2]Novembro!$I$28</f>
        <v>S</v>
      </c>
      <c r="Z6" s="20" t="str">
        <f>[2]Novembro!$I$29</f>
        <v>S</v>
      </c>
      <c r="AA6" s="20" t="str">
        <f>[2]Novembro!$I$30</f>
        <v>NE</v>
      </c>
      <c r="AB6" s="20" t="str">
        <f>[2]Novembro!$I$31</f>
        <v>SE</v>
      </c>
      <c r="AC6" s="20" t="str">
        <f>[2]Novembro!$I$32</f>
        <v>L</v>
      </c>
      <c r="AD6" s="20" t="str">
        <f>[2]Novembro!$I$33</f>
        <v>NE</v>
      </c>
      <c r="AE6" s="20" t="str">
        <f>[2]Novembro!$I$34</f>
        <v>NE</v>
      </c>
      <c r="AF6" s="48" t="str">
        <f>[2]Novembro!$I$35</f>
        <v>NE</v>
      </c>
      <c r="AG6" s="2"/>
    </row>
    <row r="7" spans="1:33" ht="17.100000000000001" customHeight="1" x14ac:dyDescent="0.2">
      <c r="A7" s="9" t="s">
        <v>1</v>
      </c>
      <c r="B7" s="15" t="str">
        <f>[3]Novembro!$I$5</f>
        <v>L</v>
      </c>
      <c r="C7" s="15" t="str">
        <f>[3]Novembro!$I$6</f>
        <v>SE</v>
      </c>
      <c r="D7" s="15" t="str">
        <f>[3]Novembro!$I$7</f>
        <v>O</v>
      </c>
      <c r="E7" s="15" t="str">
        <f>[3]Novembro!$I$8</f>
        <v>SE</v>
      </c>
      <c r="F7" s="15" t="str">
        <f>[3]Novembro!$I$9</f>
        <v>SE</v>
      </c>
      <c r="G7" s="15" t="str">
        <f>[3]Novembro!$I$10</f>
        <v>NO</v>
      </c>
      <c r="H7" s="15" t="str">
        <f>[3]Novembro!$I$11</f>
        <v>N</v>
      </c>
      <c r="I7" s="15" t="str">
        <f>[3]Novembro!$I$12</f>
        <v>NO</v>
      </c>
      <c r="J7" s="15" t="str">
        <f>[3]Novembro!$I$13</f>
        <v>NO</v>
      </c>
      <c r="K7" s="15" t="str">
        <f>[3]Novembro!$I$14</f>
        <v>SE</v>
      </c>
      <c r="L7" s="15" t="str">
        <f>[3]Novembro!$I$15</f>
        <v>SE</v>
      </c>
      <c r="M7" s="15" t="str">
        <f>[3]Novembro!$I$16</f>
        <v>S</v>
      </c>
      <c r="N7" s="15" t="str">
        <f>[3]Novembro!$I$17</f>
        <v>S</v>
      </c>
      <c r="O7" s="15" t="str">
        <f>[3]Novembro!$I$18</f>
        <v>S</v>
      </c>
      <c r="P7" s="15" t="str">
        <f>[3]Novembro!$I$19</f>
        <v>S</v>
      </c>
      <c r="Q7" s="15" t="str">
        <f>[3]Novembro!$I$20</f>
        <v>SE</v>
      </c>
      <c r="R7" s="15" t="str">
        <f>[3]Novembro!$I$21</f>
        <v>L</v>
      </c>
      <c r="S7" s="15" t="str">
        <f>[3]Novembro!$I$22</f>
        <v>SE</v>
      </c>
      <c r="T7" s="24" t="str">
        <f>[3]Novembro!$I$23</f>
        <v>S</v>
      </c>
      <c r="U7" s="24" t="str">
        <f>[3]Novembro!$I$24</f>
        <v>S</v>
      </c>
      <c r="V7" s="24" t="str">
        <f>[3]Novembro!$I$25</f>
        <v>NE</v>
      </c>
      <c r="W7" s="24" t="str">
        <f>[3]Novembro!$I$26</f>
        <v>NO</v>
      </c>
      <c r="X7" s="24" t="str">
        <f>[3]Novembro!$I$27</f>
        <v>N</v>
      </c>
      <c r="Y7" s="24" t="str">
        <f>[3]Novembro!$I$28</f>
        <v>NO</v>
      </c>
      <c r="Z7" s="24" t="str">
        <f>[3]Novembro!$I$29</f>
        <v>NO</v>
      </c>
      <c r="AA7" s="24" t="str">
        <f>[3]Novembro!$I$30</f>
        <v>SE</v>
      </c>
      <c r="AB7" s="24" t="str">
        <f>[3]Novembro!$I$31</f>
        <v>SE</v>
      </c>
      <c r="AC7" s="24" t="str">
        <f>[3]Novembro!$I$32</f>
        <v>NO</v>
      </c>
      <c r="AD7" s="24" t="str">
        <f>[3]Novembro!$I$33</f>
        <v>N</v>
      </c>
      <c r="AE7" s="24" t="str">
        <f>[3]Novembro!$I$34</f>
        <v>SE</v>
      </c>
      <c r="AF7" s="48" t="str">
        <f>[3]Novembro!$I$35</f>
        <v>SE</v>
      </c>
      <c r="AG7" s="2"/>
    </row>
    <row r="8" spans="1:33" ht="17.100000000000001" customHeight="1" x14ac:dyDescent="0.2">
      <c r="A8" s="9" t="s">
        <v>46</v>
      </c>
      <c r="B8" s="15" t="str">
        <f>[4]Novembro!$I$5</f>
        <v>NE</v>
      </c>
      <c r="C8" s="15" t="str">
        <f>[4]Novembro!$I$6</f>
        <v>NE</v>
      </c>
      <c r="D8" s="15" t="str">
        <f>[4]Novembro!$I$7</f>
        <v>N</v>
      </c>
      <c r="E8" s="15" t="str">
        <f>[4]Novembro!$I$8</f>
        <v>NE</v>
      </c>
      <c r="F8" s="15" t="str">
        <f>[4]Novembro!$I$9</f>
        <v>NE</v>
      </c>
      <c r="G8" s="15" t="str">
        <f>[4]Novembro!$I$10</f>
        <v>S</v>
      </c>
      <c r="H8" s="15" t="str">
        <f>[4]Novembro!$I$11</f>
        <v>NE</v>
      </c>
      <c r="I8" s="15" t="str">
        <f>[4]Novembro!$I$12</f>
        <v>N</v>
      </c>
      <c r="J8" s="15" t="str">
        <f>[4]Novembro!$I$13</f>
        <v>NE</v>
      </c>
      <c r="K8" s="15" t="str">
        <f>[4]Novembro!$I$14</f>
        <v>NE</v>
      </c>
      <c r="L8" s="15" t="str">
        <f>[4]Novembro!$I$15</f>
        <v>SO</v>
      </c>
      <c r="M8" s="15" t="str">
        <f>[4]Novembro!$I$16</f>
        <v>S</v>
      </c>
      <c r="N8" s="15" t="str">
        <f>[4]Novembro!$I$17</f>
        <v>S</v>
      </c>
      <c r="O8" s="15" t="str">
        <f>[4]Novembro!$I$18</f>
        <v>SO</v>
      </c>
      <c r="P8" s="15" t="str">
        <f>[4]Novembro!$I$19</f>
        <v>S</v>
      </c>
      <c r="Q8" s="15" t="str">
        <f>[4]Novembro!$I$20</f>
        <v>S</v>
      </c>
      <c r="R8" s="15" t="str">
        <f>[4]Novembro!$I$21</f>
        <v>NE</v>
      </c>
      <c r="S8" s="15" t="str">
        <f>[4]Novembro!$I$22</f>
        <v>NE</v>
      </c>
      <c r="T8" s="24" t="str">
        <f>[4]Novembro!$I$23</f>
        <v>S</v>
      </c>
      <c r="U8" s="24" t="str">
        <f>[4]Novembro!$I$24</f>
        <v>N</v>
      </c>
      <c r="V8" s="24" t="str">
        <f>[4]Novembro!$I$25</f>
        <v>NE</v>
      </c>
      <c r="W8" s="24" t="str">
        <f>[4]Novembro!$I$26</f>
        <v>NE</v>
      </c>
      <c r="X8" s="24" t="str">
        <f>[4]Novembro!$I$27</f>
        <v>N</v>
      </c>
      <c r="Y8" s="24" t="str">
        <f>[4]Novembro!$I$28</f>
        <v>S</v>
      </c>
      <c r="Z8" s="24" t="str">
        <f>[4]Novembro!$I$29</f>
        <v>SO</v>
      </c>
      <c r="AA8" s="24" t="str">
        <f>[4]Novembro!$I$30</f>
        <v>NE</v>
      </c>
      <c r="AB8" s="24" t="str">
        <f>[4]Novembro!$I$31</f>
        <v>NE</v>
      </c>
      <c r="AC8" s="24" t="str">
        <f>[4]Novembro!$I$32</f>
        <v>NE</v>
      </c>
      <c r="AD8" s="24" t="str">
        <f>[4]Novembro!$I$33</f>
        <v>NE</v>
      </c>
      <c r="AE8" s="24" t="str">
        <f>[4]Novembro!$I$34</f>
        <v>N</v>
      </c>
      <c r="AF8" s="48" t="str">
        <f>[4]Novembro!$I$35</f>
        <v>NE</v>
      </c>
      <c r="AG8" s="2"/>
    </row>
    <row r="9" spans="1:33" ht="17.100000000000001" customHeight="1" x14ac:dyDescent="0.2">
      <c r="A9" s="9" t="s">
        <v>2</v>
      </c>
      <c r="B9" s="2" t="str">
        <f>[5]Novembro!$I$5</f>
        <v>NE</v>
      </c>
      <c r="C9" s="2" t="str">
        <f>[5]Novembro!$I$6</f>
        <v>N</v>
      </c>
      <c r="D9" s="2" t="str">
        <f>[5]Novembro!$I$7</f>
        <v>N</v>
      </c>
      <c r="E9" s="2" t="str">
        <f>[5]Novembro!$I$8</f>
        <v>L</v>
      </c>
      <c r="F9" s="2" t="str">
        <f>[5]Novembro!$I$9</f>
        <v>N</v>
      </c>
      <c r="G9" s="2" t="str">
        <f>[5]Novembro!$I$10</f>
        <v>N</v>
      </c>
      <c r="H9" s="2" t="str">
        <f>[5]Novembro!$I$11</f>
        <v>N</v>
      </c>
      <c r="I9" s="2" t="str">
        <f>[5]Novembro!$I$12</f>
        <v>L</v>
      </c>
      <c r="J9" s="2" t="str">
        <f>[5]Novembro!$I$13</f>
        <v>N</v>
      </c>
      <c r="K9" s="2" t="str">
        <f>[5]Novembro!$I$14</f>
        <v>N</v>
      </c>
      <c r="L9" s="2" t="str">
        <f>[5]Novembro!$I$15</f>
        <v>N</v>
      </c>
      <c r="M9" s="2" t="str">
        <f>[5]Novembro!$I$16</f>
        <v>N</v>
      </c>
      <c r="N9" s="2" t="str">
        <f>[5]Novembro!$I$17</f>
        <v>N</v>
      </c>
      <c r="O9" s="2" t="str">
        <f>[5]Novembro!$I$18</f>
        <v>N</v>
      </c>
      <c r="P9" s="2" t="str">
        <f>[5]Novembro!$I$19</f>
        <v>N</v>
      </c>
      <c r="Q9" s="2" t="str">
        <f>[5]Novembro!$I$20</f>
        <v>N</v>
      </c>
      <c r="R9" s="2" t="str">
        <f>[5]Novembro!$I$21</f>
        <v>L</v>
      </c>
      <c r="S9" s="2" t="str">
        <f>[5]Novembro!$I$22</f>
        <v>L</v>
      </c>
      <c r="T9" s="20" t="str">
        <f>[5]Novembro!$I$23</f>
        <v>L</v>
      </c>
      <c r="U9" s="20" t="str">
        <f>[5]Novembro!$I$24</f>
        <v>N</v>
      </c>
      <c r="V9" s="2" t="str">
        <f>[5]Novembro!$I$25</f>
        <v>L</v>
      </c>
      <c r="W9" s="20" t="str">
        <f>[5]Novembro!$I$26</f>
        <v>N</v>
      </c>
      <c r="X9" s="20" t="str">
        <f>[5]Novembro!$I$27</f>
        <v>N</v>
      </c>
      <c r="Y9" s="20" t="str">
        <f>[5]Novembro!$I$28</f>
        <v>N</v>
      </c>
      <c r="Z9" s="20" t="str">
        <f>[5]Novembro!$I$29</f>
        <v>N</v>
      </c>
      <c r="AA9" s="20" t="str">
        <f>[5]Novembro!$I$30</f>
        <v>L</v>
      </c>
      <c r="AB9" s="20" t="str">
        <f>[5]Novembro!$I$31</f>
        <v>SE</v>
      </c>
      <c r="AC9" s="20" t="str">
        <f>[5]Novembro!$I$32</f>
        <v>N</v>
      </c>
      <c r="AD9" s="20" t="str">
        <f>[5]Novembro!$I$33</f>
        <v>N</v>
      </c>
      <c r="AE9" s="20" t="str">
        <f>[5]Novembro!$I$34</f>
        <v>L</v>
      </c>
      <c r="AF9" s="48" t="str">
        <f>[5]Novembro!$I$35</f>
        <v>N</v>
      </c>
      <c r="AG9" s="2"/>
    </row>
    <row r="10" spans="1:33" ht="17.100000000000001" customHeight="1" x14ac:dyDescent="0.2">
      <c r="A10" s="9" t="s">
        <v>3</v>
      </c>
      <c r="B10" s="2" t="str">
        <f>[6]Novembro!$I$5</f>
        <v>NO</v>
      </c>
      <c r="C10" s="2" t="str">
        <f>[6]Novembro!$I$6</f>
        <v>SO</v>
      </c>
      <c r="D10" s="2" t="str">
        <f>[6]Novembro!$I$7</f>
        <v>O</v>
      </c>
      <c r="E10" s="2" t="str">
        <f>[6]Novembro!$I$8</f>
        <v>NO</v>
      </c>
      <c r="F10" s="2" t="str">
        <f>[6]Novembro!$I$9</f>
        <v>SO</v>
      </c>
      <c r="G10" s="2" t="str">
        <f>[6]Novembro!$I$10</f>
        <v>NO</v>
      </c>
      <c r="H10" s="2" t="str">
        <f>[6]Novembro!$I$11</f>
        <v>L</v>
      </c>
      <c r="I10" s="2" t="str">
        <f>[6]Novembro!$I$12</f>
        <v>L</v>
      </c>
      <c r="J10" s="2" t="str">
        <f>[6]Novembro!$I$13</f>
        <v>NO</v>
      </c>
      <c r="K10" s="2" t="str">
        <f>[6]Novembro!$I$14</f>
        <v>NO</v>
      </c>
      <c r="L10" s="2" t="str">
        <f>[6]Novembro!$I$15</f>
        <v>L</v>
      </c>
      <c r="M10" s="2" t="str">
        <f>[6]Novembro!$I$16</f>
        <v>L</v>
      </c>
      <c r="N10" s="2" t="str">
        <f>[6]Novembro!$I$17</f>
        <v>O</v>
      </c>
      <c r="O10" s="2" t="str">
        <f>[6]Novembro!$I$18</f>
        <v>SE</v>
      </c>
      <c r="P10" s="2" t="str">
        <f>[6]Novembro!$I$19</f>
        <v>O</v>
      </c>
      <c r="Q10" s="2" t="str">
        <f>[6]Novembro!$I$20</f>
        <v>O</v>
      </c>
      <c r="R10" s="2" t="str">
        <f>[6]Novembro!$I$21</f>
        <v>L</v>
      </c>
      <c r="S10" s="2" t="str">
        <f>[6]Novembro!$I$22</f>
        <v>L</v>
      </c>
      <c r="T10" s="20" t="str">
        <f>[6]Novembro!$I$23</f>
        <v>O</v>
      </c>
      <c r="U10" s="20" t="str">
        <f>[6]Novembro!$I$24</f>
        <v>O</v>
      </c>
      <c r="V10" s="20" t="str">
        <f>[6]Novembro!$I$25</f>
        <v>NO</v>
      </c>
      <c r="W10" s="20" t="str">
        <f>[6]Novembro!$I$26</f>
        <v>O</v>
      </c>
      <c r="X10" s="20" t="str">
        <f>[6]Novembro!$I$27</f>
        <v>NO</v>
      </c>
      <c r="Y10" s="20" t="str">
        <f>[6]Novembro!$I$28</f>
        <v>O</v>
      </c>
      <c r="Z10" s="20" t="str">
        <f>[6]Novembro!$I$29</f>
        <v>O</v>
      </c>
      <c r="AA10" s="20" t="str">
        <f>[6]Novembro!$I$30</f>
        <v>SE</v>
      </c>
      <c r="AB10" s="20" t="str">
        <f>[6]Novembro!$I$31</f>
        <v>SO</v>
      </c>
      <c r="AC10" s="20" t="str">
        <f>[6]Novembro!$I$32</f>
        <v>O</v>
      </c>
      <c r="AD10" s="20" t="str">
        <f>[6]Novembro!$I$33</f>
        <v>N</v>
      </c>
      <c r="AE10" s="20" t="str">
        <f>[6]Novembro!$I$34</f>
        <v>L</v>
      </c>
      <c r="AF10" s="48" t="str">
        <f>[6]Novembro!$I$35</f>
        <v>O</v>
      </c>
      <c r="AG10" s="2"/>
    </row>
    <row r="11" spans="1:33" ht="17.100000000000001" customHeight="1" x14ac:dyDescent="0.2">
      <c r="A11" s="9" t="s">
        <v>4</v>
      </c>
      <c r="B11" s="2" t="str">
        <f>[7]Novembro!$I$5</f>
        <v>O</v>
      </c>
      <c r="C11" s="2" t="str">
        <f>[7]Novembro!$I$6</f>
        <v>S</v>
      </c>
      <c r="D11" s="2" t="str">
        <f>[7]Novembro!$I$7</f>
        <v>O</v>
      </c>
      <c r="E11" s="2" t="str">
        <f>[7]Novembro!$I$8</f>
        <v>NO</v>
      </c>
      <c r="F11" s="2" t="str">
        <f>[7]Novembro!$I$9</f>
        <v>NO</v>
      </c>
      <c r="G11" s="2" t="str">
        <f>[7]Novembro!$I$10</f>
        <v>SE</v>
      </c>
      <c r="H11" s="2" t="str">
        <f>[7]Novembro!$I$11</f>
        <v>NE</v>
      </c>
      <c r="I11" s="2" t="str">
        <f>[7]Novembro!$I$12</f>
        <v>L</v>
      </c>
      <c r="J11" s="2" t="str">
        <f>[7]Novembro!$I$13</f>
        <v>NO</v>
      </c>
      <c r="K11" s="2" t="str">
        <f>[7]Novembro!$I$14</f>
        <v>NO</v>
      </c>
      <c r="L11" s="2" t="str">
        <f>[7]Novembro!$I$15</f>
        <v>N</v>
      </c>
      <c r="M11" s="2" t="str">
        <f>[7]Novembro!$I$16</f>
        <v>O</v>
      </c>
      <c r="N11" s="2" t="str">
        <f>[7]Novembro!$I$17</f>
        <v>O</v>
      </c>
      <c r="O11" s="2" t="str">
        <f>[7]Novembro!$I$18</f>
        <v>SE</v>
      </c>
      <c r="P11" s="2" t="str">
        <f>[7]Novembro!$I$19</f>
        <v>L</v>
      </c>
      <c r="Q11" s="2" t="str">
        <f>[7]Novembro!$I$20</f>
        <v>N</v>
      </c>
      <c r="R11" s="2" t="str">
        <f>[7]Novembro!$I$21</f>
        <v>L</v>
      </c>
      <c r="S11" s="2" t="str">
        <f>[7]Novembro!$I$22</f>
        <v>L</v>
      </c>
      <c r="T11" s="20" t="str">
        <f>[7]Novembro!$I$23</f>
        <v>SE</v>
      </c>
      <c r="U11" s="20" t="str">
        <f>[7]Novembro!$I$24</f>
        <v>S</v>
      </c>
      <c r="V11" s="20" t="str">
        <f>[7]Novembro!$I$25</f>
        <v>L</v>
      </c>
      <c r="W11" s="20" t="str">
        <f>[7]Novembro!$I$26</f>
        <v>NO</v>
      </c>
      <c r="X11" s="20" t="str">
        <f>[7]Novembro!$I$27</f>
        <v>NO</v>
      </c>
      <c r="Y11" s="20" t="str">
        <f>[7]Novembro!$I$28</f>
        <v>NO</v>
      </c>
      <c r="Z11" s="20" t="str">
        <f>[7]Novembro!$I$29</f>
        <v>O</v>
      </c>
      <c r="AA11" s="20" t="str">
        <f>[7]Novembro!$I$30</f>
        <v>SE</v>
      </c>
      <c r="AB11" s="20" t="str">
        <f>[7]Novembro!$I$31</f>
        <v>SE</v>
      </c>
      <c r="AC11" s="20" t="str">
        <f>[7]Novembro!$I$32</f>
        <v>O</v>
      </c>
      <c r="AD11" s="20" t="str">
        <f>[7]Novembro!$I$33</f>
        <v>N</v>
      </c>
      <c r="AE11" s="20" t="str">
        <f>[7]Novembro!$I$34</f>
        <v>L</v>
      </c>
      <c r="AF11" s="48" t="str">
        <f>[7]Novembro!$I$35</f>
        <v>NO</v>
      </c>
      <c r="AG11" s="2"/>
    </row>
    <row r="12" spans="1:33" ht="17.100000000000001" customHeight="1" x14ac:dyDescent="0.2">
      <c r="A12" s="9" t="s">
        <v>5</v>
      </c>
      <c r="B12" s="20" t="str">
        <f>[8]Novembro!$I$5</f>
        <v>L</v>
      </c>
      <c r="C12" s="20" t="str">
        <f>[8]Novembro!$I$6</f>
        <v>L</v>
      </c>
      <c r="D12" s="20" t="str">
        <f>[8]Novembro!$I$7</f>
        <v>O</v>
      </c>
      <c r="E12" s="20" t="str">
        <f>[8]Novembro!$I$8</f>
        <v>L</v>
      </c>
      <c r="F12" s="20" t="str">
        <f>[8]Novembro!$I$9</f>
        <v>L</v>
      </c>
      <c r="G12" s="20" t="str">
        <f>[8]Novembro!$I$10</f>
        <v>L</v>
      </c>
      <c r="H12" s="20" t="str">
        <f>[8]Novembro!$I$11</f>
        <v>NO</v>
      </c>
      <c r="I12" s="20" t="str">
        <f>[8]Novembro!$I$12</f>
        <v>L</v>
      </c>
      <c r="J12" s="20" t="str">
        <f>[8]Novembro!$I$13</f>
        <v>L</v>
      </c>
      <c r="K12" s="20" t="str">
        <f>[8]Novembro!$I$14</f>
        <v>NO</v>
      </c>
      <c r="L12" s="20" t="str">
        <f>[8]Novembro!$I$15</f>
        <v>SO</v>
      </c>
      <c r="M12" s="20" t="str">
        <f>[8]Novembro!$I$16</f>
        <v>SO</v>
      </c>
      <c r="N12" s="20" t="str">
        <f>[8]Novembro!$I$17</f>
        <v>SO</v>
      </c>
      <c r="O12" s="20" t="str">
        <f>[8]Novembro!$I$18</f>
        <v>SO</v>
      </c>
      <c r="P12" s="20" t="str">
        <f>[8]Novembro!$I$19</f>
        <v>SO</v>
      </c>
      <c r="Q12" s="20" t="str">
        <f>[8]Novembro!$I$20</f>
        <v>S</v>
      </c>
      <c r="R12" s="20" t="str">
        <f>[8]Novembro!$I$21</f>
        <v>L</v>
      </c>
      <c r="S12" s="20" t="str">
        <f>[8]Novembro!$I$22</f>
        <v>L</v>
      </c>
      <c r="T12" s="20" t="str">
        <f>[8]Novembro!$I$23</f>
        <v>L</v>
      </c>
      <c r="U12" s="20" t="str">
        <f>[8]Novembro!$I$24</f>
        <v>NO</v>
      </c>
      <c r="V12" s="20" t="str">
        <f>[8]Novembro!$I$25</f>
        <v>N</v>
      </c>
      <c r="W12" s="20" t="str">
        <f>[8]Novembro!$I$26</f>
        <v>NO</v>
      </c>
      <c r="X12" s="20" t="str">
        <f>[8]Novembro!$I$27</f>
        <v>L</v>
      </c>
      <c r="Y12" s="20" t="str">
        <f>[8]Novembro!$I$28</f>
        <v>O</v>
      </c>
      <c r="Z12" s="20" t="str">
        <f>[8]Novembro!$I$29</f>
        <v>L</v>
      </c>
      <c r="AA12" s="20" t="str">
        <f>[8]Novembro!$I$30</f>
        <v>L</v>
      </c>
      <c r="AB12" s="20" t="str">
        <f>[8]Novembro!$I$31</f>
        <v>SE</v>
      </c>
      <c r="AC12" s="20" t="str">
        <f>[8]Novembro!$I$32</f>
        <v>L</v>
      </c>
      <c r="AD12" s="20" t="str">
        <f>[8]Novembro!$I$33</f>
        <v>NO</v>
      </c>
      <c r="AE12" s="20" t="str">
        <f>[8]Novembro!$I$34</f>
        <v>L</v>
      </c>
      <c r="AF12" s="48" t="str">
        <f>[8]Novembro!$I$35</f>
        <v>L</v>
      </c>
      <c r="AG12" s="2"/>
    </row>
    <row r="13" spans="1:33" ht="17.100000000000001" customHeight="1" x14ac:dyDescent="0.2">
      <c r="A13" s="9" t="s">
        <v>6</v>
      </c>
      <c r="B13" s="20" t="str">
        <f>[9]Novembro!$I$5</f>
        <v>NO</v>
      </c>
      <c r="C13" s="20" t="str">
        <f>[9]Novembro!$I$6</f>
        <v>L</v>
      </c>
      <c r="D13" s="20" t="str">
        <f>[9]Novembro!$I$7</f>
        <v>NO</v>
      </c>
      <c r="E13" s="20" t="str">
        <f>[9]Novembro!$I$8</f>
        <v>N</v>
      </c>
      <c r="F13" s="20" t="str">
        <f>[9]Novembro!$I$9</f>
        <v>NO</v>
      </c>
      <c r="G13" s="20" t="str">
        <f>[9]Novembro!$I$10</f>
        <v>NE</v>
      </c>
      <c r="H13" s="20" t="str">
        <f>[9]Novembro!$I$11</f>
        <v>O</v>
      </c>
      <c r="I13" s="20" t="str">
        <f>[9]Novembro!$I$12</f>
        <v>L</v>
      </c>
      <c r="J13" s="20" t="str">
        <f>[9]Novembro!$I$13</f>
        <v>O</v>
      </c>
      <c r="K13" s="20" t="str">
        <f>[9]Novembro!$I$14</f>
        <v>S</v>
      </c>
      <c r="L13" s="20" t="str">
        <f>[9]Novembro!$I$15</f>
        <v>L</v>
      </c>
      <c r="M13" s="20" t="str">
        <f>[9]Novembro!$I$16</f>
        <v>NO</v>
      </c>
      <c r="N13" s="20" t="str">
        <f>[9]Novembro!$I$17</f>
        <v>NO</v>
      </c>
      <c r="O13" s="20" t="str">
        <f>[9]Novembro!$I$18</f>
        <v>SE</v>
      </c>
      <c r="P13" s="20" t="str">
        <f>[9]Novembro!$I$19</f>
        <v>L</v>
      </c>
      <c r="Q13" s="20" t="str">
        <f>[9]Novembro!$I$20</f>
        <v>SE</v>
      </c>
      <c r="R13" s="20" t="str">
        <f>[9]Novembro!$I$21</f>
        <v>L</v>
      </c>
      <c r="S13" s="20" t="str">
        <f>[9]Novembro!$I$22</f>
        <v>L</v>
      </c>
      <c r="T13" s="20" t="str">
        <f>[9]Novembro!$I$23</f>
        <v>SE</v>
      </c>
      <c r="U13" s="20" t="str">
        <f>[9]Novembro!$I$24</f>
        <v>NO</v>
      </c>
      <c r="V13" s="20" t="str">
        <f>[9]Novembro!$I$25</f>
        <v>L</v>
      </c>
      <c r="W13" s="20" t="str">
        <f>[9]Novembro!$I$26</f>
        <v>L</v>
      </c>
      <c r="X13" s="20" t="str">
        <f>[9]Novembro!$I$27</f>
        <v>NO</v>
      </c>
      <c r="Y13" s="20" t="str">
        <f>[9]Novembro!$I$28</f>
        <v>NO</v>
      </c>
      <c r="Z13" s="20" t="str">
        <f>[9]Novembro!$I$29</f>
        <v>NO</v>
      </c>
      <c r="AA13" s="20" t="str">
        <f>[9]Novembro!$I$30</f>
        <v>SE</v>
      </c>
      <c r="AB13" s="20" t="str">
        <f>[9]Novembro!$I$31</f>
        <v>NO</v>
      </c>
      <c r="AC13" s="20" t="str">
        <f>[9]Novembro!$I$32</f>
        <v>O</v>
      </c>
      <c r="AD13" s="20" t="str">
        <f>[9]Novembro!$I$33</f>
        <v>NO</v>
      </c>
      <c r="AE13" s="20" t="str">
        <f>[9]Novembro!$I$34</f>
        <v>SE</v>
      </c>
      <c r="AF13" s="48" t="str">
        <f>[9]Novembro!$I$35</f>
        <v>NO</v>
      </c>
      <c r="AG13" s="2"/>
    </row>
    <row r="14" spans="1:33" ht="17.100000000000001" customHeight="1" x14ac:dyDescent="0.2">
      <c r="A14" s="9" t="s">
        <v>7</v>
      </c>
      <c r="B14" s="2" t="str">
        <f>[10]Novembro!$I$5</f>
        <v>S</v>
      </c>
      <c r="C14" s="2" t="str">
        <f>[10]Novembro!$I$6</f>
        <v>N</v>
      </c>
      <c r="D14" s="2" t="str">
        <f>[10]Novembro!$I$7</f>
        <v>S</v>
      </c>
      <c r="E14" s="2" t="str">
        <f>[10]Novembro!$I$8</f>
        <v>SE</v>
      </c>
      <c r="F14" s="2" t="str">
        <f>[10]Novembro!$I$9</f>
        <v>L</v>
      </c>
      <c r="G14" s="2" t="str">
        <f>[10]Novembro!$I$10</f>
        <v>S</v>
      </c>
      <c r="H14" s="2" t="str">
        <f>[10]Novembro!$I$11</f>
        <v>NE</v>
      </c>
      <c r="I14" s="2" t="str">
        <f>[10]Novembro!$I$12</f>
        <v>NE</v>
      </c>
      <c r="J14" s="2" t="str">
        <f>[10]Novembro!$I$13</f>
        <v>NE</v>
      </c>
      <c r="K14" s="2" t="str">
        <f>[10]Novembro!$I$14</f>
        <v>L</v>
      </c>
      <c r="L14" s="2" t="str">
        <f>[10]Novembro!$I$15</f>
        <v>S</v>
      </c>
      <c r="M14" s="2" t="str">
        <f>[10]Novembro!$I$16</f>
        <v>S</v>
      </c>
      <c r="N14" s="2" t="str">
        <f>[10]Novembro!$I$17</f>
        <v>S</v>
      </c>
      <c r="O14" s="2" t="str">
        <f>[10]Novembro!$I$18</f>
        <v>S</v>
      </c>
      <c r="P14" s="2" t="str">
        <f>[10]Novembro!$I$19</f>
        <v>S</v>
      </c>
      <c r="Q14" s="2" t="str">
        <f>[10]Novembro!$I$20</f>
        <v>S</v>
      </c>
      <c r="R14" s="2" t="str">
        <f>[10]Novembro!$I$21</f>
        <v>L</v>
      </c>
      <c r="S14" s="2" t="str">
        <f>[10]Novembro!$I$22</f>
        <v>NE</v>
      </c>
      <c r="T14" s="20" t="str">
        <f>[10]Novembro!$I$23</f>
        <v>NE</v>
      </c>
      <c r="U14" s="20" t="str">
        <f>[10]Novembro!$I$24</f>
        <v>SO</v>
      </c>
      <c r="V14" s="20" t="str">
        <f>[10]Novembro!$I$25</f>
        <v>O</v>
      </c>
      <c r="W14" s="20" t="str">
        <f>[10]Novembro!$I$26</f>
        <v>N</v>
      </c>
      <c r="X14" s="20" t="str">
        <f>[10]Novembro!$I$27</f>
        <v>N</v>
      </c>
      <c r="Y14" s="20" t="str">
        <f>[10]Novembro!$I$28</f>
        <v>S</v>
      </c>
      <c r="Z14" s="20" t="str">
        <f>[10]Novembro!$I$29</f>
        <v>S</v>
      </c>
      <c r="AA14" s="20" t="str">
        <f>[10]Novembro!$I$30</f>
        <v>L</v>
      </c>
      <c r="AB14" s="20" t="str">
        <f>[10]Novembro!$I$31</f>
        <v>SE</v>
      </c>
      <c r="AC14" s="20" t="str">
        <f>[10]Novembro!$I$32</f>
        <v>N</v>
      </c>
      <c r="AD14" s="20" t="str">
        <f>[10]Novembro!$I$33</f>
        <v>NE</v>
      </c>
      <c r="AE14" s="20" t="str">
        <f>[10]Novembro!$I$34</f>
        <v>NE</v>
      </c>
      <c r="AF14" s="48" t="str">
        <f>[10]Novembro!$I$35</f>
        <v>S</v>
      </c>
      <c r="AG14" s="2"/>
    </row>
    <row r="15" spans="1:33" ht="17.100000000000001" customHeight="1" x14ac:dyDescent="0.2">
      <c r="A15" s="9" t="s">
        <v>8</v>
      </c>
      <c r="B15" s="2" t="str">
        <f>[11]Novembro!$I$5</f>
        <v>SE</v>
      </c>
      <c r="C15" s="2" t="str">
        <f>[11]Novembro!$I$6</f>
        <v>L</v>
      </c>
      <c r="D15" s="2" t="str">
        <f>[11]Novembro!$I$7</f>
        <v>NE</v>
      </c>
      <c r="E15" s="2" t="str">
        <f>[11]Novembro!$I$8</f>
        <v>L</v>
      </c>
      <c r="F15" s="2" t="str">
        <f>[11]Novembro!$I$9</f>
        <v>SE</v>
      </c>
      <c r="G15" s="2" t="str">
        <f>[11]Novembro!$I$10</f>
        <v>SE</v>
      </c>
      <c r="H15" s="2" t="str">
        <f>[11]Novembro!$I$11</f>
        <v>L</v>
      </c>
      <c r="I15" s="2" t="str">
        <f>[11]Novembro!$I$12</f>
        <v>L</v>
      </c>
      <c r="J15" s="2" t="str">
        <f>[11]Novembro!$I$13</f>
        <v>L</v>
      </c>
      <c r="K15" s="2" t="str">
        <f>[11]Novembro!$I$14</f>
        <v>SE</v>
      </c>
      <c r="L15" s="2" t="str">
        <f>[11]Novembro!$I$15</f>
        <v>S</v>
      </c>
      <c r="M15" s="2" t="str">
        <f>[11]Novembro!$I$16</f>
        <v>SO</v>
      </c>
      <c r="N15" s="2" t="str">
        <f>[11]Novembro!$I$17</f>
        <v>S</v>
      </c>
      <c r="O15" s="2" t="str">
        <f>[11]Novembro!$I$18</f>
        <v>L</v>
      </c>
      <c r="P15" s="2" t="str">
        <f>[11]Novembro!$I$19</f>
        <v>S</v>
      </c>
      <c r="Q15" s="20" t="str">
        <f>[11]Novembro!$I$20</f>
        <v>SE</v>
      </c>
      <c r="R15" s="20" t="str">
        <f>[11]Novembro!$I$21</f>
        <v>L</v>
      </c>
      <c r="S15" s="20" t="str">
        <f>[11]Novembro!$I$22</f>
        <v>NE</v>
      </c>
      <c r="T15" s="20" t="str">
        <f>[11]Novembro!$I$23</f>
        <v>NE</v>
      </c>
      <c r="U15" s="20" t="str">
        <f>[11]Novembro!$I$24</f>
        <v>O</v>
      </c>
      <c r="V15" s="20" t="str">
        <f>[11]Novembro!$I$25</f>
        <v>L</v>
      </c>
      <c r="W15" s="20" t="str">
        <f>[11]Novembro!$I$26</f>
        <v>NE</v>
      </c>
      <c r="X15" s="20" t="str">
        <f>[11]Novembro!$I$27</f>
        <v>N</v>
      </c>
      <c r="Y15" s="20" t="str">
        <f>[11]Novembro!$I$28</f>
        <v>S</v>
      </c>
      <c r="Z15" s="20" t="str">
        <f>[11]Novembro!$I$29</f>
        <v>S</v>
      </c>
      <c r="AA15" s="20" t="str">
        <f>[11]Novembro!$I$30</f>
        <v>L</v>
      </c>
      <c r="AB15" s="20" t="str">
        <f>[11]Novembro!$I$31</f>
        <v>S</v>
      </c>
      <c r="AC15" s="20" t="str">
        <f>[11]Novembro!$I$32</f>
        <v>S</v>
      </c>
      <c r="AD15" s="20" t="str">
        <f>[11]Novembro!$I$33</f>
        <v>NE</v>
      </c>
      <c r="AE15" s="20" t="str">
        <f>[11]Novembro!$I$34</f>
        <v>NE</v>
      </c>
      <c r="AF15" s="48" t="str">
        <f>[11]Novembro!$I$35</f>
        <v>L</v>
      </c>
      <c r="AG15" s="2"/>
    </row>
    <row r="16" spans="1:33" ht="17.100000000000001" customHeight="1" x14ac:dyDescent="0.2">
      <c r="A16" s="9" t="s">
        <v>9</v>
      </c>
      <c r="B16" s="2" t="str">
        <f>[12]Novembro!$I$5</f>
        <v>SE</v>
      </c>
      <c r="C16" s="2" t="str">
        <f>[12]Novembro!$I$6</f>
        <v>S</v>
      </c>
      <c r="D16" s="2" t="str">
        <f>[12]Novembro!$I$7</f>
        <v>L</v>
      </c>
      <c r="E16" s="2" t="str">
        <f>[12]Novembro!$I$8</f>
        <v>L</v>
      </c>
      <c r="F16" s="2" t="str">
        <f>[12]Novembro!$I$9</f>
        <v>SE</v>
      </c>
      <c r="G16" s="2" t="str">
        <f>[12]Novembro!$I$10</f>
        <v>SE</v>
      </c>
      <c r="H16" s="2" t="str">
        <f>[12]Novembro!$I$11</f>
        <v>L</v>
      </c>
      <c r="I16" s="2" t="str">
        <f>[12]Novembro!$I$12</f>
        <v>NE</v>
      </c>
      <c r="J16" s="2" t="str">
        <f>[12]Novembro!$I$13</f>
        <v>SE</v>
      </c>
      <c r="K16" s="2" t="str">
        <f>[12]Novembro!$I$14</f>
        <v>SE</v>
      </c>
      <c r="L16" s="2" t="str">
        <f>[12]Novembro!$I$15</f>
        <v>S</v>
      </c>
      <c r="M16" s="2" t="str">
        <f>[12]Novembro!$I$16</f>
        <v>S</v>
      </c>
      <c r="N16" s="2" t="str">
        <f>[12]Novembro!$I$17</f>
        <v>S</v>
      </c>
      <c r="O16" s="2" t="str">
        <f>[12]Novembro!$I$18</f>
        <v>L</v>
      </c>
      <c r="P16" s="2" t="str">
        <f>[12]Novembro!$I$19</f>
        <v>L</v>
      </c>
      <c r="Q16" s="2" t="str">
        <f>[12]Novembro!$I$20</f>
        <v>SE</v>
      </c>
      <c r="R16" s="2" t="str">
        <f>[12]Novembro!$I$21</f>
        <v>L</v>
      </c>
      <c r="S16" s="2" t="str">
        <f>[12]Novembro!$I$22</f>
        <v>L</v>
      </c>
      <c r="T16" s="20" t="str">
        <f>[12]Novembro!$I$23</f>
        <v>L</v>
      </c>
      <c r="U16" s="20" t="str">
        <f>[12]Novembro!$I$24</f>
        <v>O</v>
      </c>
      <c r="V16" s="20" t="str">
        <f>[12]Novembro!$I$25</f>
        <v>S</v>
      </c>
      <c r="W16" s="20" t="str">
        <f>[12]Novembro!$I$26</f>
        <v>L</v>
      </c>
      <c r="X16" s="20" t="str">
        <f>[12]Novembro!$I$27</f>
        <v>L</v>
      </c>
      <c r="Y16" s="20" t="str">
        <f>[12]Novembro!$I$28</f>
        <v>S</v>
      </c>
      <c r="Z16" s="20" t="str">
        <f>[12]Novembro!$I$29</f>
        <v>S</v>
      </c>
      <c r="AA16" s="20" t="str">
        <f>[12]Novembro!$I$30</f>
        <v>L</v>
      </c>
      <c r="AB16" s="20" t="str">
        <f>[12]Novembro!$I$31</f>
        <v>SE</v>
      </c>
      <c r="AC16" s="20" t="str">
        <f>[12]Novembro!$I$32</f>
        <v>S</v>
      </c>
      <c r="AD16" s="20" t="str">
        <f>[12]Novembro!$I$33</f>
        <v>NE</v>
      </c>
      <c r="AE16" s="20" t="str">
        <f>[12]Novembro!$I$34</f>
        <v>NE</v>
      </c>
      <c r="AF16" s="48" t="str">
        <f>[12]Novembro!$I$35</f>
        <v>L</v>
      </c>
      <c r="AG16" s="2"/>
    </row>
    <row r="17" spans="1:33" ht="17.100000000000001" customHeight="1" x14ac:dyDescent="0.2">
      <c r="A17" s="9" t="s">
        <v>47</v>
      </c>
      <c r="B17" s="2" t="str">
        <f>[13]Novembro!$I$5</f>
        <v>SE</v>
      </c>
      <c r="C17" s="2" t="str">
        <f>[13]Novembro!$I$6</f>
        <v>SE</v>
      </c>
      <c r="D17" s="2" t="str">
        <f>[13]Novembro!$I$7</f>
        <v>SO</v>
      </c>
      <c r="E17" s="2" t="str">
        <f>[13]Novembro!$I$8</f>
        <v>SE</v>
      </c>
      <c r="F17" s="2" t="str">
        <f>[13]Novembro!$I$9</f>
        <v>NE</v>
      </c>
      <c r="G17" s="2" t="str">
        <f>[13]Novembro!$I$10</f>
        <v>N</v>
      </c>
      <c r="H17" s="2" t="str">
        <f>[13]Novembro!$I$11</f>
        <v>N</v>
      </c>
      <c r="I17" s="2" t="str">
        <f>[13]Novembro!$I$12</f>
        <v>N</v>
      </c>
      <c r="J17" s="2" t="str">
        <f>[13]Novembro!$I$13</f>
        <v>L</v>
      </c>
      <c r="K17" s="2" t="str">
        <f>[13]Novembro!$I$14</f>
        <v>SE</v>
      </c>
      <c r="L17" s="2" t="str">
        <f>[13]Novembro!$I$15</f>
        <v>S</v>
      </c>
      <c r="M17" s="2" t="str">
        <f>[13]Novembro!$I$16</f>
        <v>SO</v>
      </c>
      <c r="N17" s="2" t="str">
        <f>[13]Novembro!$I$17</f>
        <v>SO</v>
      </c>
      <c r="O17" s="2" t="str">
        <f>[13]Novembro!$I$18</f>
        <v>SO</v>
      </c>
      <c r="P17" s="2" t="str">
        <f>[13]Novembro!$I$19</f>
        <v>S</v>
      </c>
      <c r="Q17" s="2" t="str">
        <f>[13]Novembro!$I$20</f>
        <v>S</v>
      </c>
      <c r="R17" s="2" t="str">
        <f>[13]Novembro!$I$21</f>
        <v>SE</v>
      </c>
      <c r="S17" s="2" t="str">
        <f>[13]Novembro!$I$22</f>
        <v>SE</v>
      </c>
      <c r="T17" s="20" t="str">
        <f>[13]Novembro!$I$23</f>
        <v>N</v>
      </c>
      <c r="U17" s="20" t="str">
        <f>[13]Novembro!$I$24</f>
        <v>L</v>
      </c>
      <c r="V17" s="20" t="str">
        <f>[13]Novembro!$I$25</f>
        <v>N</v>
      </c>
      <c r="W17" s="20" t="str">
        <f>[13]Novembro!$I$26</f>
        <v>N</v>
      </c>
      <c r="X17" s="20" t="str">
        <f>[13]Novembro!$I$27</f>
        <v>N</v>
      </c>
      <c r="Y17" s="20" t="str">
        <f>[13]Novembro!$I$28</f>
        <v>N</v>
      </c>
      <c r="Z17" s="20" t="str">
        <f>[13]Novembro!$I$29</f>
        <v>SO</v>
      </c>
      <c r="AA17" s="20" t="str">
        <f>[13]Novembro!$I$30</f>
        <v>SE</v>
      </c>
      <c r="AB17" s="20" t="str">
        <f>[13]Novembro!$I$31</f>
        <v>SE</v>
      </c>
      <c r="AC17" s="20" t="str">
        <f>[13]Novembro!$I$32</f>
        <v>NE</v>
      </c>
      <c r="AD17" s="20" t="str">
        <f>[13]Novembro!$I$33</f>
        <v>N</v>
      </c>
      <c r="AE17" s="20" t="str">
        <f>[13]Novembro!$I$34</f>
        <v>SE</v>
      </c>
      <c r="AF17" s="48" t="str">
        <f>[13]Novembro!$I$35</f>
        <v>SE</v>
      </c>
      <c r="AG17" s="2"/>
    </row>
    <row r="18" spans="1:33" ht="17.100000000000001" customHeight="1" x14ac:dyDescent="0.2">
      <c r="A18" s="9" t="s">
        <v>10</v>
      </c>
      <c r="B18" s="3" t="str">
        <f>[14]Novembro!$I$5</f>
        <v>S</v>
      </c>
      <c r="C18" s="3" t="str">
        <f>[14]Novembro!$I$6</f>
        <v>SE</v>
      </c>
      <c r="D18" s="3" t="str">
        <f>[14]Novembro!$I$7</f>
        <v>N</v>
      </c>
      <c r="E18" s="3" t="str">
        <f>[14]Novembro!$I$8</f>
        <v>SE</v>
      </c>
      <c r="F18" s="3" t="str">
        <f>[14]Novembro!$I$9</f>
        <v>SE</v>
      </c>
      <c r="G18" s="3" t="str">
        <f>[14]Novembro!$I$10</f>
        <v>SE</v>
      </c>
      <c r="H18" s="3" t="str">
        <f>[14]Novembro!$I$11</f>
        <v>NE</v>
      </c>
      <c r="I18" s="3" t="str">
        <f>[14]Novembro!$I$12</f>
        <v>L</v>
      </c>
      <c r="J18" s="3" t="str">
        <f>[14]Novembro!$I$13</f>
        <v>L</v>
      </c>
      <c r="K18" s="3" t="str">
        <f>[14]Novembro!$I$14</f>
        <v>SE</v>
      </c>
      <c r="L18" s="3" t="str">
        <f>[14]Novembro!$I$15</f>
        <v>SO</v>
      </c>
      <c r="M18" s="3" t="str">
        <f>[14]Novembro!$I$16</f>
        <v>SO</v>
      </c>
      <c r="N18" s="3" t="str">
        <f>[14]Novembro!$I$17</f>
        <v>SO</v>
      </c>
      <c r="O18" s="3" t="str">
        <f>[14]Novembro!$I$18</f>
        <v>S</v>
      </c>
      <c r="P18" s="3" t="str">
        <f>[14]Novembro!$I$19</f>
        <v>SO</v>
      </c>
      <c r="Q18" s="3" t="str">
        <f>[14]Novembro!$I$20</f>
        <v>S</v>
      </c>
      <c r="R18" s="3" t="str">
        <f>[14]Novembro!$I$21</f>
        <v>L</v>
      </c>
      <c r="S18" s="3" t="str">
        <f>[14]Novembro!$I$22</f>
        <v>L</v>
      </c>
      <c r="T18" s="20" t="str">
        <f>[14]Novembro!$I$23</f>
        <v>NE</v>
      </c>
      <c r="U18" s="20" t="str">
        <f>[14]Novembro!$I$24</f>
        <v>O</v>
      </c>
      <c r="V18" s="20" t="str">
        <f>[14]Novembro!$I$25</f>
        <v>O</v>
      </c>
      <c r="W18" s="20" t="str">
        <f>[14]Novembro!$I$26</f>
        <v>NE</v>
      </c>
      <c r="X18" s="20" t="str">
        <f>[14]Novembro!$I$27</f>
        <v>NE</v>
      </c>
      <c r="Y18" s="20" t="str">
        <f>[14]Novembro!$I$28</f>
        <v>S</v>
      </c>
      <c r="Z18" s="20" t="str">
        <f>[14]Novembro!$I$29</f>
        <v>SO</v>
      </c>
      <c r="AA18" s="20" t="str">
        <f>[14]Novembro!$I$30</f>
        <v>L</v>
      </c>
      <c r="AB18" s="20" t="str">
        <f>[14]Novembro!$I$31</f>
        <v>SE</v>
      </c>
      <c r="AC18" s="20" t="str">
        <f>[14]Novembro!$I$32</f>
        <v>O</v>
      </c>
      <c r="AD18" s="20" t="str">
        <f>[14]Novembro!$I$33</f>
        <v>NE</v>
      </c>
      <c r="AE18" s="20" t="str">
        <f>[14]Novembro!$I$34</f>
        <v>NE</v>
      </c>
      <c r="AF18" s="48" t="str">
        <f>[14]Novembro!$I$35</f>
        <v>SE</v>
      </c>
      <c r="AG18" s="2"/>
    </row>
    <row r="19" spans="1:33" ht="17.100000000000001" customHeight="1" x14ac:dyDescent="0.2">
      <c r="A19" s="9" t="s">
        <v>11</v>
      </c>
      <c r="B19" s="2" t="str">
        <f>[15]Novembro!$I$5</f>
        <v>SE</v>
      </c>
      <c r="C19" s="2" t="str">
        <f>[15]Novembro!$I$6</f>
        <v>O</v>
      </c>
      <c r="D19" s="2" t="str">
        <f>[15]Novembro!$I$7</f>
        <v>O</v>
      </c>
      <c r="E19" s="2" t="str">
        <f>[15]Novembro!$I$8</f>
        <v>SE</v>
      </c>
      <c r="F19" s="2" t="str">
        <f>[15]Novembro!$I$9</f>
        <v>SE</v>
      </c>
      <c r="G19" s="2" t="str">
        <f>[15]Novembro!$I$10</f>
        <v>SO</v>
      </c>
      <c r="H19" s="2" t="str">
        <f>[15]Novembro!$I$11</f>
        <v>O</v>
      </c>
      <c r="I19" s="2" t="str">
        <f>[15]Novembro!$I$12</f>
        <v>NE</v>
      </c>
      <c r="J19" s="2" t="str">
        <f>[15]Novembro!$I$13</f>
        <v>L</v>
      </c>
      <c r="K19" s="2" t="str">
        <f>[15]Novembro!$I$14</f>
        <v>O</v>
      </c>
      <c r="L19" s="2" t="str">
        <f>[15]Novembro!$I$15</f>
        <v>SO</v>
      </c>
      <c r="M19" s="2" t="str">
        <f>[15]Novembro!$I$16</f>
        <v>S</v>
      </c>
      <c r="N19" s="2" t="str">
        <f>[15]Novembro!$I$17</f>
        <v>S</v>
      </c>
      <c r="O19" s="2" t="str">
        <f>[15]Novembro!$I$18</f>
        <v>S</v>
      </c>
      <c r="P19" s="2" t="str">
        <f>[15]Novembro!$I$19</f>
        <v>S</v>
      </c>
      <c r="Q19" s="2" t="str">
        <f>[15]Novembro!$I$20</f>
        <v>SO</v>
      </c>
      <c r="R19" s="2" t="str">
        <f>[15]Novembro!$I$21</f>
        <v>L</v>
      </c>
      <c r="S19" s="2" t="str">
        <f>[15]Novembro!$I$22</f>
        <v>L</v>
      </c>
      <c r="T19" s="20" t="str">
        <f>[15]Novembro!$I$23</f>
        <v>SE</v>
      </c>
      <c r="U19" s="20" t="str">
        <f>[15]Novembro!$I$24</f>
        <v>O</v>
      </c>
      <c r="V19" s="20" t="str">
        <f>[15]Novembro!$I$25</f>
        <v>O</v>
      </c>
      <c r="W19" s="20" t="str">
        <f>[15]Novembro!$I$26</f>
        <v>N</v>
      </c>
      <c r="X19" s="20" t="str">
        <f>[15]Novembro!$I$27</f>
        <v>NO</v>
      </c>
      <c r="Y19" s="20" t="str">
        <f>[15]Novembro!$I$28</f>
        <v>SO</v>
      </c>
      <c r="Z19" s="20" t="str">
        <f>[15]Novembro!$I$29</f>
        <v>O</v>
      </c>
      <c r="AA19" s="20" t="str">
        <f>[15]Novembro!$I$30</f>
        <v>L</v>
      </c>
      <c r="AB19" s="20" t="str">
        <f>[15]Novembro!$I$31</f>
        <v>O</v>
      </c>
      <c r="AC19" s="20" t="str">
        <f>[15]Novembro!$I$32</f>
        <v>O</v>
      </c>
      <c r="AD19" s="20" t="str">
        <f>[15]Novembro!$I$33</f>
        <v>O</v>
      </c>
      <c r="AE19" s="20" t="str">
        <f>[15]Novembro!$I$34</f>
        <v>L</v>
      </c>
      <c r="AF19" s="48" t="str">
        <f>[15]Novembro!$I$35</f>
        <v>O</v>
      </c>
      <c r="AG19" s="2"/>
    </row>
    <row r="20" spans="1:33" ht="17.100000000000001" customHeight="1" x14ac:dyDescent="0.2">
      <c r="A20" s="9" t="s">
        <v>12</v>
      </c>
      <c r="B20" s="2" t="str">
        <f>[16]Novembro!$I$5</f>
        <v>SE</v>
      </c>
      <c r="C20" s="2" t="str">
        <f>[16]Novembro!$I$6</f>
        <v>S</v>
      </c>
      <c r="D20" s="2" t="str">
        <f>[16]Novembro!$I$7</f>
        <v>O</v>
      </c>
      <c r="E20" s="2" t="str">
        <f>[16]Novembro!$I$8</f>
        <v>S</v>
      </c>
      <c r="F20" s="2" t="str">
        <f>[16]Novembro!$I$9</f>
        <v>S</v>
      </c>
      <c r="G20" s="2" t="str">
        <f>[16]Novembro!$I$10</f>
        <v>S</v>
      </c>
      <c r="H20" s="2" t="str">
        <f>[16]Novembro!$I$11</f>
        <v>N</v>
      </c>
      <c r="I20" s="2" t="str">
        <f>[16]Novembro!$I$12</f>
        <v>NE</v>
      </c>
      <c r="J20" s="2" t="str">
        <f>[16]Novembro!$I$13</f>
        <v>N</v>
      </c>
      <c r="K20" s="2" t="str">
        <f>[16]Novembro!$I$14</f>
        <v>SE</v>
      </c>
      <c r="L20" s="2" t="str">
        <f>[16]Novembro!$I$15</f>
        <v>S</v>
      </c>
      <c r="M20" s="2" t="str">
        <f>[16]Novembro!$I$16</f>
        <v>SO</v>
      </c>
      <c r="N20" s="2" t="str">
        <f>[16]Novembro!$I$17</f>
        <v>S</v>
      </c>
      <c r="O20" s="2" t="str">
        <f>[16]Novembro!$I$18</f>
        <v>SO</v>
      </c>
      <c r="P20" s="2" t="str">
        <f>[16]Novembro!$I$19</f>
        <v>S</v>
      </c>
      <c r="Q20" s="2" t="str">
        <f>[16]Novembro!$I$20</f>
        <v>S</v>
      </c>
      <c r="R20" s="2" t="str">
        <f>[16]Novembro!$I$21</f>
        <v>S</v>
      </c>
      <c r="S20" s="2" t="str">
        <f>[16]Novembro!$I$22</f>
        <v>SE</v>
      </c>
      <c r="T20" s="2" t="str">
        <f>[16]Novembro!$I$23</f>
        <v>S</v>
      </c>
      <c r="U20" s="2" t="str">
        <f>[16]Novembro!$I$24</f>
        <v>SE</v>
      </c>
      <c r="V20" s="2" t="str">
        <f>[16]Novembro!$I$25</f>
        <v>SO</v>
      </c>
      <c r="W20" s="2" t="str">
        <f>[16]Novembro!$I$26</f>
        <v>N</v>
      </c>
      <c r="X20" s="2" t="str">
        <f>[16]Novembro!$I$27</f>
        <v>N</v>
      </c>
      <c r="Y20" s="2" t="str">
        <f>[16]Novembro!$I$28</f>
        <v>N</v>
      </c>
      <c r="Z20" s="2" t="str">
        <f>[16]Novembro!$I$29</f>
        <v>SE</v>
      </c>
      <c r="AA20" s="2" t="str">
        <f>[16]Novembro!$I$30</f>
        <v>S</v>
      </c>
      <c r="AB20" s="2" t="str">
        <f>[16]Novembro!$I$31</f>
        <v>NO</v>
      </c>
      <c r="AC20" s="2" t="str">
        <f>[16]Novembro!$I$32</f>
        <v>NE</v>
      </c>
      <c r="AD20" s="2" t="str">
        <f>[16]Novembro!$I$33</f>
        <v>N</v>
      </c>
      <c r="AE20" s="2" t="str">
        <f>[16]Novembro!$I$34</f>
        <v>S</v>
      </c>
      <c r="AF20" s="49" t="str">
        <f>[16]Novembro!$I$35</f>
        <v>S</v>
      </c>
      <c r="AG20" s="2"/>
    </row>
    <row r="21" spans="1:33" ht="17.100000000000001" customHeight="1" x14ac:dyDescent="0.2">
      <c r="A21" s="9" t="s">
        <v>13</v>
      </c>
      <c r="B21" s="20" t="str">
        <f>[17]Novembro!$I$5</f>
        <v>N</v>
      </c>
      <c r="C21" s="20" t="str">
        <f>[17]Novembro!$I$6</f>
        <v>NE</v>
      </c>
      <c r="D21" s="20" t="str">
        <f>[17]Novembro!$I$7</f>
        <v>NO</v>
      </c>
      <c r="E21" s="20" t="str">
        <f>[17]Novembro!$I$8</f>
        <v>NO</v>
      </c>
      <c r="F21" s="20" t="str">
        <f>[17]Novembro!$I$9</f>
        <v>N</v>
      </c>
      <c r="G21" s="20" t="str">
        <f>[17]Novembro!$I$10</f>
        <v>N</v>
      </c>
      <c r="H21" s="20" t="str">
        <f>[17]Novembro!$I$11</f>
        <v>N</v>
      </c>
      <c r="I21" s="20" t="str">
        <f>[17]Novembro!$I$12</f>
        <v>NE</v>
      </c>
      <c r="J21" s="20" t="str">
        <f>[17]Novembro!$I$13</f>
        <v>NE</v>
      </c>
      <c r="K21" s="20" t="str">
        <f>[17]Novembro!$I$14</f>
        <v>NE</v>
      </c>
      <c r="L21" s="20" t="str">
        <f>[17]Novembro!$I$15</f>
        <v>SO</v>
      </c>
      <c r="M21" s="20" t="str">
        <f>[17]Novembro!$I$16</f>
        <v>SO</v>
      </c>
      <c r="N21" s="20" t="str">
        <f>[17]Novembro!$I$17</f>
        <v>SO</v>
      </c>
      <c r="O21" s="20" t="str">
        <f>[17]Novembro!$I$18</f>
        <v>S</v>
      </c>
      <c r="P21" s="20" t="str">
        <f>[17]Novembro!$I$19</f>
        <v>SO</v>
      </c>
      <c r="Q21" s="20" t="str">
        <f>[17]Novembro!$I$20</f>
        <v>SO</v>
      </c>
      <c r="R21" s="20" t="str">
        <f>[17]Novembro!$I$21</f>
        <v>NE</v>
      </c>
      <c r="S21" s="20" t="str">
        <f>[17]Novembro!$I$22</f>
        <v>NE</v>
      </c>
      <c r="T21" s="20" t="str">
        <f>[17]Novembro!$I$23</f>
        <v>NE</v>
      </c>
      <c r="U21" s="20" t="str">
        <f>[17]Novembro!$I$24</f>
        <v>NO</v>
      </c>
      <c r="V21" s="20" t="str">
        <f>[17]Novembro!$I$25</f>
        <v>NE</v>
      </c>
      <c r="W21" s="20" t="str">
        <f>[17]Novembro!$I$26</f>
        <v>N</v>
      </c>
      <c r="X21" s="20" t="str">
        <f>[17]Novembro!$I$27</f>
        <v>NE</v>
      </c>
      <c r="Y21" s="20" t="str">
        <f>[17]Novembro!$I$28</f>
        <v>N</v>
      </c>
      <c r="Z21" s="20" t="str">
        <f>[17]Novembro!$I$29</f>
        <v>N</v>
      </c>
      <c r="AA21" s="20" t="str">
        <f>[17]Novembro!$I$30</f>
        <v>NO</v>
      </c>
      <c r="AB21" s="20" t="str">
        <f>[17]Novembro!$I$31</f>
        <v>SO</v>
      </c>
      <c r="AC21" s="20" t="str">
        <f>[17]Novembro!$I$32</f>
        <v>NE</v>
      </c>
      <c r="AD21" s="20" t="str">
        <f>[17]Novembro!$I$33</f>
        <v>N</v>
      </c>
      <c r="AE21" s="20" t="str">
        <f>[17]Novembro!$I$34</f>
        <v>S</v>
      </c>
      <c r="AF21" s="48" t="str">
        <f>[17]Novembro!$I$35</f>
        <v>NE</v>
      </c>
      <c r="AG21" s="2"/>
    </row>
    <row r="22" spans="1:33" ht="17.100000000000001" customHeight="1" x14ac:dyDescent="0.2">
      <c r="A22" s="9" t="s">
        <v>14</v>
      </c>
      <c r="B22" s="2" t="str">
        <f>[18]Novembro!$I$5</f>
        <v>SO</v>
      </c>
      <c r="C22" s="2" t="str">
        <f>[18]Novembro!$I$6</f>
        <v>O</v>
      </c>
      <c r="D22" s="2" t="str">
        <f>[18]Novembro!$I$7</f>
        <v>SE</v>
      </c>
      <c r="E22" s="2" t="str">
        <f>[18]Novembro!$I$8</f>
        <v>L</v>
      </c>
      <c r="F22" s="2" t="str">
        <f>[18]Novembro!$I$9</f>
        <v>SE</v>
      </c>
      <c r="G22" s="2" t="str">
        <f>[18]Novembro!$I$10</f>
        <v>O</v>
      </c>
      <c r="H22" s="2" t="str">
        <f>[18]Novembro!$I$11</f>
        <v>NO</v>
      </c>
      <c r="I22" s="2" t="str">
        <f>[18]Novembro!$I$12</f>
        <v>NE</v>
      </c>
      <c r="J22" s="2" t="str">
        <f>[18]Novembro!$I$13</f>
        <v>N</v>
      </c>
      <c r="K22" s="2" t="str">
        <f>[18]Novembro!$I$14</f>
        <v>N</v>
      </c>
      <c r="L22" s="2" t="str">
        <f>[18]Novembro!$I$15</f>
        <v>NE</v>
      </c>
      <c r="M22" s="2" t="str">
        <f>[18]Novembro!$I$16</f>
        <v>NE</v>
      </c>
      <c r="N22" s="2" t="str">
        <f>[18]Novembro!$I$17</f>
        <v>N</v>
      </c>
      <c r="O22" s="2" t="str">
        <f>[18]Novembro!$I$18</f>
        <v>SE</v>
      </c>
      <c r="P22" s="2" t="str">
        <f>[18]Novembro!$I$19</f>
        <v>SE</v>
      </c>
      <c r="Q22" s="2" t="str">
        <f>[18]Novembro!$I$20</f>
        <v>NE</v>
      </c>
      <c r="R22" s="2" t="str">
        <f>[18]Novembro!$I$21</f>
        <v>SE</v>
      </c>
      <c r="S22" s="2" t="str">
        <f>[18]Novembro!$I$22</f>
        <v>SE</v>
      </c>
      <c r="T22" s="2" t="str">
        <f>[18]Novembro!$I$23</f>
        <v>SO</v>
      </c>
      <c r="U22" s="2" t="str">
        <f>[18]Novembro!$I$24</f>
        <v>SO</v>
      </c>
      <c r="V22" s="2" t="str">
        <f>[18]Novembro!$I$25</f>
        <v>SO</v>
      </c>
      <c r="W22" s="2" t="str">
        <f>[18]Novembro!$I$26</f>
        <v>NE</v>
      </c>
      <c r="X22" s="2" t="str">
        <f>[18]Novembro!$I$27</f>
        <v>N</v>
      </c>
      <c r="Y22" s="2" t="str">
        <f>[18]Novembro!$I$28</f>
        <v>O</v>
      </c>
      <c r="Z22" s="2" t="str">
        <f>[18]Novembro!$I$29</f>
        <v>O</v>
      </c>
      <c r="AA22" s="2" t="str">
        <f>[18]Novembro!$I$30</f>
        <v>SO</v>
      </c>
      <c r="AB22" s="2" t="str">
        <f>[18]Novembro!$I$31</f>
        <v>SO</v>
      </c>
      <c r="AC22" s="2" t="str">
        <f>[18]Novembro!$I$32</f>
        <v>S</v>
      </c>
      <c r="AD22" s="2" t="str">
        <f>[18]Novembro!$I$33</f>
        <v>NE</v>
      </c>
      <c r="AE22" s="2" t="str">
        <f>[18]Novembro!$I$34</f>
        <v>O</v>
      </c>
      <c r="AF22" s="49" t="str">
        <f>[18]Novembro!$I$35</f>
        <v>SO</v>
      </c>
      <c r="AG22" s="2"/>
    </row>
    <row r="23" spans="1:33" ht="17.100000000000001" customHeight="1" x14ac:dyDescent="0.2">
      <c r="A23" s="9" t="s">
        <v>15</v>
      </c>
      <c r="B23" s="2" t="str">
        <f>[19]Novembro!$I$5</f>
        <v>NE</v>
      </c>
      <c r="C23" s="2" t="str">
        <f>[19]Novembro!$I$6</f>
        <v>NE</v>
      </c>
      <c r="D23" s="2" t="str">
        <f>[19]Novembro!$I$7</f>
        <v>O</v>
      </c>
      <c r="E23" s="2" t="str">
        <f>[19]Novembro!$I$8</f>
        <v>NE</v>
      </c>
      <c r="F23" s="2" t="str">
        <f>[19]Novembro!$I$9</f>
        <v>NE</v>
      </c>
      <c r="G23" s="2" t="str">
        <f>[19]Novembro!$I$10</f>
        <v>SE</v>
      </c>
      <c r="H23" s="2" t="str">
        <f>[19]Novembro!$I$11</f>
        <v>NE</v>
      </c>
      <c r="I23" s="2" t="str">
        <f>[19]Novembro!$I$12</f>
        <v>NE</v>
      </c>
      <c r="J23" s="2" t="str">
        <f>[19]Novembro!$I$13</f>
        <v>NE</v>
      </c>
      <c r="K23" s="2" t="str">
        <f>[19]Novembro!$I$14</f>
        <v>NE</v>
      </c>
      <c r="L23" s="2" t="str">
        <f>[19]Novembro!$I$15</f>
        <v>S</v>
      </c>
      <c r="M23" s="2" t="str">
        <f>[19]Novembro!$I$16</f>
        <v>S</v>
      </c>
      <c r="N23" s="2" t="str">
        <f>[19]Novembro!$I$17</f>
        <v>S</v>
      </c>
      <c r="O23" s="2" t="str">
        <f>[19]Novembro!$I$18</f>
        <v>S</v>
      </c>
      <c r="P23" s="2" t="str">
        <f>[19]Novembro!$I$19</f>
        <v>S</v>
      </c>
      <c r="Q23" s="2" t="str">
        <f>[19]Novembro!$I$20</f>
        <v>S</v>
      </c>
      <c r="R23" s="2" t="str">
        <f>[19]Novembro!$I$21</f>
        <v>NE</v>
      </c>
      <c r="S23" s="2" t="str">
        <f>[19]Novembro!$I$22</f>
        <v>NE</v>
      </c>
      <c r="T23" s="2" t="str">
        <f>[19]Novembro!$I$23</f>
        <v>NE</v>
      </c>
      <c r="U23" s="2" t="str">
        <f>[19]Novembro!$I$24</f>
        <v>O</v>
      </c>
      <c r="V23" s="2" t="str">
        <f>[19]Novembro!$I$25</f>
        <v>NE</v>
      </c>
      <c r="W23" s="2" t="str">
        <f>[19]Novembro!$I$26</f>
        <v>N</v>
      </c>
      <c r="X23" s="2" t="str">
        <f>[19]Novembro!$I$27</f>
        <v>N</v>
      </c>
      <c r="Y23" s="2" t="str">
        <f>[19]Novembro!$I$28</f>
        <v>SO</v>
      </c>
      <c r="Z23" s="2" t="str">
        <f>[19]Novembro!$I$29</f>
        <v>S</v>
      </c>
      <c r="AA23" s="2" t="str">
        <f>[19]Novembro!$I$30</f>
        <v>NE</v>
      </c>
      <c r="AB23" s="2" t="str">
        <f>[19]Novembro!$I$31</f>
        <v>L</v>
      </c>
      <c r="AC23" s="2" t="str">
        <f>[19]Novembro!$I$32</f>
        <v>NE</v>
      </c>
      <c r="AD23" s="2" t="str">
        <f>[19]Novembro!$I$33</f>
        <v>NE</v>
      </c>
      <c r="AE23" s="2" t="str">
        <f>[19]Novembro!$I$34</f>
        <v>NE</v>
      </c>
      <c r="AF23" s="49" t="str">
        <f>[19]Novembro!$I$35</f>
        <v>NE</v>
      </c>
      <c r="AG23" s="2"/>
    </row>
    <row r="24" spans="1:33" ht="17.100000000000001" customHeight="1" x14ac:dyDescent="0.2">
      <c r="A24" s="9" t="s">
        <v>16</v>
      </c>
      <c r="B24" s="23" t="str">
        <f>[20]Novembro!$I$5</f>
        <v>SE</v>
      </c>
      <c r="C24" s="23" t="str">
        <f>[20]Novembro!$I$6</f>
        <v>SO</v>
      </c>
      <c r="D24" s="23" t="str">
        <f>[20]Novembro!$I$7</f>
        <v>NO</v>
      </c>
      <c r="E24" s="23" t="str">
        <f>[20]Novembro!$I$8</f>
        <v>SO</v>
      </c>
      <c r="F24" s="23" t="str">
        <f>[20]Novembro!$I$9</f>
        <v>SE</v>
      </c>
      <c r="G24" s="23" t="str">
        <f>[20]Novembro!$I$10</f>
        <v>SO</v>
      </c>
      <c r="H24" s="23" t="str">
        <f>[20]Novembro!$I$11</f>
        <v>SO</v>
      </c>
      <c r="I24" s="23" t="str">
        <f>[20]Novembro!$I$12</f>
        <v>O</v>
      </c>
      <c r="J24" s="23" t="str">
        <f>[20]Novembro!$I$13</f>
        <v>O</v>
      </c>
      <c r="K24" s="23" t="str">
        <f>[20]Novembro!$I$14</f>
        <v>O</v>
      </c>
      <c r="L24" s="23" t="str">
        <f>[20]Novembro!$I$15</f>
        <v>S</v>
      </c>
      <c r="M24" s="23" t="str">
        <f>[20]Novembro!$I$16</f>
        <v>S</v>
      </c>
      <c r="N24" s="23" t="str">
        <f>[20]Novembro!$I$17</f>
        <v>S</v>
      </c>
      <c r="O24" s="23" t="str">
        <f>[20]Novembro!$I$18</f>
        <v>SO</v>
      </c>
      <c r="P24" s="23" t="str">
        <f>[20]Novembro!$I$19</f>
        <v>S</v>
      </c>
      <c r="Q24" s="23" t="str">
        <f>[20]Novembro!$I$20</f>
        <v>SE</v>
      </c>
      <c r="R24" s="23" t="str">
        <f>[20]Novembro!$I$21</f>
        <v>SE</v>
      </c>
      <c r="S24" s="23" t="str">
        <f>[20]Novembro!$I$22</f>
        <v>SO</v>
      </c>
      <c r="T24" s="23" t="str">
        <f>[20]Novembro!$I$23</f>
        <v>S</v>
      </c>
      <c r="U24" s="23" t="str">
        <f>[20]Novembro!$I$24</f>
        <v>SO</v>
      </c>
      <c r="V24" s="23" t="str">
        <f>[20]Novembro!$I$25</f>
        <v>O</v>
      </c>
      <c r="W24" s="23" t="str">
        <f>[20]Novembro!$I$26</f>
        <v>O</v>
      </c>
      <c r="X24" s="23" t="str">
        <f>[20]Novembro!$I$27</f>
        <v>NO</v>
      </c>
      <c r="Y24" s="23" t="str">
        <f>[20]Novembro!$I$28</f>
        <v>S</v>
      </c>
      <c r="Z24" s="23" t="str">
        <f>[20]Novembro!$I$29</f>
        <v>S</v>
      </c>
      <c r="AA24" s="23" t="str">
        <f>[20]Novembro!$I$30</f>
        <v>SO</v>
      </c>
      <c r="AB24" s="23" t="str">
        <f>[20]Novembro!$I$31</f>
        <v>SO</v>
      </c>
      <c r="AC24" s="23" t="str">
        <f>[20]Novembro!$I$32</f>
        <v>SO</v>
      </c>
      <c r="AD24" s="23" t="str">
        <f>[20]Novembro!$I$33</f>
        <v>S</v>
      </c>
      <c r="AE24" s="23" t="str">
        <f>[20]Novembro!$I$34</f>
        <v>SO</v>
      </c>
      <c r="AF24" s="50" t="str">
        <f>[20]Novembro!$I$35</f>
        <v>SO</v>
      </c>
      <c r="AG24" s="2"/>
    </row>
    <row r="25" spans="1:33" ht="17.100000000000001" customHeight="1" x14ac:dyDescent="0.2">
      <c r="A25" s="9" t="s">
        <v>17</v>
      </c>
      <c r="B25" s="2" t="str">
        <f>[21]Novembro!$I$5</f>
        <v>SE</v>
      </c>
      <c r="C25" s="2" t="str">
        <f>[21]Novembro!$I$6</f>
        <v>NO</v>
      </c>
      <c r="D25" s="2" t="str">
        <f>[21]Novembro!$I$7</f>
        <v>NO</v>
      </c>
      <c r="E25" s="2" t="str">
        <f>[21]Novembro!$I$8</f>
        <v>SE</v>
      </c>
      <c r="F25" s="2" t="str">
        <f>[21]Novembro!$I$9</f>
        <v>SE</v>
      </c>
      <c r="G25" s="2" t="str">
        <f>[21]Novembro!$I$10</f>
        <v>SE</v>
      </c>
      <c r="H25" s="2" t="str">
        <f>[21]Novembro!$I$11</f>
        <v>SE</v>
      </c>
      <c r="I25" s="2" t="str">
        <f>[21]Novembro!$I$12</f>
        <v>NE</v>
      </c>
      <c r="J25" s="2" t="str">
        <f>[21]Novembro!$I$13</f>
        <v>SE</v>
      </c>
      <c r="K25" s="2" t="str">
        <f>[21]Novembro!$I$14</f>
        <v>O</v>
      </c>
      <c r="L25" s="2" t="str">
        <f>[21]Novembro!$I$15</f>
        <v>S</v>
      </c>
      <c r="M25" s="2" t="str">
        <f>[21]Novembro!$I$16</f>
        <v>S</v>
      </c>
      <c r="N25" s="2" t="str">
        <f>[21]Novembro!$I$17</f>
        <v>S</v>
      </c>
      <c r="O25" s="2" t="str">
        <f>[21]Novembro!$I$18</f>
        <v>SE</v>
      </c>
      <c r="P25" s="2" t="str">
        <f>[21]Novembro!$I$19</f>
        <v>SE</v>
      </c>
      <c r="Q25" s="2" t="str">
        <f>[21]Novembro!$I$20</f>
        <v>S</v>
      </c>
      <c r="R25" s="2" t="str">
        <f>[21]Novembro!$I$21</f>
        <v>S</v>
      </c>
      <c r="S25" s="2" t="str">
        <f>[21]Novembro!$I$22</f>
        <v>S</v>
      </c>
      <c r="T25" s="2" t="str">
        <f>[21]Novembro!$I$23</f>
        <v>S</v>
      </c>
      <c r="U25" s="2" t="str">
        <f>[21]Novembro!$I$24</f>
        <v>SO</v>
      </c>
      <c r="V25" s="2" t="str">
        <f>[21]Novembro!$I$25</f>
        <v>NO</v>
      </c>
      <c r="W25" s="2" t="str">
        <f>[21]Novembro!$I$26</f>
        <v>N</v>
      </c>
      <c r="X25" s="2" t="str">
        <f>[21]Novembro!$I$27</f>
        <v>NO</v>
      </c>
      <c r="Y25" s="2" t="str">
        <f>[21]Novembro!$I$28</f>
        <v>SO</v>
      </c>
      <c r="Z25" s="2" t="str">
        <f>[21]Novembro!$I$29</f>
        <v>NO</v>
      </c>
      <c r="AA25" s="2" t="str">
        <f>[21]Novembro!$I$30</f>
        <v>NO</v>
      </c>
      <c r="AB25" s="2" t="str">
        <f>[21]Novembro!$I$31</f>
        <v>SE</v>
      </c>
      <c r="AC25" s="2" t="str">
        <f>[21]Novembro!$I$32</f>
        <v>NO</v>
      </c>
      <c r="AD25" s="2" t="str">
        <f>[21]Novembro!$I$33</f>
        <v>N</v>
      </c>
      <c r="AE25" s="2" t="str">
        <f>[21]Novembro!$I$34</f>
        <v>N</v>
      </c>
      <c r="AF25" s="49" t="str">
        <f>[21]Novembro!$I$35</f>
        <v>SE</v>
      </c>
      <c r="AG25" s="2"/>
    </row>
    <row r="26" spans="1:33" ht="17.100000000000001" customHeight="1" x14ac:dyDescent="0.2">
      <c r="A26" s="9" t="s">
        <v>18</v>
      </c>
      <c r="B26" s="2" t="str">
        <f>[22]Novembro!$I$5</f>
        <v>O</v>
      </c>
      <c r="C26" s="2" t="str">
        <f>[22]Novembro!$I$6</f>
        <v>L</v>
      </c>
      <c r="D26" s="2" t="str">
        <f>[22]Novembro!$I$7</f>
        <v>O</v>
      </c>
      <c r="E26" s="2" t="str">
        <f>[22]Novembro!$I$8</f>
        <v>O</v>
      </c>
      <c r="F26" s="2" t="str">
        <f>[22]Novembro!$I$9</f>
        <v>NO</v>
      </c>
      <c r="G26" s="2" t="str">
        <f>[22]Novembro!$I$10</f>
        <v>N</v>
      </c>
      <c r="H26" s="2" t="str">
        <f>[22]Novembro!$I$11</f>
        <v>NO</v>
      </c>
      <c r="I26" s="2" t="str">
        <f>[22]Novembro!$I$12</f>
        <v>L</v>
      </c>
      <c r="J26" s="2" t="str">
        <f>[22]Novembro!$I$13</f>
        <v>NO</v>
      </c>
      <c r="K26" s="2" t="str">
        <f>[22]Novembro!$I$14</f>
        <v>L</v>
      </c>
      <c r="L26" s="2" t="str">
        <f>[22]Novembro!$I$15</f>
        <v>O</v>
      </c>
      <c r="M26" s="2" t="str">
        <f>[22]Novembro!$I$16</f>
        <v>O</v>
      </c>
      <c r="N26" s="2" t="str">
        <f>[22]Novembro!$I$17</f>
        <v>S</v>
      </c>
      <c r="O26" s="2" t="str">
        <f>[22]Novembro!$I$18</f>
        <v>L</v>
      </c>
      <c r="P26" s="2" t="str">
        <f>[22]Novembro!$I$19</f>
        <v>SE</v>
      </c>
      <c r="Q26" s="2" t="str">
        <f>[22]Novembro!$I$20</f>
        <v>L</v>
      </c>
      <c r="R26" s="2" t="str">
        <f>[22]Novembro!$I$21</f>
        <v>L</v>
      </c>
      <c r="S26" s="2" t="str">
        <f>[22]Novembro!$I$22</f>
        <v>L</v>
      </c>
      <c r="T26" s="2" t="str">
        <f>[22]Novembro!$I$23</f>
        <v>L</v>
      </c>
      <c r="U26" s="2" t="str">
        <f>[22]Novembro!$I$24</f>
        <v>SO</v>
      </c>
      <c r="V26" s="2" t="str">
        <f>[22]Novembro!$I$25</f>
        <v>L</v>
      </c>
      <c r="W26" s="2" t="str">
        <f>[22]Novembro!$I$26</f>
        <v>NO</v>
      </c>
      <c r="X26" s="2" t="str">
        <f>[22]Novembro!$I$27</f>
        <v>N</v>
      </c>
      <c r="Y26" s="2" t="str">
        <f>[22]Novembro!$I$28</f>
        <v>O</v>
      </c>
      <c r="Z26" s="2" t="str">
        <f>[22]Novembro!$I$29</f>
        <v>O</v>
      </c>
      <c r="AA26" s="2" t="str">
        <f>[22]Novembro!$I$30</f>
        <v>L</v>
      </c>
      <c r="AB26" s="2" t="str">
        <f>[22]Novembro!$I$31</f>
        <v>SE</v>
      </c>
      <c r="AC26" s="2" t="str">
        <f>[22]Novembro!$I$32</f>
        <v>NO</v>
      </c>
      <c r="AD26" s="2" t="str">
        <f>[22]Novembro!$I$33</f>
        <v>N</v>
      </c>
      <c r="AE26" s="2" t="str">
        <f>[22]Novembro!$I$34</f>
        <v>SE</v>
      </c>
      <c r="AF26" s="49" t="str">
        <f>[22]Novembro!$I$35</f>
        <v>L</v>
      </c>
      <c r="AG26" s="2"/>
    </row>
    <row r="27" spans="1:33" ht="17.100000000000001" customHeight="1" x14ac:dyDescent="0.2">
      <c r="A27" s="9" t="s">
        <v>19</v>
      </c>
      <c r="B27" s="2" t="str">
        <f>[23]Novembro!$I$5</f>
        <v>L</v>
      </c>
      <c r="C27" s="2" t="str">
        <f>[23]Novembro!$I$6</f>
        <v>L</v>
      </c>
      <c r="D27" s="2" t="str">
        <f>[23]Novembro!$I$7</f>
        <v>NE</v>
      </c>
      <c r="E27" s="2" t="str">
        <f>[23]Novembro!$I$8</f>
        <v>NE</v>
      </c>
      <c r="F27" s="2" t="str">
        <f>[23]Novembro!$I$9</f>
        <v>SE</v>
      </c>
      <c r="G27" s="2" t="str">
        <f>[23]Novembro!$I$10</f>
        <v>SO</v>
      </c>
      <c r="H27" s="2" t="str">
        <f>[23]Novembro!$I$11</f>
        <v>NE</v>
      </c>
      <c r="I27" s="2" t="str">
        <f>[23]Novembro!$I$12</f>
        <v>L</v>
      </c>
      <c r="J27" s="2" t="str">
        <f>[23]Novembro!$I$13</f>
        <v>NE</v>
      </c>
      <c r="K27" s="2" t="str">
        <f>[23]Novembro!$I$14</f>
        <v>L</v>
      </c>
      <c r="L27" s="2" t="str">
        <f>[23]Novembro!$I$15</f>
        <v>S</v>
      </c>
      <c r="M27" s="2" t="str">
        <f>[23]Novembro!$I$16</f>
        <v>S</v>
      </c>
      <c r="N27" s="2" t="str">
        <f>[23]Novembro!$I$17</f>
        <v>S</v>
      </c>
      <c r="O27" s="2" t="str">
        <f>[23]Novembro!$I$18</f>
        <v>S</v>
      </c>
      <c r="P27" s="2" t="str">
        <f>[23]Novembro!$I$19</f>
        <v>S</v>
      </c>
      <c r="Q27" s="2" t="str">
        <f>[23]Novembro!$I$20</f>
        <v>SO</v>
      </c>
      <c r="R27" s="2" t="str">
        <f>[23]Novembro!$I$21</f>
        <v>L</v>
      </c>
      <c r="S27" s="2" t="str">
        <f>[23]Novembro!$I$22</f>
        <v>NE</v>
      </c>
      <c r="T27" s="2" t="str">
        <f>[23]Novembro!$I$23</f>
        <v>L</v>
      </c>
      <c r="U27" s="2" t="str">
        <f>[23]Novembro!$I$24</f>
        <v>S</v>
      </c>
      <c r="V27" s="2" t="str">
        <f>[23]Novembro!$I$25</f>
        <v>L</v>
      </c>
      <c r="W27" s="2" t="str">
        <f>[23]Novembro!$I$26</f>
        <v>N</v>
      </c>
      <c r="X27" s="2" t="str">
        <f>[23]Novembro!$I$27</f>
        <v>NE</v>
      </c>
      <c r="Y27" s="2" t="str">
        <f>[23]Novembro!$I$28</f>
        <v>S</v>
      </c>
      <c r="Z27" s="2" t="str">
        <f>[23]Novembro!$I$29</f>
        <v>S</v>
      </c>
      <c r="AA27" s="2" t="str">
        <f>[23]Novembro!$I$30</f>
        <v>NE</v>
      </c>
      <c r="AB27" s="2" t="str">
        <f>[23]Novembro!$I$31</f>
        <v>SE</v>
      </c>
      <c r="AC27" s="2" t="str">
        <f>[23]Novembro!$I$32</f>
        <v>N</v>
      </c>
      <c r="AD27" s="2" t="str">
        <f>[23]Novembro!$I$33</f>
        <v>L</v>
      </c>
      <c r="AE27" s="2" t="str">
        <f>[23]Novembro!$I$34</f>
        <v>NE</v>
      </c>
      <c r="AF27" s="49" t="str">
        <f>[23]Novembro!$I$35</f>
        <v>L</v>
      </c>
      <c r="AG27" s="2"/>
    </row>
    <row r="28" spans="1:33" ht="17.100000000000001" customHeight="1" x14ac:dyDescent="0.2">
      <c r="A28" s="9" t="s">
        <v>31</v>
      </c>
      <c r="B28" s="2" t="str">
        <f>[24]Novembro!$I$5</f>
        <v>SE</v>
      </c>
      <c r="C28" s="2" t="str">
        <f>[24]Novembro!$I$6</f>
        <v>L</v>
      </c>
      <c r="D28" s="2" t="str">
        <f>[24]Novembro!$I$7</f>
        <v>NO</v>
      </c>
      <c r="E28" s="2" t="str">
        <f>[24]Novembro!$I$8</f>
        <v>SE</v>
      </c>
      <c r="F28" s="2" t="str">
        <f>[24]Novembro!$I$9</f>
        <v>SE</v>
      </c>
      <c r="G28" s="2" t="str">
        <f>[24]Novembro!$I$10</f>
        <v>NO</v>
      </c>
      <c r="H28" s="2" t="str">
        <f>[24]Novembro!$I$11</f>
        <v>SE</v>
      </c>
      <c r="I28" s="2" t="str">
        <f>[24]Novembro!$I$12</f>
        <v>NE</v>
      </c>
      <c r="J28" s="2" t="str">
        <f>[24]Novembro!$I$13</f>
        <v>NO</v>
      </c>
      <c r="K28" s="2" t="str">
        <f>[24]Novembro!$I$14</f>
        <v>L</v>
      </c>
      <c r="L28" s="2" t="str">
        <f>[24]Novembro!$I$15</f>
        <v>S</v>
      </c>
      <c r="M28" s="2" t="str">
        <f>[24]Novembro!$I$16</f>
        <v>S</v>
      </c>
      <c r="N28" s="2" t="str">
        <f>[24]Novembro!$I$17</f>
        <v>S</v>
      </c>
      <c r="O28" s="2" t="str">
        <f>[24]Novembro!$I$18</f>
        <v>S</v>
      </c>
      <c r="P28" s="2" t="str">
        <f>[24]Novembro!$I$19</f>
        <v>SE</v>
      </c>
      <c r="Q28" s="2" t="str">
        <f>[24]Novembro!$I$20</f>
        <v>SE</v>
      </c>
      <c r="R28" s="2" t="str">
        <f>[24]Novembro!$I$21</f>
        <v>NE</v>
      </c>
      <c r="S28" s="2" t="str">
        <f>[24]Novembro!$I$22</f>
        <v>NE</v>
      </c>
      <c r="T28" s="2" t="str">
        <f>[24]Novembro!$I$23</f>
        <v>SE</v>
      </c>
      <c r="U28" s="2" t="str">
        <f>[24]Novembro!$I$24</f>
        <v>SE</v>
      </c>
      <c r="V28" s="2" t="str">
        <f>[24]Novembro!$I$25</f>
        <v>NO</v>
      </c>
      <c r="W28" s="2" t="str">
        <f>[24]Novembro!$I$26</f>
        <v>NO</v>
      </c>
      <c r="X28" s="2" t="str">
        <f>[24]Novembro!$I$27</f>
        <v>NO</v>
      </c>
      <c r="Y28" s="2" t="str">
        <f>[24]Novembro!$I$28</f>
        <v>NO</v>
      </c>
      <c r="Z28" s="2" t="str">
        <f>[24]Novembro!$I$29</f>
        <v>NO</v>
      </c>
      <c r="AA28" s="2" t="str">
        <f>[24]Novembro!$I$30</f>
        <v>SE</v>
      </c>
      <c r="AB28" s="2" t="str">
        <f>[24]Novembro!$I$31</f>
        <v>SE</v>
      </c>
      <c r="AC28" s="2" t="str">
        <f>[24]Novembro!$I$32</f>
        <v>SE</v>
      </c>
      <c r="AD28" s="2" t="str">
        <f>[24]Novembro!$I$33</f>
        <v>NO</v>
      </c>
      <c r="AE28" s="2" t="str">
        <f>[24]Novembro!$I$34</f>
        <v>SE</v>
      </c>
      <c r="AF28" s="49" t="str">
        <f>[24]Novembro!$I$35</f>
        <v>SE</v>
      </c>
      <c r="AG28" s="2"/>
    </row>
    <row r="29" spans="1:33" ht="17.100000000000001" customHeight="1" x14ac:dyDescent="0.2">
      <c r="A29" s="9" t="s">
        <v>20</v>
      </c>
      <c r="B29" s="20" t="str">
        <f>[25]Novembro!$I$5</f>
        <v>NE</v>
      </c>
      <c r="C29" s="20" t="str">
        <f>[25]Novembro!$I$6</f>
        <v>SE</v>
      </c>
      <c r="D29" s="20" t="str">
        <f>[25]Novembro!$I$7</f>
        <v>SE</v>
      </c>
      <c r="E29" s="20" t="str">
        <f>[25]Novembro!$I$8</f>
        <v>SE</v>
      </c>
      <c r="F29" s="20" t="str">
        <f>[25]Novembro!$I$9</f>
        <v>SE</v>
      </c>
      <c r="G29" s="20" t="str">
        <f>[25]Novembro!$I$10</f>
        <v>SE</v>
      </c>
      <c r="H29" s="20" t="str">
        <f>[25]Novembro!$I$11</f>
        <v>NE</v>
      </c>
      <c r="I29" s="20" t="str">
        <f>[25]Novembro!$I$12</f>
        <v>L</v>
      </c>
      <c r="J29" s="20" t="str">
        <f>[25]Novembro!$I$13</f>
        <v>NE</v>
      </c>
      <c r="K29" s="20" t="str">
        <f>[25]Novembro!$I$14</f>
        <v>N</v>
      </c>
      <c r="L29" s="20" t="str">
        <f>[25]Novembro!$I$15</f>
        <v>NE</v>
      </c>
      <c r="M29" s="20" t="str">
        <f>[25]Novembro!$I$16</f>
        <v>NE</v>
      </c>
      <c r="N29" s="20" t="str">
        <f>[25]Novembro!$I$17</f>
        <v>S</v>
      </c>
      <c r="O29" s="20" t="str">
        <f>[25]Novembro!$I$18</f>
        <v>SE</v>
      </c>
      <c r="P29" s="20" t="str">
        <f>[25]Novembro!$I$19</f>
        <v>L</v>
      </c>
      <c r="Q29" s="20" t="str">
        <f>[25]Novembro!$I$20</f>
        <v>SE</v>
      </c>
      <c r="R29" s="20" t="str">
        <f>[25]Novembro!$I$21</f>
        <v>SE</v>
      </c>
      <c r="S29" s="20" t="str">
        <f>[25]Novembro!$I$22</f>
        <v>SE</v>
      </c>
      <c r="T29" s="20" t="str">
        <f>[25]Novembro!$I$23</f>
        <v>S</v>
      </c>
      <c r="U29" s="20" t="str">
        <f>[25]Novembro!$I$24</f>
        <v>L</v>
      </c>
      <c r="V29" s="20" t="str">
        <f>[25]Novembro!$I$25</f>
        <v>NE</v>
      </c>
      <c r="W29" s="20" t="str">
        <f>[25]Novembro!$I$26</f>
        <v>N</v>
      </c>
      <c r="X29" s="20" t="str">
        <f>[25]Novembro!$I$27</f>
        <v>N</v>
      </c>
      <c r="Y29" s="20" t="str">
        <f>[25]Novembro!$I$28</f>
        <v>SO</v>
      </c>
      <c r="Z29" s="20" t="str">
        <f>[25]Novembro!$I$29</f>
        <v>SE</v>
      </c>
      <c r="AA29" s="20" t="str">
        <f>[25]Novembro!$I$30</f>
        <v>S</v>
      </c>
      <c r="AB29" s="20" t="str">
        <f>[25]Novembro!$I$31</f>
        <v>S</v>
      </c>
      <c r="AC29" s="20" t="str">
        <f>[25]Novembro!$I$32</f>
        <v>SO</v>
      </c>
      <c r="AD29" s="20" t="str">
        <f>[25]Novembro!$I$33</f>
        <v>NE</v>
      </c>
      <c r="AE29" s="20" t="str">
        <f>[25]Novembro!$I$34</f>
        <v>S</v>
      </c>
      <c r="AF29" s="51" t="str">
        <f>[25]Novembro!$I$35</f>
        <v>SE</v>
      </c>
      <c r="AG29" s="2"/>
    </row>
    <row r="30" spans="1:33" s="5" customFormat="1" ht="17.100000000000001" customHeight="1" x14ac:dyDescent="0.2">
      <c r="A30" s="13" t="s">
        <v>37</v>
      </c>
      <c r="B30" s="21" t="s">
        <v>50</v>
      </c>
      <c r="C30" s="21" t="s">
        <v>48</v>
      </c>
      <c r="D30" s="21" t="s">
        <v>54</v>
      </c>
      <c r="E30" s="21" t="s">
        <v>50</v>
      </c>
      <c r="F30" s="21" t="s">
        <v>50</v>
      </c>
      <c r="G30" s="21" t="s">
        <v>50</v>
      </c>
      <c r="H30" s="21" t="s">
        <v>49</v>
      </c>
      <c r="I30" s="21" t="s">
        <v>48</v>
      </c>
      <c r="J30" s="21" t="s">
        <v>49</v>
      </c>
      <c r="K30" s="21" t="s">
        <v>48</v>
      </c>
      <c r="L30" s="21" t="s">
        <v>51</v>
      </c>
      <c r="M30" s="21" t="s">
        <v>51</v>
      </c>
      <c r="N30" s="21" t="s">
        <v>51</v>
      </c>
      <c r="O30" s="21" t="s">
        <v>51</v>
      </c>
      <c r="P30" s="22" t="s">
        <v>51</v>
      </c>
      <c r="Q30" s="22" t="s">
        <v>51</v>
      </c>
      <c r="R30" s="22" t="s">
        <v>48</v>
      </c>
      <c r="S30" s="22" t="s">
        <v>48</v>
      </c>
      <c r="T30" s="22" t="s">
        <v>49</v>
      </c>
      <c r="U30" s="22" t="s">
        <v>54</v>
      </c>
      <c r="V30" s="22" t="s">
        <v>48</v>
      </c>
      <c r="W30" s="22" t="s">
        <v>55</v>
      </c>
      <c r="X30" s="22" t="s">
        <v>55</v>
      </c>
      <c r="Y30" s="22" t="s">
        <v>51</v>
      </c>
      <c r="Z30" s="22" t="s">
        <v>51</v>
      </c>
      <c r="AA30" s="22" t="s">
        <v>48</v>
      </c>
      <c r="AB30" s="22" t="s">
        <v>50</v>
      </c>
      <c r="AC30" s="22" t="s">
        <v>54</v>
      </c>
      <c r="AD30" s="22" t="s">
        <v>49</v>
      </c>
      <c r="AE30" s="22" t="s">
        <v>49</v>
      </c>
      <c r="AF30" s="46"/>
      <c r="AG30" s="19"/>
    </row>
    <row r="31" spans="1:33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17" t="s">
        <v>50</v>
      </c>
      <c r="AG31" s="2"/>
    </row>
    <row r="32" spans="1:33" x14ac:dyDescent="0.2">
      <c r="AF32" s="18"/>
      <c r="AG32" s="2"/>
    </row>
    <row r="33" spans="32:33" x14ac:dyDescent="0.2">
      <c r="AF33" s="18"/>
      <c r="AG33" s="2"/>
    </row>
    <row r="34" spans="32:33" x14ac:dyDescent="0.2">
      <c r="AF34" s="18"/>
      <c r="AG34" s="2"/>
    </row>
    <row r="35" spans="32:33" x14ac:dyDescent="0.2">
      <c r="AF35" s="18"/>
      <c r="AG35" s="2"/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zoomScale="90" zoomScaleNormal="90" workbookViewId="0">
      <selection activeCell="V31" sqref="V31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7" style="2" customWidth="1"/>
    <col min="27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thickBot="1" x14ac:dyDescent="0.2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63">
        <v>1</v>
      </c>
      <c r="C3" s="63">
        <f>SUM(B3+1)</f>
        <v>2</v>
      </c>
      <c r="D3" s="63">
        <f t="shared" ref="D3:AD3" si="0">SUM(C3+1)</f>
        <v>3</v>
      </c>
      <c r="E3" s="63">
        <f t="shared" si="0"/>
        <v>4</v>
      </c>
      <c r="F3" s="63">
        <f t="shared" si="0"/>
        <v>5</v>
      </c>
      <c r="G3" s="63">
        <f t="shared" si="0"/>
        <v>6</v>
      </c>
      <c r="H3" s="63">
        <f t="shared" si="0"/>
        <v>7</v>
      </c>
      <c r="I3" s="63">
        <f t="shared" si="0"/>
        <v>8</v>
      </c>
      <c r="J3" s="63">
        <f t="shared" si="0"/>
        <v>9</v>
      </c>
      <c r="K3" s="63">
        <f t="shared" si="0"/>
        <v>10</v>
      </c>
      <c r="L3" s="63">
        <f t="shared" si="0"/>
        <v>11</v>
      </c>
      <c r="M3" s="63">
        <f t="shared" si="0"/>
        <v>12</v>
      </c>
      <c r="N3" s="63">
        <f t="shared" si="0"/>
        <v>13</v>
      </c>
      <c r="O3" s="63">
        <f t="shared" si="0"/>
        <v>14</v>
      </c>
      <c r="P3" s="63">
        <f t="shared" si="0"/>
        <v>15</v>
      </c>
      <c r="Q3" s="63">
        <f t="shared" si="0"/>
        <v>16</v>
      </c>
      <c r="R3" s="63">
        <f t="shared" si="0"/>
        <v>17</v>
      </c>
      <c r="S3" s="63">
        <f t="shared" si="0"/>
        <v>18</v>
      </c>
      <c r="T3" s="63">
        <f t="shared" si="0"/>
        <v>19</v>
      </c>
      <c r="U3" s="63">
        <f t="shared" si="0"/>
        <v>20</v>
      </c>
      <c r="V3" s="63">
        <f t="shared" si="0"/>
        <v>21</v>
      </c>
      <c r="W3" s="63">
        <f t="shared" si="0"/>
        <v>22</v>
      </c>
      <c r="X3" s="63">
        <f t="shared" si="0"/>
        <v>23</v>
      </c>
      <c r="Y3" s="63">
        <f t="shared" si="0"/>
        <v>24</v>
      </c>
      <c r="Z3" s="63">
        <f t="shared" si="0"/>
        <v>25</v>
      </c>
      <c r="AA3" s="63">
        <f t="shared" si="0"/>
        <v>26</v>
      </c>
      <c r="AB3" s="63">
        <f t="shared" si="0"/>
        <v>27</v>
      </c>
      <c r="AC3" s="63">
        <f t="shared" si="0"/>
        <v>28</v>
      </c>
      <c r="AD3" s="63">
        <f t="shared" si="0"/>
        <v>29</v>
      </c>
      <c r="AE3" s="63">
        <v>30</v>
      </c>
      <c r="AF3" s="30" t="s">
        <v>40</v>
      </c>
      <c r="AG3" s="19"/>
    </row>
    <row r="4" spans="1:33" s="5" customFormat="1" ht="20.100000000000001" customHeight="1" thickBot="1" x14ac:dyDescent="0.2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29" t="s">
        <v>38</v>
      </c>
      <c r="AG4" s="19"/>
    </row>
    <row r="5" spans="1:33" s="5" customFormat="1" ht="20.100000000000001" customHeight="1" thickTop="1" x14ac:dyDescent="0.2">
      <c r="A5" s="8" t="s">
        <v>45</v>
      </c>
      <c r="B5" s="41">
        <f>[1]Novembro!$J$5</f>
        <v>48.96</v>
      </c>
      <c r="C5" s="41">
        <f>[1]Novembro!$J$6</f>
        <v>21.6</v>
      </c>
      <c r="D5" s="41">
        <f>[1]Novembro!$J$7</f>
        <v>32.76</v>
      </c>
      <c r="E5" s="41">
        <f>[1]Novembro!$J$8</f>
        <v>23.759999999999998</v>
      </c>
      <c r="F5" s="41">
        <f>[1]Novembro!$J$9</f>
        <v>24.48</v>
      </c>
      <c r="G5" s="41">
        <f>[1]Novembro!$J$10</f>
        <v>33.119999999999997</v>
      </c>
      <c r="H5" s="41">
        <f>[1]Novembro!$J$11</f>
        <v>33.480000000000004</v>
      </c>
      <c r="I5" s="41">
        <f>[1]Novembro!$J$12</f>
        <v>55.080000000000005</v>
      </c>
      <c r="J5" s="41">
        <f>[1]Novembro!$J$13</f>
        <v>22.68</v>
      </c>
      <c r="K5" s="41">
        <f>[1]Novembro!$J$14</f>
        <v>26.28</v>
      </c>
      <c r="L5" s="41">
        <f>[1]Novembro!$J$15</f>
        <v>32.04</v>
      </c>
      <c r="M5" s="41">
        <f>[1]Novembro!$J$16</f>
        <v>39.6</v>
      </c>
      <c r="N5" s="41">
        <f>[1]Novembro!$J$17</f>
        <v>36.36</v>
      </c>
      <c r="O5" s="41">
        <f>[1]Novembro!$J$18</f>
        <v>26.64</v>
      </c>
      <c r="P5" s="41">
        <f>[1]Novembro!$J$19</f>
        <v>24.12</v>
      </c>
      <c r="Q5" s="41">
        <f>[1]Novembro!$J$20</f>
        <v>27.720000000000002</v>
      </c>
      <c r="R5" s="41">
        <f>[1]Novembro!$J$21</f>
        <v>39.96</v>
      </c>
      <c r="S5" s="41">
        <f>[1]Novembro!$J$22</f>
        <v>42.84</v>
      </c>
      <c r="T5" s="41">
        <f>[1]Novembro!$J$23</f>
        <v>40.32</v>
      </c>
      <c r="U5" s="41">
        <f>[1]Novembro!$J$24</f>
        <v>26.28</v>
      </c>
      <c r="V5" s="41">
        <f>[1]Novembro!$J$25</f>
        <v>47.16</v>
      </c>
      <c r="W5" s="41">
        <f>[1]Novembro!$J$26</f>
        <v>33.840000000000003</v>
      </c>
      <c r="X5" s="41">
        <f>[1]Novembro!$J$27</f>
        <v>33.119999999999997</v>
      </c>
      <c r="Y5" s="41">
        <f>[1]Novembro!$J$28</f>
        <v>29.16</v>
      </c>
      <c r="Z5" s="41">
        <f>[1]Novembro!$J$29</f>
        <v>22.68</v>
      </c>
      <c r="AA5" s="41">
        <f>[1]Novembro!$J$30</f>
        <v>33.119999999999997</v>
      </c>
      <c r="AB5" s="41">
        <f>[1]Novembro!$J$31</f>
        <v>35.28</v>
      </c>
      <c r="AC5" s="41">
        <f>[1]Novembro!$J$32</f>
        <v>23.400000000000002</v>
      </c>
      <c r="AD5" s="41">
        <f>[1]Novembro!$J$33</f>
        <v>48.24</v>
      </c>
      <c r="AE5" s="41">
        <f>[1]Novembro!$J$34</f>
        <v>25.2</v>
      </c>
      <c r="AF5" s="44">
        <f t="shared" ref="AF5:AF10" si="1">MAX(B5:AE5)</f>
        <v>55.080000000000005</v>
      </c>
      <c r="AG5" s="19"/>
    </row>
    <row r="6" spans="1:33" s="1" customFormat="1" ht="17.100000000000001" customHeight="1" x14ac:dyDescent="0.2">
      <c r="A6" s="9" t="s">
        <v>0</v>
      </c>
      <c r="B6" s="3">
        <f>[2]Novembro!$J$5</f>
        <v>48.96</v>
      </c>
      <c r="C6" s="3">
        <f>[2]Novembro!$J$6</f>
        <v>21.6</v>
      </c>
      <c r="D6" s="3">
        <f>[2]Novembro!$J$7</f>
        <v>32.76</v>
      </c>
      <c r="E6" s="3">
        <f>[2]Novembro!$J$8</f>
        <v>23.759999999999998</v>
      </c>
      <c r="F6" s="3">
        <f>[2]Novembro!$J$9</f>
        <v>24.48</v>
      </c>
      <c r="G6" s="3">
        <f>[2]Novembro!$J$10</f>
        <v>33.119999999999997</v>
      </c>
      <c r="H6" s="3">
        <f>[2]Novembro!$J$11</f>
        <v>33.480000000000004</v>
      </c>
      <c r="I6" s="3">
        <f>[2]Novembro!$J$12</f>
        <v>55.080000000000005</v>
      </c>
      <c r="J6" s="3">
        <f>[2]Novembro!$J$13</f>
        <v>22.68</v>
      </c>
      <c r="K6" s="3">
        <f>[2]Novembro!$J$14</f>
        <v>26.28</v>
      </c>
      <c r="L6" s="3">
        <f>[2]Novembro!$J$15</f>
        <v>32.04</v>
      </c>
      <c r="M6" s="3">
        <f>[2]Novembro!$J$16</f>
        <v>39.6</v>
      </c>
      <c r="N6" s="3">
        <f>[2]Novembro!$J$17</f>
        <v>36.36</v>
      </c>
      <c r="O6" s="3">
        <f>[2]Novembro!$J$18</f>
        <v>26.64</v>
      </c>
      <c r="P6" s="3">
        <f>[2]Novembro!$J$19</f>
        <v>24.12</v>
      </c>
      <c r="Q6" s="3">
        <f>[2]Novembro!$J$20</f>
        <v>27.720000000000002</v>
      </c>
      <c r="R6" s="3">
        <f>[2]Novembro!$J$21</f>
        <v>39.96</v>
      </c>
      <c r="S6" s="3">
        <f>[2]Novembro!$J$22</f>
        <v>42.84</v>
      </c>
      <c r="T6" s="3">
        <f>[2]Novembro!$J$23</f>
        <v>40.32</v>
      </c>
      <c r="U6" s="3">
        <f>[2]Novembro!$J$24</f>
        <v>26.28</v>
      </c>
      <c r="V6" s="3">
        <f>[2]Novembro!$J$25</f>
        <v>47.16</v>
      </c>
      <c r="W6" s="3">
        <f>[2]Novembro!$J$26</f>
        <v>33.840000000000003</v>
      </c>
      <c r="X6" s="3">
        <f>[2]Novembro!$J$27</f>
        <v>33.119999999999997</v>
      </c>
      <c r="Y6" s="3">
        <f>[2]Novembro!$J$28</f>
        <v>29.16</v>
      </c>
      <c r="Z6" s="3">
        <f>[2]Novembro!$J$29</f>
        <v>22.68</v>
      </c>
      <c r="AA6" s="3">
        <f>[2]Novembro!$J$30</f>
        <v>33.119999999999997</v>
      </c>
      <c r="AB6" s="3">
        <f>[2]Novembro!$J$31</f>
        <v>35.28</v>
      </c>
      <c r="AC6" s="3">
        <f>[2]Novembro!$J$32</f>
        <v>20.16</v>
      </c>
      <c r="AD6" s="3">
        <f>[2]Novembro!$J$33</f>
        <v>70.56</v>
      </c>
      <c r="AE6" s="3">
        <f>[2]Novembro!$J$34</f>
        <v>52.2</v>
      </c>
      <c r="AF6" s="16">
        <f t="shared" si="1"/>
        <v>70.56</v>
      </c>
      <c r="AG6" s="2"/>
    </row>
    <row r="7" spans="1:33" ht="17.100000000000001" customHeight="1" x14ac:dyDescent="0.2">
      <c r="A7" s="9" t="s">
        <v>1</v>
      </c>
      <c r="B7" s="14">
        <f>[3]Novembro!$J$5</f>
        <v>54.36</v>
      </c>
      <c r="C7" s="14">
        <f>[3]Novembro!$J$6</f>
        <v>27.720000000000002</v>
      </c>
      <c r="D7" s="14">
        <f>[3]Novembro!$J$7</f>
        <v>21.96</v>
      </c>
      <c r="E7" s="14">
        <f>[3]Novembro!$J$8</f>
        <v>19.8</v>
      </c>
      <c r="F7" s="14">
        <f>[3]Novembro!$J$9</f>
        <v>42.480000000000004</v>
      </c>
      <c r="G7" s="14">
        <f>[3]Novembro!$J$10</f>
        <v>17.64</v>
      </c>
      <c r="H7" s="14">
        <f>[3]Novembro!$J$11</f>
        <v>61.92</v>
      </c>
      <c r="I7" s="14">
        <f>[3]Novembro!$J$12</f>
        <v>17.64</v>
      </c>
      <c r="J7" s="14">
        <f>[3]Novembro!$J$13</f>
        <v>25.2</v>
      </c>
      <c r="K7" s="14">
        <f>[3]Novembro!$J$14</f>
        <v>30.240000000000002</v>
      </c>
      <c r="L7" s="14">
        <f>[3]Novembro!$J$15</f>
        <v>28.08</v>
      </c>
      <c r="M7" s="14">
        <f>[3]Novembro!$J$16</f>
        <v>39.96</v>
      </c>
      <c r="N7" s="14">
        <f>[3]Novembro!$J$17</f>
        <v>56.88</v>
      </c>
      <c r="O7" s="14">
        <f>[3]Novembro!$J$18</f>
        <v>25.56</v>
      </c>
      <c r="P7" s="14">
        <f>[3]Novembro!$J$19</f>
        <v>21.240000000000002</v>
      </c>
      <c r="Q7" s="14">
        <f>[3]Novembro!$J$20</f>
        <v>19.079999999999998</v>
      </c>
      <c r="R7" s="14">
        <f>[3]Novembro!$J$21</f>
        <v>23.400000000000002</v>
      </c>
      <c r="S7" s="14">
        <f>[3]Novembro!$J$22</f>
        <v>29.52</v>
      </c>
      <c r="T7" s="14">
        <f>[3]Novembro!$J$23</f>
        <v>34.200000000000003</v>
      </c>
      <c r="U7" s="14">
        <f>[3]Novembro!$J$24</f>
        <v>32.4</v>
      </c>
      <c r="V7" s="14">
        <f>[3]Novembro!$J$25</f>
        <v>24.840000000000003</v>
      </c>
      <c r="W7" s="14">
        <f>[3]Novembro!$J$26</f>
        <v>29.16</v>
      </c>
      <c r="X7" s="14">
        <f>[3]Novembro!$J$27</f>
        <v>50.4</v>
      </c>
      <c r="Y7" s="14">
        <f>[3]Novembro!$J$28</f>
        <v>56.519999999999996</v>
      </c>
      <c r="Z7" s="14">
        <f>[3]Novembro!$J$29</f>
        <v>21.240000000000002</v>
      </c>
      <c r="AA7" s="14">
        <f>[3]Novembro!$J$30</f>
        <v>29.52</v>
      </c>
      <c r="AB7" s="14">
        <f>[3]Novembro!$J$31</f>
        <v>23.040000000000003</v>
      </c>
      <c r="AC7" s="14">
        <f>[3]Novembro!$J$32</f>
        <v>23.040000000000003</v>
      </c>
      <c r="AD7" s="14">
        <f>[3]Novembro!$J$33</f>
        <v>35.64</v>
      </c>
      <c r="AE7" s="14">
        <f>[3]Novembro!$J$34</f>
        <v>45.72</v>
      </c>
      <c r="AF7" s="16">
        <f t="shared" si="1"/>
        <v>61.92</v>
      </c>
      <c r="AG7" s="2"/>
    </row>
    <row r="8" spans="1:33" ht="17.100000000000001" customHeight="1" x14ac:dyDescent="0.2">
      <c r="A8" s="9" t="s">
        <v>46</v>
      </c>
      <c r="B8" s="14">
        <f>[4]Novembro!$J$5</f>
        <v>57.6</v>
      </c>
      <c r="C8" s="14">
        <f>[4]Novembro!$J$6</f>
        <v>20.88</v>
      </c>
      <c r="D8" s="14">
        <f>[4]Novembro!$J$7</f>
        <v>18.720000000000002</v>
      </c>
      <c r="E8" s="14">
        <f>[4]Novembro!$J$8</f>
        <v>20.16</v>
      </c>
      <c r="F8" s="14">
        <f>[4]Novembro!$J$9</f>
        <v>40.32</v>
      </c>
      <c r="G8" s="14">
        <f>[4]Novembro!$J$10</f>
        <v>23.400000000000002</v>
      </c>
      <c r="H8" s="14">
        <f>[4]Novembro!$J$11</f>
        <v>29.52</v>
      </c>
      <c r="I8" s="14">
        <f>[4]Novembro!$J$12</f>
        <v>29.52</v>
      </c>
      <c r="J8" s="14">
        <f>[4]Novembro!$J$13</f>
        <v>25.56</v>
      </c>
      <c r="K8" s="14">
        <f>[4]Novembro!$J$14</f>
        <v>32.04</v>
      </c>
      <c r="L8" s="14">
        <f>[4]Novembro!$J$15</f>
        <v>27.720000000000002</v>
      </c>
      <c r="M8" s="14">
        <f>[4]Novembro!$J$16</f>
        <v>40.32</v>
      </c>
      <c r="N8" s="14">
        <f>[4]Novembro!$J$17</f>
        <v>33.840000000000003</v>
      </c>
      <c r="O8" s="14">
        <f>[4]Novembro!$J$18</f>
        <v>29.880000000000003</v>
      </c>
      <c r="P8" s="14">
        <f>[4]Novembro!$J$19</f>
        <v>23.400000000000002</v>
      </c>
      <c r="Q8" s="14">
        <f>[4]Novembro!$J$20</f>
        <v>18.36</v>
      </c>
      <c r="R8" s="14">
        <f>[4]Novembro!$J$21</f>
        <v>27.720000000000002</v>
      </c>
      <c r="S8" s="14">
        <f>[4]Novembro!$J$22</f>
        <v>62.639999999999993</v>
      </c>
      <c r="T8" s="14">
        <f>[4]Novembro!$J$23</f>
        <v>28.8</v>
      </c>
      <c r="U8" s="14">
        <f>[4]Novembro!$J$24</f>
        <v>23.759999999999998</v>
      </c>
      <c r="V8" s="14">
        <f>[4]Novembro!$J$25</f>
        <v>16.559999999999999</v>
      </c>
      <c r="W8" s="14">
        <f>[4]Novembro!$J$26</f>
        <v>32.04</v>
      </c>
      <c r="X8" s="14">
        <f>[4]Novembro!$J$27</f>
        <v>28.08</v>
      </c>
      <c r="Y8" s="14">
        <f>[4]Novembro!$J$28</f>
        <v>31.680000000000003</v>
      </c>
      <c r="Z8" s="14">
        <f>[4]Novembro!$J$29</f>
        <v>22.68</v>
      </c>
      <c r="AA8" s="14">
        <f>[4]Novembro!$J$30</f>
        <v>30.96</v>
      </c>
      <c r="AB8" s="14">
        <f>[4]Novembro!$J$31</f>
        <v>37.800000000000004</v>
      </c>
      <c r="AC8" s="14">
        <f>[4]Novembro!$J$32</f>
        <v>17.28</v>
      </c>
      <c r="AD8" s="14">
        <f>[4]Novembro!$J$33</f>
        <v>41.4</v>
      </c>
      <c r="AE8" s="14">
        <f>[4]Novembro!$J$34</f>
        <v>50.04</v>
      </c>
      <c r="AF8" s="16">
        <f t="shared" si="1"/>
        <v>62.639999999999993</v>
      </c>
      <c r="AG8" s="2"/>
    </row>
    <row r="9" spans="1:33" ht="17.100000000000001" customHeight="1" x14ac:dyDescent="0.2">
      <c r="A9" s="9" t="s">
        <v>2</v>
      </c>
      <c r="B9" s="3">
        <f>[5]Novembro!$J$5</f>
        <v>67.680000000000007</v>
      </c>
      <c r="C9" s="3">
        <f>[5]Novembro!$J$6</f>
        <v>41.76</v>
      </c>
      <c r="D9" s="3">
        <f>[5]Novembro!$J$7</f>
        <v>26.28</v>
      </c>
      <c r="E9" s="3">
        <f>[5]Novembro!$J$8</f>
        <v>34.92</v>
      </c>
      <c r="F9" s="3">
        <f>[5]Novembro!$J$9</f>
        <v>34.200000000000003</v>
      </c>
      <c r="G9" s="3">
        <f>[5]Novembro!$J$10</f>
        <v>49.680000000000007</v>
      </c>
      <c r="H9" s="3">
        <f>[5]Novembro!$J$11</f>
        <v>51.84</v>
      </c>
      <c r="I9" s="3">
        <f>[5]Novembro!$J$12</f>
        <v>34.56</v>
      </c>
      <c r="J9" s="3">
        <f>[5]Novembro!$J$13</f>
        <v>37.440000000000005</v>
      </c>
      <c r="K9" s="3">
        <f>[5]Novembro!$J$14</f>
        <v>29.52</v>
      </c>
      <c r="L9" s="3">
        <f>[5]Novembro!$J$15</f>
        <v>27.720000000000002</v>
      </c>
      <c r="M9" s="3">
        <f>[5]Novembro!$J$16</f>
        <v>35.64</v>
      </c>
      <c r="N9" s="3">
        <f>[5]Novembro!$J$17</f>
        <v>36.36</v>
      </c>
      <c r="O9" s="3">
        <f>[5]Novembro!$J$18</f>
        <v>34.56</v>
      </c>
      <c r="P9" s="3">
        <f>[5]Novembro!$J$19</f>
        <v>25.92</v>
      </c>
      <c r="Q9" s="3">
        <f>[5]Novembro!$J$20</f>
        <v>28.08</v>
      </c>
      <c r="R9" s="3">
        <f>[5]Novembro!$J$21</f>
        <v>38.159999999999997</v>
      </c>
      <c r="S9" s="3">
        <f>[5]Novembro!$J$22</f>
        <v>48.96</v>
      </c>
      <c r="T9" s="3">
        <f>[5]Novembro!$J$23</f>
        <v>36</v>
      </c>
      <c r="U9" s="3">
        <f>[5]Novembro!$J$24</f>
        <v>32.4</v>
      </c>
      <c r="V9" s="3">
        <f>[5]Novembro!$J$25</f>
        <v>25.56</v>
      </c>
      <c r="W9" s="3">
        <f>[5]Novembro!$J$26</f>
        <v>41.76</v>
      </c>
      <c r="X9" s="3">
        <f>[5]Novembro!$J$27</f>
        <v>41.76</v>
      </c>
      <c r="Y9" s="3">
        <f>[5]Novembro!$J$28</f>
        <v>64.8</v>
      </c>
      <c r="Z9" s="3">
        <f>[5]Novembro!$J$29</f>
        <v>31.680000000000003</v>
      </c>
      <c r="AA9" s="3">
        <f>[5]Novembro!$J$30</f>
        <v>38.519999999999996</v>
      </c>
      <c r="AB9" s="3">
        <f>[5]Novembro!$J$31</f>
        <v>34.92</v>
      </c>
      <c r="AC9" s="3">
        <f>[5]Novembro!$J$32</f>
        <v>26.64</v>
      </c>
      <c r="AD9" s="3">
        <f>[5]Novembro!$J$33</f>
        <v>54.72</v>
      </c>
      <c r="AE9" s="3">
        <f>[5]Novembro!$J$34</f>
        <v>47.519999999999996</v>
      </c>
      <c r="AF9" s="16">
        <f t="shared" si="1"/>
        <v>67.680000000000007</v>
      </c>
      <c r="AG9" s="2"/>
    </row>
    <row r="10" spans="1:33" ht="17.100000000000001" customHeight="1" x14ac:dyDescent="0.2">
      <c r="A10" s="9" t="s">
        <v>3</v>
      </c>
      <c r="B10" s="3">
        <f>[6]Novembro!$J$5</f>
        <v>36</v>
      </c>
      <c r="C10" s="3">
        <f>[6]Novembro!$J$6</f>
        <v>25.56</v>
      </c>
      <c r="D10" s="3">
        <f>[6]Novembro!$J$7</f>
        <v>38.159999999999997</v>
      </c>
      <c r="E10" s="3">
        <f>[6]Novembro!$J$8</f>
        <v>43.2</v>
      </c>
      <c r="F10" s="3">
        <f>[6]Novembro!$J$9</f>
        <v>49.680000000000007</v>
      </c>
      <c r="G10" s="3">
        <f>[6]Novembro!$J$10</f>
        <v>31.680000000000003</v>
      </c>
      <c r="H10" s="3">
        <f>[6]Novembro!$J$11</f>
        <v>28.44</v>
      </c>
      <c r="I10" s="3">
        <f>[6]Novembro!$J$12</f>
        <v>34.200000000000003</v>
      </c>
      <c r="J10" s="3">
        <f>[6]Novembro!$J$13</f>
        <v>69.12</v>
      </c>
      <c r="K10" s="3">
        <f>[6]Novembro!$J$14</f>
        <v>27.720000000000002</v>
      </c>
      <c r="L10" s="3">
        <f>[6]Novembro!$J$15</f>
        <v>17.28</v>
      </c>
      <c r="M10" s="3">
        <f>[6]Novembro!$J$16</f>
        <v>24.48</v>
      </c>
      <c r="N10" s="3">
        <f>[6]Novembro!$J$17</f>
        <v>42.84</v>
      </c>
      <c r="O10" s="3">
        <f>[6]Novembro!$J$18</f>
        <v>28.8</v>
      </c>
      <c r="P10" s="3">
        <f>[6]Novembro!$J$19</f>
        <v>26.28</v>
      </c>
      <c r="Q10" s="3">
        <f>[6]Novembro!$J$20</f>
        <v>23.759999999999998</v>
      </c>
      <c r="R10" s="3">
        <f>[6]Novembro!$J$21</f>
        <v>25.92</v>
      </c>
      <c r="S10" s="3">
        <f>[6]Novembro!$J$22</f>
        <v>23.400000000000002</v>
      </c>
      <c r="T10" s="3">
        <f>[6]Novembro!$J$23</f>
        <v>20.16</v>
      </c>
      <c r="U10" s="3">
        <f>[6]Novembro!$J$24</f>
        <v>26.64</v>
      </c>
      <c r="V10" s="3">
        <f>[6]Novembro!$J$25</f>
        <v>23.759999999999998</v>
      </c>
      <c r="W10" s="3">
        <f>[6]Novembro!$J$26</f>
        <v>69.84</v>
      </c>
      <c r="X10" s="3">
        <f>[6]Novembro!$J$27</f>
        <v>24.48</v>
      </c>
      <c r="Y10" s="3">
        <f>[6]Novembro!$J$28</f>
        <v>34.56</v>
      </c>
      <c r="Z10" s="3">
        <f>[6]Novembro!$J$29</f>
        <v>27.36</v>
      </c>
      <c r="AA10" s="3">
        <f>[6]Novembro!$J$30</f>
        <v>21.240000000000002</v>
      </c>
      <c r="AB10" s="3">
        <f>[6]Novembro!$J$31</f>
        <v>18.720000000000002</v>
      </c>
      <c r="AC10" s="3">
        <f>[6]Novembro!$J$32</f>
        <v>41.4</v>
      </c>
      <c r="AD10" s="3">
        <f>[6]Novembro!$J$33</f>
        <v>41.4</v>
      </c>
      <c r="AE10" s="3">
        <f>[6]Novembro!$J$34</f>
        <v>56.16</v>
      </c>
      <c r="AF10" s="16">
        <f t="shared" si="1"/>
        <v>69.84</v>
      </c>
      <c r="AG10" s="2"/>
    </row>
    <row r="11" spans="1:33" ht="17.100000000000001" customHeight="1" x14ac:dyDescent="0.2">
      <c r="A11" s="9" t="s">
        <v>4</v>
      </c>
      <c r="B11" s="3">
        <f>[7]Novembro!$J$5</f>
        <v>44.28</v>
      </c>
      <c r="C11" s="3">
        <f>[7]Novembro!$J$6</f>
        <v>29.52</v>
      </c>
      <c r="D11" s="3">
        <f>[7]Novembro!$J$7</f>
        <v>46.080000000000005</v>
      </c>
      <c r="E11" s="3">
        <f>[7]Novembro!$J$8</f>
        <v>29.880000000000003</v>
      </c>
      <c r="F11" s="3">
        <f>[7]Novembro!$J$9</f>
        <v>82.08</v>
      </c>
      <c r="G11" s="3">
        <f>[7]Novembro!$J$10</f>
        <v>36.36</v>
      </c>
      <c r="H11" s="3">
        <f>[7]Novembro!$J$11</f>
        <v>42.12</v>
      </c>
      <c r="I11" s="3">
        <f>[7]Novembro!$J$12</f>
        <v>31.680000000000003</v>
      </c>
      <c r="J11" s="3">
        <f>[7]Novembro!$J$13</f>
        <v>52.56</v>
      </c>
      <c r="K11" s="3">
        <f>[7]Novembro!$J$14</f>
        <v>36.36</v>
      </c>
      <c r="L11" s="3">
        <f>[7]Novembro!$J$15</f>
        <v>23.040000000000003</v>
      </c>
      <c r="M11" s="3">
        <f>[7]Novembro!$J$16</f>
        <v>30.6</v>
      </c>
      <c r="N11" s="3">
        <f>[7]Novembro!$J$17</f>
        <v>36.36</v>
      </c>
      <c r="O11" s="3">
        <f>[7]Novembro!$J$18</f>
        <v>30.240000000000002</v>
      </c>
      <c r="P11" s="3">
        <f>[7]Novembro!$J$19</f>
        <v>47.88</v>
      </c>
      <c r="Q11" s="3">
        <f>[7]Novembro!$J$20</f>
        <v>30.240000000000002</v>
      </c>
      <c r="R11" s="3">
        <f>[7]Novembro!$J$21</f>
        <v>45.72</v>
      </c>
      <c r="S11" s="3">
        <f>[7]Novembro!$J$22</f>
        <v>30.240000000000002</v>
      </c>
      <c r="T11" s="3">
        <f>[7]Novembro!$J$23</f>
        <v>25.92</v>
      </c>
      <c r="U11" s="3">
        <f>[7]Novembro!$J$24</f>
        <v>30.6</v>
      </c>
      <c r="V11" s="3">
        <f>[7]Novembro!$J$25</f>
        <v>33.480000000000004</v>
      </c>
      <c r="W11" s="3">
        <f>[7]Novembro!$J$26</f>
        <v>46.080000000000005</v>
      </c>
      <c r="X11" s="3">
        <f>[7]Novembro!$J$27</f>
        <v>38.880000000000003</v>
      </c>
      <c r="Y11" s="3">
        <f>[7]Novembro!$J$28</f>
        <v>38.519999999999996</v>
      </c>
      <c r="Z11" s="3">
        <f>[7]Novembro!$J$29</f>
        <v>31.680000000000003</v>
      </c>
      <c r="AA11" s="3">
        <f>[7]Novembro!$J$30</f>
        <v>27.720000000000002</v>
      </c>
      <c r="AB11" s="3">
        <f>[7]Novembro!$J$31</f>
        <v>22.68</v>
      </c>
      <c r="AC11" s="3">
        <f>[7]Novembro!$J$32</f>
        <v>41.4</v>
      </c>
      <c r="AD11" s="3">
        <f>[7]Novembro!$J$33</f>
        <v>41.4</v>
      </c>
      <c r="AE11" s="3">
        <f>[7]Novembro!$J$34</f>
        <v>56.16</v>
      </c>
      <c r="AF11" s="16">
        <f t="shared" ref="AF11:AF29" si="2">MAX(B11:AE11)</f>
        <v>82.08</v>
      </c>
      <c r="AG11" s="2"/>
    </row>
    <row r="12" spans="1:33" ht="17.100000000000001" customHeight="1" x14ac:dyDescent="0.2">
      <c r="A12" s="9" t="s">
        <v>5</v>
      </c>
      <c r="B12" s="3">
        <f>[8]Novembro!$J$5</f>
        <v>71.28</v>
      </c>
      <c r="C12" s="3">
        <f>[8]Novembro!$J$6</f>
        <v>56.88</v>
      </c>
      <c r="D12" s="3">
        <f>[8]Novembro!$J$7</f>
        <v>37.440000000000005</v>
      </c>
      <c r="E12" s="3">
        <f>[8]Novembro!$J$8</f>
        <v>20.52</v>
      </c>
      <c r="F12" s="3">
        <f>[8]Novembro!$J$9</f>
        <v>41.4</v>
      </c>
      <c r="G12" s="3">
        <f>[8]Novembro!$J$10</f>
        <v>27.36</v>
      </c>
      <c r="H12" s="3">
        <f>[8]Novembro!$J$11</f>
        <v>45.36</v>
      </c>
      <c r="I12" s="3">
        <f>[8]Novembro!$J$12</f>
        <v>27.36</v>
      </c>
      <c r="J12" s="3">
        <f>[8]Novembro!$J$13</f>
        <v>37.800000000000004</v>
      </c>
      <c r="K12" s="3">
        <f>[8]Novembro!$J$14</f>
        <v>38.880000000000003</v>
      </c>
      <c r="L12" s="3">
        <f>[8]Novembro!$J$15</f>
        <v>41.04</v>
      </c>
      <c r="M12" s="3">
        <f>[8]Novembro!$J$16</f>
        <v>57.6</v>
      </c>
      <c r="N12" s="3">
        <f>[8]Novembro!$J$17</f>
        <v>51.84</v>
      </c>
      <c r="O12" s="3">
        <f>[8]Novembro!$J$18</f>
        <v>35.64</v>
      </c>
      <c r="P12" s="3">
        <f>[8]Novembro!$J$19</f>
        <v>28.8</v>
      </c>
      <c r="Q12" s="3">
        <f>[8]Novembro!$J$20</f>
        <v>27</v>
      </c>
      <c r="R12" s="3">
        <f>[8]Novembro!$J$21</f>
        <v>18.36</v>
      </c>
      <c r="S12" s="3">
        <f>[8]Novembro!$J$22</f>
        <v>24.12</v>
      </c>
      <c r="T12" s="3">
        <f>[8]Novembro!$J$23</f>
        <v>49.32</v>
      </c>
      <c r="U12" s="3">
        <f>[8]Novembro!$J$24</f>
        <v>28.08</v>
      </c>
      <c r="V12" s="3">
        <f>[8]Novembro!$J$25</f>
        <v>34.56</v>
      </c>
      <c r="W12" s="3">
        <f>[8]Novembro!$J$26</f>
        <v>38.159999999999997</v>
      </c>
      <c r="X12" s="3">
        <f>[8]Novembro!$J$27</f>
        <v>59.760000000000005</v>
      </c>
      <c r="Y12" s="3">
        <f>[8]Novembro!$J$28</f>
        <v>19.440000000000001</v>
      </c>
      <c r="Z12" s="3">
        <f>[8]Novembro!$J$29</f>
        <v>22.32</v>
      </c>
      <c r="AA12" s="3">
        <f>[8]Novembro!$J$30</f>
        <v>20.16</v>
      </c>
      <c r="AB12" s="3">
        <f>[8]Novembro!$J$31</f>
        <v>25.56</v>
      </c>
      <c r="AC12" s="3">
        <f>[8]Novembro!$J$32</f>
        <v>28.08</v>
      </c>
      <c r="AD12" s="3">
        <f>[8]Novembro!$J$33</f>
        <v>41.76</v>
      </c>
      <c r="AE12" s="3">
        <f>[8]Novembro!$J$34</f>
        <v>70.2</v>
      </c>
      <c r="AF12" s="16">
        <f t="shared" si="2"/>
        <v>71.28</v>
      </c>
      <c r="AG12" s="2"/>
    </row>
    <row r="13" spans="1:33" ht="17.100000000000001" customHeight="1" x14ac:dyDescent="0.2">
      <c r="A13" s="9" t="s">
        <v>6</v>
      </c>
      <c r="B13" s="3">
        <f>[9]Novembro!$J$5</f>
        <v>52.56</v>
      </c>
      <c r="C13" s="3">
        <f>[9]Novembro!$J$6</f>
        <v>32.76</v>
      </c>
      <c r="D13" s="3">
        <f>[9]Novembro!$J$7</f>
        <v>27.720000000000002</v>
      </c>
      <c r="E13" s="3">
        <f>[9]Novembro!$J$8</f>
        <v>38.519999999999996</v>
      </c>
      <c r="F13" s="3">
        <f>[9]Novembro!$J$9</f>
        <v>64.8</v>
      </c>
      <c r="G13" s="3">
        <f>[9]Novembro!$J$10</f>
        <v>38.159999999999997</v>
      </c>
      <c r="H13" s="3">
        <f>[9]Novembro!$J$11</f>
        <v>27.720000000000002</v>
      </c>
      <c r="I13" s="3">
        <f>[9]Novembro!$J$12</f>
        <v>36.36</v>
      </c>
      <c r="J13" s="3">
        <f>[9]Novembro!$J$13</f>
        <v>46.440000000000005</v>
      </c>
      <c r="K13" s="3">
        <f>[9]Novembro!$J$14</f>
        <v>42.12</v>
      </c>
      <c r="L13" s="3">
        <f>[9]Novembro!$J$15</f>
        <v>21.6</v>
      </c>
      <c r="M13" s="3">
        <f>[9]Novembro!$J$16</f>
        <v>18</v>
      </c>
      <c r="N13" s="3">
        <f>[9]Novembro!$J$17</f>
        <v>30.96</v>
      </c>
      <c r="O13" s="3">
        <f>[9]Novembro!$J$18</f>
        <v>27</v>
      </c>
      <c r="P13" s="3">
        <f>[9]Novembro!$J$19</f>
        <v>42.480000000000004</v>
      </c>
      <c r="Q13" s="3">
        <f>[9]Novembro!$J$20</f>
        <v>11.879999999999999</v>
      </c>
      <c r="R13" s="3">
        <f>[9]Novembro!$J$21</f>
        <v>24.48</v>
      </c>
      <c r="S13" s="3">
        <f>[9]Novembro!$J$22</f>
        <v>23.400000000000002</v>
      </c>
      <c r="T13" s="3">
        <f>[9]Novembro!$J$23</f>
        <v>17.28</v>
      </c>
      <c r="U13" s="3">
        <f>[9]Novembro!$J$24</f>
        <v>35.64</v>
      </c>
      <c r="V13" s="3">
        <f>[9]Novembro!$J$25</f>
        <v>25.56</v>
      </c>
      <c r="W13" s="3">
        <f>[9]Novembro!$J$26</f>
        <v>44.28</v>
      </c>
      <c r="X13" s="3">
        <f>[9]Novembro!$J$27</f>
        <v>34.56</v>
      </c>
      <c r="Y13" s="3">
        <f>[9]Novembro!$J$28</f>
        <v>30.96</v>
      </c>
      <c r="Z13" s="3">
        <f>[9]Novembro!$J$29</f>
        <v>18</v>
      </c>
      <c r="AA13" s="3">
        <f>[9]Novembro!$J$30</f>
        <v>19.440000000000001</v>
      </c>
      <c r="AB13" s="3">
        <f>[9]Novembro!$J$31</f>
        <v>24.48</v>
      </c>
      <c r="AC13" s="3">
        <f>[9]Novembro!$J$32</f>
        <v>32.04</v>
      </c>
      <c r="AD13" s="3">
        <f>[9]Novembro!$J$33</f>
        <v>36</v>
      </c>
      <c r="AE13" s="3">
        <f>[9]Novembro!$J$34</f>
        <v>46.800000000000004</v>
      </c>
      <c r="AF13" s="16">
        <f t="shared" si="2"/>
        <v>64.8</v>
      </c>
      <c r="AG13" s="2"/>
    </row>
    <row r="14" spans="1:33" ht="17.100000000000001" customHeight="1" x14ac:dyDescent="0.2">
      <c r="A14" s="9" t="s">
        <v>7</v>
      </c>
      <c r="B14" s="3">
        <f>[10]Novembro!$J$5</f>
        <v>47.519999999999996</v>
      </c>
      <c r="C14" s="3">
        <f>[10]Novembro!$J$6</f>
        <v>20.16</v>
      </c>
      <c r="D14" s="3">
        <f>[10]Novembro!$J$7</f>
        <v>30.96</v>
      </c>
      <c r="E14" s="3">
        <f>[10]Novembro!$J$8</f>
        <v>29.16</v>
      </c>
      <c r="F14" s="3">
        <f>[10]Novembro!$J$9</f>
        <v>36.72</v>
      </c>
      <c r="G14" s="3">
        <f>[10]Novembro!$J$10</f>
        <v>45</v>
      </c>
      <c r="H14" s="3">
        <f>[10]Novembro!$J$11</f>
        <v>44.28</v>
      </c>
      <c r="I14" s="3">
        <f>[10]Novembro!$J$12</f>
        <v>33.840000000000003</v>
      </c>
      <c r="J14" s="3">
        <f>[10]Novembro!$J$13</f>
        <v>38.159999999999997</v>
      </c>
      <c r="K14" s="3">
        <f>[10]Novembro!$J$14</f>
        <v>42.84</v>
      </c>
      <c r="L14" s="3">
        <f>[10]Novembro!$J$15</f>
        <v>31.680000000000003</v>
      </c>
      <c r="M14" s="3">
        <f>[10]Novembro!$J$16</f>
        <v>44.28</v>
      </c>
      <c r="N14" s="3">
        <f>[10]Novembro!$J$17</f>
        <v>35.28</v>
      </c>
      <c r="O14" s="3">
        <f>[10]Novembro!$J$18</f>
        <v>27.36</v>
      </c>
      <c r="P14" s="3">
        <f>[10]Novembro!$J$19</f>
        <v>20.88</v>
      </c>
      <c r="Q14" s="3">
        <f>[10]Novembro!$J$20</f>
        <v>25.92</v>
      </c>
      <c r="R14" s="3">
        <f>[10]Novembro!$J$21</f>
        <v>39.24</v>
      </c>
      <c r="S14" s="3">
        <f>[10]Novembro!$J$22</f>
        <v>37.800000000000004</v>
      </c>
      <c r="T14" s="3">
        <f>[10]Novembro!$J$23</f>
        <v>34.56</v>
      </c>
      <c r="U14" s="3">
        <f>[10]Novembro!$J$24</f>
        <v>27.720000000000002</v>
      </c>
      <c r="V14" s="3">
        <f>[10]Novembro!$J$25</f>
        <v>31.680000000000003</v>
      </c>
      <c r="W14" s="3">
        <f>[10]Novembro!$J$26</f>
        <v>46.440000000000005</v>
      </c>
      <c r="X14" s="3">
        <f>[10]Novembro!$J$27</f>
        <v>44.64</v>
      </c>
      <c r="Y14" s="3">
        <f>[10]Novembro!$J$28</f>
        <v>38.159999999999997</v>
      </c>
      <c r="Z14" s="3">
        <f>[10]Novembro!$J$29</f>
        <v>34.92</v>
      </c>
      <c r="AA14" s="3">
        <f>[10]Novembro!$J$30</f>
        <v>31.319999999999997</v>
      </c>
      <c r="AB14" s="3">
        <f>[10]Novembro!$J$31</f>
        <v>32.76</v>
      </c>
      <c r="AC14" s="3">
        <f>[10]Novembro!$J$32</f>
        <v>27.36</v>
      </c>
      <c r="AD14" s="3">
        <f>[10]Novembro!$J$33</f>
        <v>51.480000000000004</v>
      </c>
      <c r="AE14" s="3">
        <f>[10]Novembro!$J$34</f>
        <v>53.28</v>
      </c>
      <c r="AF14" s="16">
        <f t="shared" si="2"/>
        <v>53.28</v>
      </c>
      <c r="AG14" s="2"/>
    </row>
    <row r="15" spans="1:33" ht="17.100000000000001" customHeight="1" x14ac:dyDescent="0.2">
      <c r="A15" s="9" t="s">
        <v>8</v>
      </c>
      <c r="B15" s="3">
        <f>[11]Novembro!$J$5</f>
        <v>52.2</v>
      </c>
      <c r="C15" s="3">
        <f>[11]Novembro!$J$6</f>
        <v>21.6</v>
      </c>
      <c r="D15" s="3">
        <f>[11]Novembro!$J$7</f>
        <v>68.039999999999992</v>
      </c>
      <c r="E15" s="3">
        <f>[11]Novembro!$J$8</f>
        <v>24.48</v>
      </c>
      <c r="F15" s="3">
        <f>[11]Novembro!$J$9</f>
        <v>28.8</v>
      </c>
      <c r="G15" s="3">
        <f>[11]Novembro!$J$10</f>
        <v>25.2</v>
      </c>
      <c r="H15" s="3">
        <f>[11]Novembro!$J$11</f>
        <v>32.4</v>
      </c>
      <c r="I15" s="3">
        <f>[11]Novembro!$J$12</f>
        <v>35.28</v>
      </c>
      <c r="J15" s="3">
        <f>[11]Novembro!$J$13</f>
        <v>30.240000000000002</v>
      </c>
      <c r="K15" s="3">
        <f>[11]Novembro!$J$14</f>
        <v>20.52</v>
      </c>
      <c r="L15" s="3">
        <f>[11]Novembro!$J$15</f>
        <v>23.040000000000003</v>
      </c>
      <c r="M15" s="3">
        <f>[11]Novembro!$J$16</f>
        <v>39.24</v>
      </c>
      <c r="N15" s="3">
        <f>[11]Novembro!$J$17</f>
        <v>40.32</v>
      </c>
      <c r="O15" s="3">
        <f>[11]Novembro!$J$18</f>
        <v>36.72</v>
      </c>
      <c r="P15" s="3">
        <f>[11]Novembro!$J$19</f>
        <v>27.36</v>
      </c>
      <c r="Q15" s="3">
        <f>[11]Novembro!$J$20</f>
        <v>36</v>
      </c>
      <c r="R15" s="3">
        <f>[11]Novembro!$J$21</f>
        <v>44.64</v>
      </c>
      <c r="S15" s="3">
        <f>[11]Novembro!$J$22</f>
        <v>41.4</v>
      </c>
      <c r="T15" s="3">
        <f>[11]Novembro!$J$23</f>
        <v>50.04</v>
      </c>
      <c r="U15" s="3">
        <f>[11]Novembro!$J$24</f>
        <v>50.04</v>
      </c>
      <c r="V15" s="3">
        <f>[11]Novembro!$J$25</f>
        <v>27</v>
      </c>
      <c r="W15" s="3">
        <f>[11]Novembro!$J$26</f>
        <v>37.800000000000004</v>
      </c>
      <c r="X15" s="3">
        <f>[11]Novembro!$J$27</f>
        <v>39.24</v>
      </c>
      <c r="Y15" s="3">
        <f>[11]Novembro!$J$28</f>
        <v>30.240000000000002</v>
      </c>
      <c r="Z15" s="3">
        <f>[11]Novembro!$J$29</f>
        <v>44.28</v>
      </c>
      <c r="AA15" s="3">
        <f>[11]Novembro!$J$30</f>
        <v>33.119999999999997</v>
      </c>
      <c r="AB15" s="3">
        <f>[11]Novembro!$J$31</f>
        <v>36</v>
      </c>
      <c r="AC15" s="3">
        <f>[11]Novembro!$J$32</f>
        <v>18.36</v>
      </c>
      <c r="AD15" s="3">
        <f>[11]Novembro!$J$33</f>
        <v>53.64</v>
      </c>
      <c r="AE15" s="3">
        <f>[11]Novembro!$J$34</f>
        <v>38.519999999999996</v>
      </c>
      <c r="AF15" s="16">
        <f t="shared" si="2"/>
        <v>68.039999999999992</v>
      </c>
      <c r="AG15" s="2"/>
    </row>
    <row r="16" spans="1:33" ht="17.100000000000001" customHeight="1" x14ac:dyDescent="0.2">
      <c r="A16" s="9" t="s">
        <v>9</v>
      </c>
      <c r="B16" s="3">
        <f>[12]Novembro!$J$5</f>
        <v>59.4</v>
      </c>
      <c r="C16" s="3">
        <f>[12]Novembro!$J$6</f>
        <v>19.8</v>
      </c>
      <c r="D16" s="3">
        <f>[12]Novembro!$J$7</f>
        <v>75.600000000000009</v>
      </c>
      <c r="E16" s="3">
        <f>[12]Novembro!$J$8</f>
        <v>27.36</v>
      </c>
      <c r="F16" s="3">
        <f>[12]Novembro!$J$9</f>
        <v>35.28</v>
      </c>
      <c r="G16" s="3">
        <f>[12]Novembro!$J$10</f>
        <v>41.76</v>
      </c>
      <c r="H16" s="3">
        <f>[12]Novembro!$J$11</f>
        <v>33.480000000000004</v>
      </c>
      <c r="I16" s="3">
        <f>[12]Novembro!$J$12</f>
        <v>29.16</v>
      </c>
      <c r="J16" s="3">
        <f>[12]Novembro!$J$13</f>
        <v>37.080000000000005</v>
      </c>
      <c r="K16" s="3">
        <f>[12]Novembro!$J$14</f>
        <v>40.32</v>
      </c>
      <c r="L16" s="3">
        <f>[12]Novembro!$J$15</f>
        <v>25.92</v>
      </c>
      <c r="M16" s="3">
        <f>[12]Novembro!$J$16</f>
        <v>55.800000000000004</v>
      </c>
      <c r="N16" s="3">
        <f>[12]Novembro!$J$17</f>
        <v>33.840000000000003</v>
      </c>
      <c r="O16" s="3">
        <f>[12]Novembro!$J$18</f>
        <v>35.64</v>
      </c>
      <c r="P16" s="3">
        <f>[12]Novembro!$J$19</f>
        <v>30.6</v>
      </c>
      <c r="Q16" s="3">
        <f>[12]Novembro!$J$20</f>
        <v>25.92</v>
      </c>
      <c r="R16" s="3">
        <f>[12]Novembro!$J$21</f>
        <v>38.880000000000003</v>
      </c>
      <c r="S16" s="3">
        <f>[12]Novembro!$J$22</f>
        <v>38.159999999999997</v>
      </c>
      <c r="T16" s="3">
        <f>[12]Novembro!$J$23</f>
        <v>41.04</v>
      </c>
      <c r="U16" s="3">
        <f>[12]Novembro!$J$24</f>
        <v>29.880000000000003</v>
      </c>
      <c r="V16" s="3">
        <f>[12]Novembro!$J$25</f>
        <v>25.56</v>
      </c>
      <c r="W16" s="3">
        <f>[12]Novembro!$J$26</f>
        <v>37.080000000000005</v>
      </c>
      <c r="X16" s="3">
        <f>[12]Novembro!$J$27</f>
        <v>61.92</v>
      </c>
      <c r="Y16" s="3">
        <f>[12]Novembro!$J$28</f>
        <v>33.480000000000004</v>
      </c>
      <c r="Z16" s="3">
        <f>[12]Novembro!$J$29</f>
        <v>30.6</v>
      </c>
      <c r="AA16" s="3">
        <f>[12]Novembro!$J$30</f>
        <v>34.56</v>
      </c>
      <c r="AB16" s="3">
        <f>[12]Novembro!$J$31</f>
        <v>30.6</v>
      </c>
      <c r="AC16" s="3">
        <f>[12]Novembro!$J$32</f>
        <v>24.12</v>
      </c>
      <c r="AD16" s="3">
        <f>[12]Novembro!$J$33</f>
        <v>73.8</v>
      </c>
      <c r="AE16" s="3">
        <f>[12]Novembro!$J$34</f>
        <v>41.04</v>
      </c>
      <c r="AF16" s="16">
        <f t="shared" si="2"/>
        <v>75.600000000000009</v>
      </c>
      <c r="AG16" s="2"/>
    </row>
    <row r="17" spans="1:33" ht="17.100000000000001" customHeight="1" x14ac:dyDescent="0.2">
      <c r="A17" s="9" t="s">
        <v>47</v>
      </c>
      <c r="B17" s="3">
        <f>[13]Novembro!$J$5</f>
        <v>85.68</v>
      </c>
      <c r="C17" s="3">
        <f>[13]Novembro!$J$6</f>
        <v>14.4</v>
      </c>
      <c r="D17" s="3">
        <f>[13]Novembro!$J$7</f>
        <v>27</v>
      </c>
      <c r="E17" s="3">
        <f>[13]Novembro!$J$8</f>
        <v>32.76</v>
      </c>
      <c r="F17" s="3">
        <f>[13]Novembro!$J$9</f>
        <v>45.72</v>
      </c>
      <c r="G17" s="3">
        <f>[13]Novembro!$J$10</f>
        <v>27.36</v>
      </c>
      <c r="H17" s="3">
        <f>[13]Novembro!$J$11</f>
        <v>49.32</v>
      </c>
      <c r="I17" s="3">
        <f>[13]Novembro!$J$12</f>
        <v>37.080000000000005</v>
      </c>
      <c r="J17" s="3">
        <f>[13]Novembro!$J$13</f>
        <v>29.16</v>
      </c>
      <c r="K17" s="3">
        <f>[13]Novembro!$J$14</f>
        <v>34.56</v>
      </c>
      <c r="L17" s="3">
        <f>[13]Novembro!$J$15</f>
        <v>31.680000000000003</v>
      </c>
      <c r="M17" s="3">
        <f>[13]Novembro!$J$16</f>
        <v>39.96</v>
      </c>
      <c r="N17" s="3">
        <f>[13]Novembro!$J$17</f>
        <v>34.200000000000003</v>
      </c>
      <c r="O17" s="3">
        <f>[13]Novembro!$J$18</f>
        <v>28.08</v>
      </c>
      <c r="P17" s="3">
        <f>[13]Novembro!$J$19</f>
        <v>24.48</v>
      </c>
      <c r="Q17" s="3">
        <f>[13]Novembro!$J$20</f>
        <v>20.16</v>
      </c>
      <c r="R17" s="3">
        <f>[13]Novembro!$J$21</f>
        <v>27.36</v>
      </c>
      <c r="S17" s="3">
        <f>[13]Novembro!$J$22</f>
        <v>50.04</v>
      </c>
      <c r="T17" s="3">
        <f>[13]Novembro!$J$23</f>
        <v>38.519999999999996</v>
      </c>
      <c r="U17" s="3">
        <f>[13]Novembro!$J$24</f>
        <v>15.120000000000001</v>
      </c>
      <c r="V17" s="3">
        <f>[13]Novembro!$J$25</f>
        <v>25.56</v>
      </c>
      <c r="W17" s="3">
        <f>[13]Novembro!$J$26</f>
        <v>37.800000000000004</v>
      </c>
      <c r="X17" s="3">
        <f>[13]Novembro!$J$27</f>
        <v>30.6</v>
      </c>
      <c r="Y17" s="3">
        <f>[13]Novembro!$J$28</f>
        <v>60.480000000000004</v>
      </c>
      <c r="Z17" s="3">
        <f>[13]Novembro!$J$29</f>
        <v>27</v>
      </c>
      <c r="AA17" s="3">
        <f>[13]Novembro!$J$30</f>
        <v>25.92</v>
      </c>
      <c r="AB17" s="3">
        <f>[13]Novembro!$J$31</f>
        <v>21.6</v>
      </c>
      <c r="AC17" s="3">
        <f>[13]Novembro!$J$32</f>
        <v>21.240000000000002</v>
      </c>
      <c r="AD17" s="3">
        <f>[13]Novembro!$J$33</f>
        <v>41.76</v>
      </c>
      <c r="AE17" s="3">
        <f>[13]Novembro!$J$34</f>
        <v>63</v>
      </c>
      <c r="AF17" s="16">
        <f t="shared" si="2"/>
        <v>85.68</v>
      </c>
      <c r="AG17" s="2"/>
    </row>
    <row r="18" spans="1:33" ht="17.100000000000001" customHeight="1" x14ac:dyDescent="0.2">
      <c r="A18" s="9" t="s">
        <v>10</v>
      </c>
      <c r="B18" s="3">
        <f>[14]Novembro!$J$5</f>
        <v>41.4</v>
      </c>
      <c r="C18" s="3">
        <f>[14]Novembro!$J$6</f>
        <v>17.28</v>
      </c>
      <c r="D18" s="3">
        <f>[14]Novembro!$J$7</f>
        <v>23.759999999999998</v>
      </c>
      <c r="E18" s="3">
        <f>[14]Novembro!$J$8</f>
        <v>20.16</v>
      </c>
      <c r="F18" s="3">
        <f>[14]Novembro!$J$9</f>
        <v>19.440000000000001</v>
      </c>
      <c r="G18" s="3">
        <f>[14]Novembro!$J$10</f>
        <v>38.159999999999997</v>
      </c>
      <c r="H18" s="3">
        <f>[14]Novembro!$J$11</f>
        <v>31.680000000000003</v>
      </c>
      <c r="I18" s="3">
        <f>[14]Novembro!$J$12</f>
        <v>37.080000000000005</v>
      </c>
      <c r="J18" s="3">
        <f>[14]Novembro!$J$13</f>
        <v>24.12</v>
      </c>
      <c r="K18" s="3">
        <f>[14]Novembro!$J$14</f>
        <v>21.240000000000002</v>
      </c>
      <c r="L18" s="3">
        <f>[14]Novembro!$J$15</f>
        <v>23.759999999999998</v>
      </c>
      <c r="M18" s="3">
        <f>[14]Novembro!$J$16</f>
        <v>34.92</v>
      </c>
      <c r="N18" s="3">
        <f>[14]Novembro!$J$17</f>
        <v>33.119999999999997</v>
      </c>
      <c r="O18" s="3">
        <f>[14]Novembro!$J$18</f>
        <v>25.56</v>
      </c>
      <c r="P18" s="3">
        <f>[14]Novembro!$J$19</f>
        <v>20.16</v>
      </c>
      <c r="Q18" s="3">
        <f>[14]Novembro!$J$20</f>
        <v>21.6</v>
      </c>
      <c r="R18" s="3">
        <f>[14]Novembro!$J$21</f>
        <v>34.92</v>
      </c>
      <c r="S18" s="3">
        <f>[14]Novembro!$J$22</f>
        <v>39.6</v>
      </c>
      <c r="T18" s="3">
        <f>[14]Novembro!$J$23</f>
        <v>51.12</v>
      </c>
      <c r="U18" s="3">
        <f>[14]Novembro!$J$24</f>
        <v>30.240000000000002</v>
      </c>
      <c r="V18" s="3">
        <f>[14]Novembro!$J$25</f>
        <v>25.2</v>
      </c>
      <c r="W18" s="3">
        <f>[14]Novembro!$J$26</f>
        <v>33.119999999999997</v>
      </c>
      <c r="X18" s="3">
        <f>[14]Novembro!$J$27</f>
        <v>37.440000000000005</v>
      </c>
      <c r="Y18" s="3">
        <f>[14]Novembro!$J$28</f>
        <v>31.680000000000003</v>
      </c>
      <c r="Z18" s="3">
        <f>[14]Novembro!$J$29</f>
        <v>21.96</v>
      </c>
      <c r="AA18" s="3">
        <f>[14]Novembro!$J$30</f>
        <v>30.240000000000002</v>
      </c>
      <c r="AB18" s="3">
        <f>[14]Novembro!$J$31</f>
        <v>34.200000000000003</v>
      </c>
      <c r="AC18" s="3">
        <f>[14]Novembro!$J$32</f>
        <v>20.16</v>
      </c>
      <c r="AD18" s="3">
        <f>[14]Novembro!$J$33</f>
        <v>64.8</v>
      </c>
      <c r="AE18" s="3">
        <f>[14]Novembro!$J$34</f>
        <v>56.519999999999996</v>
      </c>
      <c r="AF18" s="16">
        <f t="shared" si="2"/>
        <v>64.8</v>
      </c>
      <c r="AG18" s="2"/>
    </row>
    <row r="19" spans="1:33" ht="17.100000000000001" customHeight="1" x14ac:dyDescent="0.2">
      <c r="A19" s="9" t="s">
        <v>11</v>
      </c>
      <c r="B19" s="3">
        <f>[15]Novembro!$J$5</f>
        <v>51.84</v>
      </c>
      <c r="C19" s="3">
        <f>[15]Novembro!$J$6</f>
        <v>14.76</v>
      </c>
      <c r="D19" s="3">
        <f>[15]Novembro!$J$7</f>
        <v>33.480000000000004</v>
      </c>
      <c r="E19" s="3">
        <f>[15]Novembro!$J$8</f>
        <v>23.759999999999998</v>
      </c>
      <c r="F19" s="3">
        <f>[15]Novembro!$J$9</f>
        <v>73.44</v>
      </c>
      <c r="G19" s="3">
        <f>[15]Novembro!$J$10</f>
        <v>34.200000000000003</v>
      </c>
      <c r="H19" s="3">
        <f>[15]Novembro!$J$11</f>
        <v>52.2</v>
      </c>
      <c r="I19" s="3">
        <f>[15]Novembro!$J$12</f>
        <v>42.84</v>
      </c>
      <c r="J19" s="3">
        <f>[15]Novembro!$J$13</f>
        <v>39.6</v>
      </c>
      <c r="K19" s="3">
        <f>[15]Novembro!$J$14</f>
        <v>45.36</v>
      </c>
      <c r="L19" s="3">
        <f>[15]Novembro!$J$15</f>
        <v>29.52</v>
      </c>
      <c r="M19" s="3">
        <f>[15]Novembro!$J$16</f>
        <v>29.52</v>
      </c>
      <c r="N19" s="3">
        <f>[15]Novembro!$J$17</f>
        <v>30.6</v>
      </c>
      <c r="O19" s="3">
        <f>[15]Novembro!$J$18</f>
        <v>23.759999999999998</v>
      </c>
      <c r="P19" s="3">
        <f>[15]Novembro!$J$19</f>
        <v>25.92</v>
      </c>
      <c r="Q19" s="3">
        <f>[15]Novembro!$J$20</f>
        <v>26.64</v>
      </c>
      <c r="R19" s="3">
        <f>[15]Novembro!$J$21</f>
        <v>28.8</v>
      </c>
      <c r="S19" s="3">
        <f>[15]Novembro!$J$22</f>
        <v>30.6</v>
      </c>
      <c r="T19" s="3">
        <f>[15]Novembro!$J$23</f>
        <v>29.880000000000003</v>
      </c>
      <c r="U19" s="3">
        <f>[15]Novembro!$J$24</f>
        <v>15.48</v>
      </c>
      <c r="V19" s="3">
        <f>[15]Novembro!$J$25</f>
        <v>24.12</v>
      </c>
      <c r="W19" s="3">
        <f>[15]Novembro!$J$26</f>
        <v>32.04</v>
      </c>
      <c r="X19" s="3">
        <f>[15]Novembro!$J$27</f>
        <v>37.080000000000005</v>
      </c>
      <c r="Y19" s="3">
        <f>[15]Novembro!$J$28</f>
        <v>41.4</v>
      </c>
      <c r="Z19" s="3">
        <f>[15]Novembro!$J$29</f>
        <v>26.64</v>
      </c>
      <c r="AA19" s="3">
        <f>[15]Novembro!$J$30</f>
        <v>30.6</v>
      </c>
      <c r="AB19" s="3">
        <f>[15]Novembro!$J$31</f>
        <v>46.080000000000005</v>
      </c>
      <c r="AC19" s="3">
        <f>[15]Novembro!$J$32</f>
        <v>21.6</v>
      </c>
      <c r="AD19" s="3">
        <f>[15]Novembro!$J$33</f>
        <v>27.36</v>
      </c>
      <c r="AE19" s="3">
        <f>[15]Novembro!$J$34</f>
        <v>38.880000000000003</v>
      </c>
      <c r="AF19" s="16">
        <f t="shared" si="2"/>
        <v>73.44</v>
      </c>
      <c r="AG19" s="2"/>
    </row>
    <row r="20" spans="1:33" ht="17.100000000000001" customHeight="1" x14ac:dyDescent="0.2">
      <c r="A20" s="9" t="s">
        <v>12</v>
      </c>
      <c r="B20" s="3">
        <f>[16]Novembro!$J$5</f>
        <v>47.88</v>
      </c>
      <c r="C20" s="3">
        <f>[16]Novembro!$J$6</f>
        <v>30.96</v>
      </c>
      <c r="D20" s="3">
        <f>[16]Novembro!$J$7</f>
        <v>19.079999999999998</v>
      </c>
      <c r="E20" s="3">
        <f>[16]Novembro!$J$8</f>
        <v>20.16</v>
      </c>
      <c r="F20" s="3">
        <f>[16]Novembro!$J$9</f>
        <v>31.319999999999997</v>
      </c>
      <c r="G20" s="3">
        <f>[16]Novembro!$J$10</f>
        <v>18</v>
      </c>
      <c r="H20" s="3">
        <f>[16]Novembro!$J$11</f>
        <v>29.52</v>
      </c>
      <c r="I20" s="3">
        <f>[16]Novembro!$J$12</f>
        <v>20.88</v>
      </c>
      <c r="J20" s="3">
        <f>[16]Novembro!$J$13</f>
        <v>23.040000000000003</v>
      </c>
      <c r="K20" s="3">
        <f>[16]Novembro!$J$14</f>
        <v>25.56</v>
      </c>
      <c r="L20" s="3">
        <f>[16]Novembro!$J$15</f>
        <v>24.48</v>
      </c>
      <c r="M20" s="3">
        <f>[16]Novembro!$J$16</f>
        <v>38.159999999999997</v>
      </c>
      <c r="N20" s="3">
        <f>[16]Novembro!$J$17</f>
        <v>38.159999999999997</v>
      </c>
      <c r="O20" s="3">
        <f>[16]Novembro!$J$18</f>
        <v>28.08</v>
      </c>
      <c r="P20" s="3">
        <f>[16]Novembro!$J$19</f>
        <v>20.52</v>
      </c>
      <c r="Q20" s="3">
        <f>[16]Novembro!$J$20</f>
        <v>19.440000000000001</v>
      </c>
      <c r="R20" s="3">
        <f>[16]Novembro!$J$21</f>
        <v>56.88</v>
      </c>
      <c r="S20" s="3">
        <f>[16]Novembro!$J$22</f>
        <v>25.56</v>
      </c>
      <c r="T20" s="3">
        <f>[16]Novembro!$J$23</f>
        <v>33.840000000000003</v>
      </c>
      <c r="U20" s="3">
        <f>[16]Novembro!$J$24</f>
        <v>32.4</v>
      </c>
      <c r="V20" s="3">
        <f>[16]Novembro!$J$25</f>
        <v>25.56</v>
      </c>
      <c r="W20" s="3">
        <f>[16]Novembro!$J$26</f>
        <v>27.36</v>
      </c>
      <c r="X20" s="3">
        <f>[16]Novembro!$J$27</f>
        <v>27.36</v>
      </c>
      <c r="Y20" s="3">
        <f>[16]Novembro!$J$28</f>
        <v>28.08</v>
      </c>
      <c r="Z20" s="3">
        <f>[16]Novembro!$J$29</f>
        <v>18.720000000000002</v>
      </c>
      <c r="AA20" s="3">
        <f>[16]Novembro!$J$30</f>
        <v>24.840000000000003</v>
      </c>
      <c r="AB20" s="3">
        <f>[16]Novembro!$J$31</f>
        <v>21.6</v>
      </c>
      <c r="AC20" s="3">
        <f>[16]Novembro!$J$32</f>
        <v>43.2</v>
      </c>
      <c r="AD20" s="3">
        <f>[16]Novembro!$J$33</f>
        <v>36.36</v>
      </c>
      <c r="AE20" s="3">
        <f>[16]Novembro!$J$34</f>
        <v>48.24</v>
      </c>
      <c r="AF20" s="16">
        <f t="shared" si="2"/>
        <v>56.88</v>
      </c>
      <c r="AG20" s="2"/>
    </row>
    <row r="21" spans="1:33" ht="17.100000000000001" customHeight="1" x14ac:dyDescent="0.2">
      <c r="A21" s="9" t="s">
        <v>13</v>
      </c>
      <c r="B21" s="3">
        <f>[17]Novembro!$J$5</f>
        <v>50.76</v>
      </c>
      <c r="C21" s="3">
        <f>[17]Novembro!$J$6</f>
        <v>44.28</v>
      </c>
      <c r="D21" s="3">
        <f>[17]Novembro!$J$7</f>
        <v>29.52</v>
      </c>
      <c r="E21" s="3">
        <f>[17]Novembro!$J$8</f>
        <v>40.32</v>
      </c>
      <c r="F21" s="3">
        <f>[17]Novembro!$J$9</f>
        <v>32.4</v>
      </c>
      <c r="G21" s="3">
        <f>[17]Novembro!$J$10</f>
        <v>31.680000000000003</v>
      </c>
      <c r="H21" s="3">
        <f>[17]Novembro!$J$11</f>
        <v>29.52</v>
      </c>
      <c r="I21" s="3">
        <f>[17]Novembro!$J$12</f>
        <v>14.4</v>
      </c>
      <c r="J21" s="3">
        <f>[17]Novembro!$J$13</f>
        <v>41.04</v>
      </c>
      <c r="K21" s="3">
        <f>[17]Novembro!$J$14</f>
        <v>38.880000000000003</v>
      </c>
      <c r="L21" s="3">
        <f>[17]Novembro!$J$15</f>
        <v>38.159999999999997</v>
      </c>
      <c r="M21" s="3">
        <f>[17]Novembro!$J$16</f>
        <v>63.72</v>
      </c>
      <c r="N21" s="3">
        <f>[17]Novembro!$J$17</f>
        <v>30.6</v>
      </c>
      <c r="O21" s="3">
        <f>[17]Novembro!$J$18</f>
        <v>33.119999999999997</v>
      </c>
      <c r="P21" s="3">
        <f>[17]Novembro!$J$19</f>
        <v>32.76</v>
      </c>
      <c r="Q21" s="3">
        <f>[17]Novembro!$J$20</f>
        <v>21.240000000000002</v>
      </c>
      <c r="R21" s="3">
        <f>[17]Novembro!$J$21</f>
        <v>42.12</v>
      </c>
      <c r="S21" s="3">
        <f>[17]Novembro!$J$22</f>
        <v>31.680000000000003</v>
      </c>
      <c r="T21" s="3">
        <f>[17]Novembro!$J$23</f>
        <v>37.080000000000005</v>
      </c>
      <c r="U21" s="3">
        <f>[17]Novembro!$J$24</f>
        <v>29.880000000000003</v>
      </c>
      <c r="V21" s="3">
        <f>[17]Novembro!$J$25</f>
        <v>36.36</v>
      </c>
      <c r="W21" s="3">
        <f>[17]Novembro!$J$26</f>
        <v>33.840000000000003</v>
      </c>
      <c r="X21" s="3">
        <f>[17]Novembro!$J$27</f>
        <v>45.36</v>
      </c>
      <c r="Y21" s="3">
        <f>[17]Novembro!$J$28</f>
        <v>21.240000000000002</v>
      </c>
      <c r="Z21" s="3">
        <f>[17]Novembro!$J$29</f>
        <v>19.8</v>
      </c>
      <c r="AA21" s="3">
        <f>[17]Novembro!$J$30</f>
        <v>34.200000000000003</v>
      </c>
      <c r="AB21" s="3">
        <f>[17]Novembro!$J$31</f>
        <v>24.12</v>
      </c>
      <c r="AC21" s="3">
        <f>[17]Novembro!$J$32</f>
        <v>43.2</v>
      </c>
      <c r="AD21" s="3">
        <f>[17]Novembro!$J$33</f>
        <v>36.36</v>
      </c>
      <c r="AE21" s="3">
        <f>[17]Novembro!$J$34</f>
        <v>48.24</v>
      </c>
      <c r="AF21" s="16">
        <f t="shared" si="2"/>
        <v>63.72</v>
      </c>
      <c r="AG21" s="2"/>
    </row>
    <row r="22" spans="1:33" ht="17.100000000000001" customHeight="1" x14ac:dyDescent="0.2">
      <c r="A22" s="9" t="s">
        <v>14</v>
      </c>
      <c r="B22" s="3">
        <f>[18]Novembro!$J$5</f>
        <v>51.480000000000004</v>
      </c>
      <c r="C22" s="3">
        <f>[18]Novembro!$J$6</f>
        <v>26.64</v>
      </c>
      <c r="D22" s="3">
        <f>[18]Novembro!$J$7</f>
        <v>52.56</v>
      </c>
      <c r="E22" s="3">
        <f>[18]Novembro!$J$8</f>
        <v>25.92</v>
      </c>
      <c r="F22" s="3">
        <f>[18]Novembro!$J$9</f>
        <v>38.519999999999996</v>
      </c>
      <c r="G22" s="3">
        <f>[18]Novembro!$J$10</f>
        <v>26.64</v>
      </c>
      <c r="H22" s="3">
        <f>[18]Novembro!$J$11</f>
        <v>28.8</v>
      </c>
      <c r="I22" s="3">
        <f>[18]Novembro!$J$12</f>
        <v>36.72</v>
      </c>
      <c r="J22" s="3">
        <f>[18]Novembro!$J$13</f>
        <v>58.680000000000007</v>
      </c>
      <c r="K22" s="3">
        <f>[18]Novembro!$J$14</f>
        <v>20.88</v>
      </c>
      <c r="L22" s="3">
        <f>[18]Novembro!$J$15</f>
        <v>19.8</v>
      </c>
      <c r="M22" s="3">
        <f>[18]Novembro!$J$16</f>
        <v>21.240000000000002</v>
      </c>
      <c r="N22" s="3">
        <f>[18]Novembro!$J$17</f>
        <v>45.36</v>
      </c>
      <c r="O22" s="3">
        <f>[18]Novembro!$J$18</f>
        <v>30.6</v>
      </c>
      <c r="P22" s="3">
        <f>[18]Novembro!$J$19</f>
        <v>50.76</v>
      </c>
      <c r="Q22" s="3">
        <f>[18]Novembro!$J$20</f>
        <v>18</v>
      </c>
      <c r="R22" s="3">
        <f>[18]Novembro!$J$21</f>
        <v>24.840000000000003</v>
      </c>
      <c r="S22" s="3">
        <f>[18]Novembro!$J$22</f>
        <v>27.720000000000002</v>
      </c>
      <c r="T22" s="3">
        <f>[18]Novembro!$J$23</f>
        <v>16.2</v>
      </c>
      <c r="U22" s="3">
        <f>[18]Novembro!$J$24</f>
        <v>15.48</v>
      </c>
      <c r="V22" s="3">
        <f>[18]Novembro!$J$25</f>
        <v>20.88</v>
      </c>
      <c r="W22" s="3">
        <f>[18]Novembro!$J$26</f>
        <v>54.36</v>
      </c>
      <c r="X22" s="3">
        <f>[18]Novembro!$J$27</f>
        <v>33.119999999999997</v>
      </c>
      <c r="Y22" s="3">
        <f>[18]Novembro!$J$28</f>
        <v>34.92</v>
      </c>
      <c r="Z22" s="3">
        <f>[18]Novembro!$J$29</f>
        <v>125.712</v>
      </c>
      <c r="AA22" s="3">
        <f>[18]Novembro!$J$30</f>
        <v>23.040000000000003</v>
      </c>
      <c r="AB22" s="3">
        <f>[18]Novembro!$J$31</f>
        <v>23.040000000000003</v>
      </c>
      <c r="AC22" s="3">
        <f>[18]Novembro!$J$32</f>
        <v>48.24</v>
      </c>
      <c r="AD22" s="3">
        <f>[18]Novembro!$J$33</f>
        <v>49.680000000000007</v>
      </c>
      <c r="AE22" s="3">
        <f>[18]Novembro!$J$34</f>
        <v>45.36</v>
      </c>
      <c r="AF22" s="16">
        <f t="shared" si="2"/>
        <v>125.712</v>
      </c>
      <c r="AG22" s="2"/>
    </row>
    <row r="23" spans="1:33" ht="17.100000000000001" customHeight="1" x14ac:dyDescent="0.2">
      <c r="A23" s="9" t="s">
        <v>15</v>
      </c>
      <c r="B23" s="3">
        <f>[19]Novembro!$J$5</f>
        <v>45</v>
      </c>
      <c r="C23" s="3">
        <f>[19]Novembro!$J$6</f>
        <v>28.08</v>
      </c>
      <c r="D23" s="3">
        <f>[19]Novembro!$J$7</f>
        <v>31.680000000000003</v>
      </c>
      <c r="E23" s="3">
        <f>[19]Novembro!$J$8</f>
        <v>23.759999999999998</v>
      </c>
      <c r="F23" s="3">
        <f>[19]Novembro!$J$9</f>
        <v>42.480000000000004</v>
      </c>
      <c r="G23" s="3">
        <f>[19]Novembro!$J$10</f>
        <v>51.480000000000004</v>
      </c>
      <c r="H23" s="3">
        <f>[19]Novembro!$J$11</f>
        <v>33.480000000000004</v>
      </c>
      <c r="I23" s="3">
        <f>[19]Novembro!$J$12</f>
        <v>39.6</v>
      </c>
      <c r="J23" s="3">
        <f>[19]Novembro!$J$13</f>
        <v>31.680000000000003</v>
      </c>
      <c r="K23" s="3">
        <f>[19]Novembro!$J$14</f>
        <v>32.76</v>
      </c>
      <c r="L23" s="3">
        <f>[19]Novembro!$J$15</f>
        <v>28.08</v>
      </c>
      <c r="M23" s="3">
        <f>[19]Novembro!$J$16</f>
        <v>43.92</v>
      </c>
      <c r="N23" s="3">
        <f>[19]Novembro!$J$17</f>
        <v>37.440000000000005</v>
      </c>
      <c r="O23" s="3">
        <f>[19]Novembro!$J$18</f>
        <v>30.240000000000002</v>
      </c>
      <c r="P23" s="3">
        <f>[19]Novembro!$J$19</f>
        <v>28.44</v>
      </c>
      <c r="Q23" s="3">
        <f>[19]Novembro!$J$20</f>
        <v>25.56</v>
      </c>
      <c r="R23" s="3">
        <f>[19]Novembro!$J$21</f>
        <v>39.96</v>
      </c>
      <c r="S23" s="3">
        <f>[19]Novembro!$J$22</f>
        <v>45.72</v>
      </c>
      <c r="T23" s="3">
        <f>[19]Novembro!$J$23</f>
        <v>29.52</v>
      </c>
      <c r="U23" s="3">
        <f>[19]Novembro!$J$24</f>
        <v>25.56</v>
      </c>
      <c r="V23" s="3">
        <f>[19]Novembro!$J$25</f>
        <v>34.92</v>
      </c>
      <c r="W23" s="3">
        <f>[19]Novembro!$J$26</f>
        <v>35.64</v>
      </c>
      <c r="X23" s="3">
        <f>[19]Novembro!$J$27</f>
        <v>42.84</v>
      </c>
      <c r="Y23" s="3">
        <f>[19]Novembro!$J$28</f>
        <v>32.76</v>
      </c>
      <c r="Z23" s="3">
        <f>[19]Novembro!$J$29</f>
        <v>26.28</v>
      </c>
      <c r="AA23" s="3">
        <f>[19]Novembro!$J$30</f>
        <v>42.12</v>
      </c>
      <c r="AB23" s="3">
        <f>[19]Novembro!$J$31</f>
        <v>35.64</v>
      </c>
      <c r="AC23" s="3">
        <f>[19]Novembro!$J$32</f>
        <v>25.56</v>
      </c>
      <c r="AD23" s="3">
        <f>[19]Novembro!$J$33</f>
        <v>55.080000000000005</v>
      </c>
      <c r="AE23" s="3">
        <f>[19]Novembro!$J$34</f>
        <v>47.16</v>
      </c>
      <c r="AF23" s="16">
        <f t="shared" si="2"/>
        <v>55.080000000000005</v>
      </c>
      <c r="AG23" s="2"/>
    </row>
    <row r="24" spans="1:33" ht="17.100000000000001" customHeight="1" x14ac:dyDescent="0.2">
      <c r="A24" s="9" t="s">
        <v>16</v>
      </c>
      <c r="B24" s="3">
        <f>[20]Novembro!$J$5</f>
        <v>46.080000000000005</v>
      </c>
      <c r="C24" s="3">
        <f>[20]Novembro!$J$6</f>
        <v>34.200000000000003</v>
      </c>
      <c r="D24" s="3">
        <f>[20]Novembro!$J$7</f>
        <v>18</v>
      </c>
      <c r="E24" s="3">
        <f>[20]Novembro!$J$8</f>
        <v>27</v>
      </c>
      <c r="F24" s="3">
        <f>[20]Novembro!$J$9</f>
        <v>36</v>
      </c>
      <c r="G24" s="3">
        <f>[20]Novembro!$J$10</f>
        <v>36.36</v>
      </c>
      <c r="H24" s="3">
        <f>[20]Novembro!$J$11</f>
        <v>51.480000000000004</v>
      </c>
      <c r="I24" s="3">
        <f>[20]Novembro!$J$12</f>
        <v>28.8</v>
      </c>
      <c r="J24" s="3">
        <f>[20]Novembro!$J$13</f>
        <v>30.240000000000002</v>
      </c>
      <c r="K24" s="3">
        <f>[20]Novembro!$J$14</f>
        <v>53.28</v>
      </c>
      <c r="L24" s="3">
        <f>[20]Novembro!$J$15</f>
        <v>45</v>
      </c>
      <c r="M24" s="3">
        <f>[20]Novembro!$J$16</f>
        <v>34.56</v>
      </c>
      <c r="N24" s="3">
        <f>[20]Novembro!$J$17</f>
        <v>35.64</v>
      </c>
      <c r="O24" s="3">
        <f>[20]Novembro!$J$18</f>
        <v>35.28</v>
      </c>
      <c r="P24" s="3">
        <f>[20]Novembro!$J$19</f>
        <v>37.800000000000004</v>
      </c>
      <c r="Q24" s="3">
        <f>[20]Novembro!$J$20</f>
        <v>32.76</v>
      </c>
      <c r="R24" s="3">
        <f>[20]Novembro!$J$21</f>
        <v>24.840000000000003</v>
      </c>
      <c r="S24" s="3">
        <f>[20]Novembro!$J$22</f>
        <v>51.12</v>
      </c>
      <c r="T24" s="3">
        <f>[20]Novembro!$J$23</f>
        <v>24.12</v>
      </c>
      <c r="U24" s="3">
        <f>[20]Novembro!$J$24</f>
        <v>21.6</v>
      </c>
      <c r="V24" s="3">
        <f>[20]Novembro!$J$25</f>
        <v>25.2</v>
      </c>
      <c r="W24" s="3">
        <f>[20]Novembro!$J$26</f>
        <v>42.12</v>
      </c>
      <c r="X24" s="3">
        <f>[20]Novembro!$J$27</f>
        <v>29.16</v>
      </c>
      <c r="Y24" s="3">
        <f>[20]Novembro!$J$28</f>
        <v>44.28</v>
      </c>
      <c r="Z24" s="3">
        <f>[20]Novembro!$J$29</f>
        <v>26.28</v>
      </c>
      <c r="AA24" s="3">
        <f>[20]Novembro!$J$30</f>
        <v>31.319999999999997</v>
      </c>
      <c r="AB24" s="3">
        <f>[20]Novembro!$J$31</f>
        <v>43.56</v>
      </c>
      <c r="AC24" s="3">
        <f>[20]Novembro!$J$32</f>
        <v>27.36</v>
      </c>
      <c r="AD24" s="3">
        <f>[20]Novembro!$J$33</f>
        <v>61.92</v>
      </c>
      <c r="AE24" s="3">
        <f>[20]Novembro!$J$34</f>
        <v>42.84</v>
      </c>
      <c r="AF24" s="16">
        <f t="shared" si="2"/>
        <v>61.92</v>
      </c>
      <c r="AG24" s="2"/>
    </row>
    <row r="25" spans="1:33" ht="17.100000000000001" customHeight="1" x14ac:dyDescent="0.2">
      <c r="A25" s="9" t="s">
        <v>17</v>
      </c>
      <c r="B25" s="3">
        <f>[21]Novembro!$J$5</f>
        <v>51.84</v>
      </c>
      <c r="C25" s="3">
        <f>[21]Novembro!$J$6</f>
        <v>16.2</v>
      </c>
      <c r="D25" s="3">
        <f>[21]Novembro!$J$7</f>
        <v>37.800000000000004</v>
      </c>
      <c r="E25" s="3">
        <f>[21]Novembro!$J$8</f>
        <v>25.92</v>
      </c>
      <c r="F25" s="3">
        <f>[21]Novembro!$J$9</f>
        <v>49.680000000000007</v>
      </c>
      <c r="G25" s="3">
        <f>[21]Novembro!$J$10</f>
        <v>41.04</v>
      </c>
      <c r="H25" s="3">
        <f>[21]Novembro!$J$11</f>
        <v>84.600000000000009</v>
      </c>
      <c r="I25" s="3">
        <f>[21]Novembro!$J$12</f>
        <v>27.720000000000002</v>
      </c>
      <c r="J25" s="3">
        <f>[21]Novembro!$J$13</f>
        <v>54.36</v>
      </c>
      <c r="K25" s="3">
        <f>[21]Novembro!$J$14</f>
        <v>27.36</v>
      </c>
      <c r="L25" s="3">
        <f>[21]Novembro!$J$15</f>
        <v>21.6</v>
      </c>
      <c r="M25" s="3">
        <f>[21]Novembro!$J$16</f>
        <v>36.36</v>
      </c>
      <c r="N25" s="3">
        <f>[21]Novembro!$J$17</f>
        <v>30.96</v>
      </c>
      <c r="O25" s="3">
        <f>[21]Novembro!$J$18</f>
        <v>28.08</v>
      </c>
      <c r="P25" s="3">
        <f>[21]Novembro!$J$19</f>
        <v>21.240000000000002</v>
      </c>
      <c r="Q25" s="3">
        <f>[21]Novembro!$J$20</f>
        <v>25.2</v>
      </c>
      <c r="R25" s="3">
        <f>[21]Novembro!$J$21</f>
        <v>33.840000000000003</v>
      </c>
      <c r="S25" s="3">
        <f>[21]Novembro!$J$22</f>
        <v>33.840000000000003</v>
      </c>
      <c r="T25" s="3">
        <f>[21]Novembro!$J$23</f>
        <v>37.440000000000005</v>
      </c>
      <c r="U25" s="3">
        <f>[21]Novembro!$J$24</f>
        <v>21.6</v>
      </c>
      <c r="V25" s="3">
        <f>[21]Novembro!$J$25</f>
        <v>34.92</v>
      </c>
      <c r="W25" s="3">
        <f>[21]Novembro!$J$26</f>
        <v>50.04</v>
      </c>
      <c r="X25" s="3">
        <f>[21]Novembro!$J$27</f>
        <v>44.64</v>
      </c>
      <c r="Y25" s="3">
        <f>[21]Novembro!$J$28</f>
        <v>30.240000000000002</v>
      </c>
      <c r="Z25" s="3">
        <f>[21]Novembro!$J$29</f>
        <v>55.800000000000004</v>
      </c>
      <c r="AA25" s="3">
        <f>[21]Novembro!$J$30</f>
        <v>23.400000000000002</v>
      </c>
      <c r="AB25" s="3">
        <f>[21]Novembro!$J$31</f>
        <v>45</v>
      </c>
      <c r="AC25" s="3">
        <f>[21]Novembro!$J$32</f>
        <v>22.68</v>
      </c>
      <c r="AD25" s="3">
        <f>[21]Novembro!$J$33</f>
        <v>68.400000000000006</v>
      </c>
      <c r="AE25" s="3">
        <f>[21]Novembro!$J$34</f>
        <v>38.159999999999997</v>
      </c>
      <c r="AF25" s="16">
        <f t="shared" si="2"/>
        <v>84.600000000000009</v>
      </c>
      <c r="AG25" s="2"/>
    </row>
    <row r="26" spans="1:33" ht="17.100000000000001" customHeight="1" x14ac:dyDescent="0.2">
      <c r="A26" s="9" t="s">
        <v>18</v>
      </c>
      <c r="B26" s="3">
        <f>[22]Novembro!$J$5</f>
        <v>61.560000000000009</v>
      </c>
      <c r="C26" s="3">
        <f>[22]Novembro!$J$6</f>
        <v>33.119999999999997</v>
      </c>
      <c r="D26" s="3">
        <f>[22]Novembro!$J$7</f>
        <v>40.32</v>
      </c>
      <c r="E26" s="3">
        <f>[22]Novembro!$J$8</f>
        <v>49.680000000000007</v>
      </c>
      <c r="F26" s="3">
        <f>[22]Novembro!$J$9</f>
        <v>59.04</v>
      </c>
      <c r="G26" s="3">
        <f>[22]Novembro!$J$10</f>
        <v>35.28</v>
      </c>
      <c r="H26" s="3">
        <f>[22]Novembro!$J$11</f>
        <v>66.239999999999995</v>
      </c>
      <c r="I26" s="3">
        <f>[22]Novembro!$J$12</f>
        <v>25.56</v>
      </c>
      <c r="J26" s="3">
        <f>[22]Novembro!$J$13</f>
        <v>57.24</v>
      </c>
      <c r="K26" s="3">
        <f>[22]Novembro!$J$14</f>
        <v>58.32</v>
      </c>
      <c r="L26" s="3">
        <f>[22]Novembro!$J$15</f>
        <v>48.96</v>
      </c>
      <c r="M26" s="3">
        <f>[22]Novembro!$J$16</f>
        <v>43.92</v>
      </c>
      <c r="N26" s="3">
        <f>[22]Novembro!$J$17</f>
        <v>36.36</v>
      </c>
      <c r="O26" s="3">
        <f>[22]Novembro!$J$18</f>
        <v>56.88</v>
      </c>
      <c r="P26" s="3">
        <f>[22]Novembro!$J$19</f>
        <v>44.64</v>
      </c>
      <c r="Q26" s="3">
        <f>[22]Novembro!$J$20</f>
        <v>26.64</v>
      </c>
      <c r="R26" s="3">
        <f>[22]Novembro!$J$21</f>
        <v>36</v>
      </c>
      <c r="S26" s="3">
        <f>[22]Novembro!$J$22</f>
        <v>38.159999999999997</v>
      </c>
      <c r="T26" s="3">
        <f>[22]Novembro!$J$23</f>
        <v>30.240000000000002</v>
      </c>
      <c r="U26" s="3">
        <f>[22]Novembro!$J$24</f>
        <v>28.08</v>
      </c>
      <c r="V26" s="3">
        <f>[22]Novembro!$J$25</f>
        <v>30.6</v>
      </c>
      <c r="W26" s="3">
        <f>[22]Novembro!$J$26</f>
        <v>41.4</v>
      </c>
      <c r="X26" s="3">
        <f>[22]Novembro!$J$27</f>
        <v>50.4</v>
      </c>
      <c r="Y26" s="3">
        <f>[22]Novembro!$J$28</f>
        <v>54</v>
      </c>
      <c r="Z26" s="3">
        <f>[22]Novembro!$J$29</f>
        <v>23.759999999999998</v>
      </c>
      <c r="AA26" s="3">
        <f>[22]Novembro!$J$30</f>
        <v>29.52</v>
      </c>
      <c r="AB26" s="3">
        <f>[22]Novembro!$J$31</f>
        <v>34.92</v>
      </c>
      <c r="AC26" s="3">
        <f>[22]Novembro!$J$32</f>
        <v>28.44</v>
      </c>
      <c r="AD26" s="3">
        <f>[22]Novembro!$J$33</f>
        <v>56.519999999999996</v>
      </c>
      <c r="AE26" s="3">
        <f>[22]Novembro!$J$34</f>
        <v>45.36</v>
      </c>
      <c r="AF26" s="16">
        <f t="shared" si="2"/>
        <v>66.239999999999995</v>
      </c>
      <c r="AG26" s="2"/>
    </row>
    <row r="27" spans="1:33" ht="17.100000000000001" customHeight="1" x14ac:dyDescent="0.2">
      <c r="A27" s="9" t="s">
        <v>19</v>
      </c>
      <c r="B27" s="3">
        <f>[23]Novembro!$J$5</f>
        <v>41.76</v>
      </c>
      <c r="C27" s="3">
        <f>[23]Novembro!$J$6</f>
        <v>21.6</v>
      </c>
      <c r="D27" s="3">
        <f>[23]Novembro!$J$7</f>
        <v>40.680000000000007</v>
      </c>
      <c r="E27" s="3">
        <f>[23]Novembro!$J$8</f>
        <v>26.28</v>
      </c>
      <c r="F27" s="3">
        <f>[23]Novembro!$J$9</f>
        <v>34.92</v>
      </c>
      <c r="G27" s="3">
        <f>[23]Novembro!$J$10</f>
        <v>28.44</v>
      </c>
      <c r="H27" s="3">
        <f>[23]Novembro!$J$11</f>
        <v>42.480000000000004</v>
      </c>
      <c r="I27" s="3">
        <f>[23]Novembro!$J$12</f>
        <v>38.519999999999996</v>
      </c>
      <c r="J27" s="3">
        <f>[23]Novembro!$J$13</f>
        <v>50.76</v>
      </c>
      <c r="K27" s="3">
        <f>[23]Novembro!$J$14</f>
        <v>28.08</v>
      </c>
      <c r="L27" s="3">
        <f>[23]Novembro!$J$15</f>
        <v>29.52</v>
      </c>
      <c r="M27" s="3">
        <f>[23]Novembro!$J$16</f>
        <v>40.32</v>
      </c>
      <c r="N27" s="3">
        <f>[23]Novembro!$J$17</f>
        <v>37.440000000000005</v>
      </c>
      <c r="O27" s="3">
        <f>[23]Novembro!$J$18</f>
        <v>34.200000000000003</v>
      </c>
      <c r="P27" s="3">
        <f>[23]Novembro!$J$19</f>
        <v>27.720000000000002</v>
      </c>
      <c r="Q27" s="3">
        <f>[23]Novembro!$J$20</f>
        <v>34.200000000000003</v>
      </c>
      <c r="R27" s="3">
        <f>[23]Novembro!$J$21</f>
        <v>43.92</v>
      </c>
      <c r="S27" s="3">
        <f>[23]Novembro!$J$22</f>
        <v>39.6</v>
      </c>
      <c r="T27" s="3">
        <f>[23]Novembro!$J$23</f>
        <v>66.960000000000008</v>
      </c>
      <c r="U27" s="3">
        <f>[23]Novembro!$J$24</f>
        <v>27</v>
      </c>
      <c r="V27" s="3">
        <f>[23]Novembro!$J$25</f>
        <v>25.2</v>
      </c>
      <c r="W27" s="3">
        <f>[23]Novembro!$J$26</f>
        <v>47.16</v>
      </c>
      <c r="X27" s="3">
        <f>[23]Novembro!$J$27</f>
        <v>32.04</v>
      </c>
      <c r="Y27" s="3">
        <f>[23]Novembro!$J$28</f>
        <v>32.76</v>
      </c>
      <c r="Z27" s="3">
        <f>[23]Novembro!$J$29</f>
        <v>36.36</v>
      </c>
      <c r="AA27" s="3">
        <f>[23]Novembro!$J$30</f>
        <v>43.56</v>
      </c>
      <c r="AB27" s="3">
        <f>[23]Novembro!$J$31</f>
        <v>33.119999999999997</v>
      </c>
      <c r="AC27" s="3">
        <f>[23]Novembro!$J$32</f>
        <v>22.32</v>
      </c>
      <c r="AD27" s="3">
        <f>[23]Novembro!$J$33</f>
        <v>54.36</v>
      </c>
      <c r="AE27" s="3">
        <f>[23]Novembro!$J$34</f>
        <v>40.32</v>
      </c>
      <c r="AF27" s="16">
        <f t="shared" si="2"/>
        <v>66.960000000000008</v>
      </c>
      <c r="AG27" s="2"/>
    </row>
    <row r="28" spans="1:33" ht="17.100000000000001" customHeight="1" x14ac:dyDescent="0.2">
      <c r="A28" s="9" t="s">
        <v>31</v>
      </c>
      <c r="B28" s="3">
        <f>[24]Novembro!$J$5</f>
        <v>69.12</v>
      </c>
      <c r="C28" s="3">
        <f>[24]Novembro!$J$6</f>
        <v>27.36</v>
      </c>
      <c r="D28" s="3">
        <f>[24]Novembro!$J$7</f>
        <v>23.759999999999998</v>
      </c>
      <c r="E28" s="3">
        <f>[24]Novembro!$J$8</f>
        <v>27</v>
      </c>
      <c r="F28" s="3">
        <f>[24]Novembro!$J$9</f>
        <v>74.88000000000001</v>
      </c>
      <c r="G28" s="3">
        <f>[24]Novembro!$J$10</f>
        <v>33.840000000000003</v>
      </c>
      <c r="H28" s="3">
        <f>[24]Novembro!$J$11</f>
        <v>85.68</v>
      </c>
      <c r="I28" s="3">
        <f>[24]Novembro!$J$12</f>
        <v>30.96</v>
      </c>
      <c r="J28" s="3">
        <f>[24]Novembro!$J$13</f>
        <v>42.480000000000004</v>
      </c>
      <c r="K28" s="3">
        <f>[24]Novembro!$J$14</f>
        <v>34.200000000000003</v>
      </c>
      <c r="L28" s="3">
        <f>[24]Novembro!$J$15</f>
        <v>26.28</v>
      </c>
      <c r="M28" s="3">
        <f>[24]Novembro!$J$16</f>
        <v>35.64</v>
      </c>
      <c r="N28" s="3">
        <f>[24]Novembro!$J$17</f>
        <v>32.04</v>
      </c>
      <c r="O28" s="3">
        <f>[24]Novembro!$J$18</f>
        <v>29.52</v>
      </c>
      <c r="P28" s="3">
        <f>[24]Novembro!$J$19</f>
        <v>25.2</v>
      </c>
      <c r="Q28" s="3">
        <f>[24]Novembro!$J$20</f>
        <v>18.720000000000002</v>
      </c>
      <c r="R28" s="3">
        <f>[24]Novembro!$J$21</f>
        <v>30.96</v>
      </c>
      <c r="S28" s="3">
        <f>[24]Novembro!$J$22</f>
        <v>40.32</v>
      </c>
      <c r="T28" s="3">
        <f>[24]Novembro!$J$23</f>
        <v>31.319999999999997</v>
      </c>
      <c r="U28" s="3">
        <f>[24]Novembro!$J$24</f>
        <v>42.480000000000004</v>
      </c>
      <c r="V28" s="3">
        <f>[24]Novembro!$J$25</f>
        <v>31.680000000000003</v>
      </c>
      <c r="W28" s="3">
        <f>[24]Novembro!$J$26</f>
        <v>55.440000000000005</v>
      </c>
      <c r="X28" s="3">
        <f>[24]Novembro!$J$27</f>
        <v>36</v>
      </c>
      <c r="Y28" s="3">
        <f>[24]Novembro!$J$28</f>
        <v>61.92</v>
      </c>
      <c r="Z28" s="3">
        <f>[24]Novembro!$J$29</f>
        <v>23.040000000000003</v>
      </c>
      <c r="AA28" s="3">
        <f>[24]Novembro!$J$30</f>
        <v>25.56</v>
      </c>
      <c r="AB28" s="3">
        <f>[24]Novembro!$J$31</f>
        <v>30.96</v>
      </c>
      <c r="AC28" s="3">
        <f>[24]Novembro!$J$32</f>
        <v>29.16</v>
      </c>
      <c r="AD28" s="3">
        <f>[24]Novembro!$J$33</f>
        <v>48.24</v>
      </c>
      <c r="AE28" s="3">
        <f>[24]Novembro!$J$34</f>
        <v>52.56</v>
      </c>
      <c r="AF28" s="16">
        <f t="shared" si="2"/>
        <v>85.68</v>
      </c>
      <c r="AG28" s="2"/>
    </row>
    <row r="29" spans="1:33" ht="17.100000000000001" customHeight="1" x14ac:dyDescent="0.2">
      <c r="A29" s="9" t="s">
        <v>20</v>
      </c>
      <c r="B29" s="3">
        <f>[25]Novembro!$J$5</f>
        <v>51.12</v>
      </c>
      <c r="C29" s="3">
        <f>[25]Novembro!$J$6</f>
        <v>31.680000000000003</v>
      </c>
      <c r="D29" s="3">
        <f>[25]Novembro!$J$7</f>
        <v>26.64</v>
      </c>
      <c r="E29" s="3">
        <f>[25]Novembro!$J$8</f>
        <v>24.12</v>
      </c>
      <c r="F29" s="3">
        <f>[25]Novembro!$J$9</f>
        <v>24.840000000000003</v>
      </c>
      <c r="G29" s="3">
        <f>[25]Novembro!$J$10</f>
        <v>27.720000000000002</v>
      </c>
      <c r="H29" s="3">
        <f>[25]Novembro!$J$11</f>
        <v>41.76</v>
      </c>
      <c r="I29" s="3">
        <f>[25]Novembro!$J$12</f>
        <v>38.519999999999996</v>
      </c>
      <c r="J29" s="3">
        <f>[25]Novembro!$J$13</f>
        <v>38.880000000000003</v>
      </c>
      <c r="K29" s="3">
        <f>[25]Novembro!$J$14</f>
        <v>29.16</v>
      </c>
      <c r="L29" s="3">
        <f>[25]Novembro!$J$15</f>
        <v>25.2</v>
      </c>
      <c r="M29" s="3">
        <f>[25]Novembro!$J$16</f>
        <v>24.840000000000003</v>
      </c>
      <c r="N29" s="3">
        <f>[25]Novembro!$J$17</f>
        <v>33.840000000000003</v>
      </c>
      <c r="O29" s="3">
        <f>[25]Novembro!$J$18</f>
        <v>33.480000000000004</v>
      </c>
      <c r="P29" s="3">
        <f>[25]Novembro!$J$19</f>
        <v>26.28</v>
      </c>
      <c r="Q29" s="3">
        <f>[25]Novembro!$J$20</f>
        <v>19.8</v>
      </c>
      <c r="R29" s="3">
        <f>[25]Novembro!$J$21</f>
        <v>29.16</v>
      </c>
      <c r="S29" s="3">
        <f>[25]Novembro!$J$22</f>
        <v>25.2</v>
      </c>
      <c r="T29" s="3">
        <f>[25]Novembro!$J$23</f>
        <v>21.6</v>
      </c>
      <c r="U29" s="3">
        <f>[25]Novembro!$J$24</f>
        <v>29.880000000000003</v>
      </c>
      <c r="V29" s="3">
        <f>[25]Novembro!$J$25</f>
        <v>31.680000000000003</v>
      </c>
      <c r="W29" s="3">
        <f>[25]Novembro!$J$26</f>
        <v>37.440000000000005</v>
      </c>
      <c r="X29" s="3">
        <f>[25]Novembro!$J$27</f>
        <v>43.2</v>
      </c>
      <c r="Y29" s="3">
        <f>[25]Novembro!$J$28</f>
        <v>31.319999999999997</v>
      </c>
      <c r="Z29" s="3">
        <f>[25]Novembro!$J$29</f>
        <v>31.680000000000003</v>
      </c>
      <c r="AA29" s="3">
        <f>[25]Novembro!$J$30</f>
        <v>25.56</v>
      </c>
      <c r="AB29" s="3">
        <f>[25]Novembro!$J$31</f>
        <v>25.56</v>
      </c>
      <c r="AC29" s="3">
        <f>[25]Novembro!$J$32</f>
        <v>16.559999999999999</v>
      </c>
      <c r="AD29" s="3">
        <f>[25]Novembro!$J$33</f>
        <v>58.32</v>
      </c>
      <c r="AE29" s="3">
        <f>[25]Novembro!$J$34</f>
        <v>28.44</v>
      </c>
      <c r="AF29" s="16">
        <f t="shared" si="2"/>
        <v>58.32</v>
      </c>
      <c r="AG29" s="2"/>
    </row>
    <row r="30" spans="1:33" s="5" customFormat="1" ht="17.100000000000001" customHeight="1" x14ac:dyDescent="0.2">
      <c r="A30" s="13" t="s">
        <v>33</v>
      </c>
      <c r="B30" s="21">
        <f>MAX(B5:B29)</f>
        <v>85.68</v>
      </c>
      <c r="C30" s="21">
        <f t="shared" ref="C30:AF30" si="3">MAX(C5:C29)</f>
        <v>56.88</v>
      </c>
      <c r="D30" s="21">
        <f t="shared" si="3"/>
        <v>75.600000000000009</v>
      </c>
      <c r="E30" s="21">
        <f t="shared" si="3"/>
        <v>49.680000000000007</v>
      </c>
      <c r="F30" s="21">
        <f t="shared" si="3"/>
        <v>82.08</v>
      </c>
      <c r="G30" s="21">
        <f t="shared" si="3"/>
        <v>51.480000000000004</v>
      </c>
      <c r="H30" s="21">
        <f t="shared" si="3"/>
        <v>85.68</v>
      </c>
      <c r="I30" s="21">
        <f t="shared" si="3"/>
        <v>55.080000000000005</v>
      </c>
      <c r="J30" s="21">
        <f t="shared" si="3"/>
        <v>69.12</v>
      </c>
      <c r="K30" s="21">
        <f t="shared" si="3"/>
        <v>58.32</v>
      </c>
      <c r="L30" s="21">
        <f t="shared" si="3"/>
        <v>48.96</v>
      </c>
      <c r="M30" s="21">
        <f t="shared" si="3"/>
        <v>63.72</v>
      </c>
      <c r="N30" s="21">
        <f t="shared" si="3"/>
        <v>56.88</v>
      </c>
      <c r="O30" s="21">
        <f t="shared" si="3"/>
        <v>56.88</v>
      </c>
      <c r="P30" s="21">
        <f t="shared" si="3"/>
        <v>50.76</v>
      </c>
      <c r="Q30" s="21">
        <f t="shared" si="3"/>
        <v>36</v>
      </c>
      <c r="R30" s="21">
        <f t="shared" si="3"/>
        <v>56.88</v>
      </c>
      <c r="S30" s="21">
        <f t="shared" si="3"/>
        <v>62.639999999999993</v>
      </c>
      <c r="T30" s="21">
        <f t="shared" si="3"/>
        <v>66.960000000000008</v>
      </c>
      <c r="U30" s="21">
        <f t="shared" si="3"/>
        <v>50.04</v>
      </c>
      <c r="V30" s="21">
        <f>MAX(V5:V29)</f>
        <v>47.16</v>
      </c>
      <c r="W30" s="21">
        <f t="shared" si="3"/>
        <v>69.84</v>
      </c>
      <c r="X30" s="21">
        <f t="shared" si="3"/>
        <v>61.92</v>
      </c>
      <c r="Y30" s="21">
        <f t="shared" si="3"/>
        <v>64.8</v>
      </c>
      <c r="Z30" s="21">
        <f t="shared" si="3"/>
        <v>125.712</v>
      </c>
      <c r="AA30" s="21">
        <f t="shared" si="3"/>
        <v>43.56</v>
      </c>
      <c r="AB30" s="21">
        <f t="shared" si="3"/>
        <v>46.080000000000005</v>
      </c>
      <c r="AC30" s="21">
        <f t="shared" si="3"/>
        <v>48.24</v>
      </c>
      <c r="AD30" s="21">
        <f t="shared" si="3"/>
        <v>73.8</v>
      </c>
      <c r="AE30" s="52">
        <f t="shared" si="3"/>
        <v>70.2</v>
      </c>
      <c r="AF30" s="21">
        <f t="shared" si="3"/>
        <v>125.712</v>
      </c>
      <c r="AG30" s="19"/>
    </row>
    <row r="31" spans="1:33" x14ac:dyDescent="0.2">
      <c r="AF31" s="18"/>
      <c r="AG31" s="2"/>
    </row>
    <row r="32" spans="1:33" x14ac:dyDescent="0.2">
      <c r="AF32" s="18"/>
      <c r="AG32" s="2"/>
    </row>
    <row r="33" spans="32:33" x14ac:dyDescent="0.2">
      <c r="AF33" s="18"/>
      <c r="AG33" s="2"/>
    </row>
    <row r="34" spans="32:33" x14ac:dyDescent="0.2">
      <c r="AF34" s="18"/>
      <c r="AG34" s="2"/>
    </row>
    <row r="35" spans="32:33" x14ac:dyDescent="0.2">
      <c r="AF35" s="18"/>
      <c r="AG35" s="2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2022-03-10T16:57:34Z</dcterms:modified>
</cp:coreProperties>
</file>