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calcPr calcId="145621"/>
</workbook>
</file>

<file path=xl/calcChain.xml><?xml version="1.0" encoding="utf-8"?>
<calcChain xmlns="http://schemas.openxmlformats.org/spreadsheetml/2006/main">
  <c r="N31" i="14" l="1"/>
  <c r="R31" i="14"/>
  <c r="V31" i="14"/>
  <c r="Z31" i="14"/>
  <c r="AD31" i="14"/>
  <c r="Y30" i="14"/>
  <c r="P30" i="15"/>
  <c r="T30" i="15"/>
  <c r="X30" i="15"/>
  <c r="AB30" i="15"/>
  <c r="AF30" i="15"/>
  <c r="P30" i="12"/>
  <c r="T30" i="12"/>
  <c r="X30" i="12"/>
  <c r="AB30" i="12"/>
  <c r="AF30" i="12"/>
  <c r="X30" i="9"/>
  <c r="C30" i="8"/>
  <c r="G30" i="8"/>
  <c r="K30" i="8"/>
  <c r="N30" i="7"/>
  <c r="R30" i="7"/>
  <c r="V30" i="7"/>
  <c r="Z30" i="7"/>
  <c r="AD30" i="7"/>
  <c r="V30" i="6"/>
  <c r="E30" i="5"/>
  <c r="P30" i="4"/>
  <c r="T30" i="4"/>
  <c r="X30" i="4"/>
  <c r="AB30" i="4"/>
  <c r="AF30" i="4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8" i="6"/>
  <c r="AE8" i="6"/>
  <c r="AD8" i="6"/>
  <c r="AD30" i="6" s="1"/>
  <c r="AC8" i="6"/>
  <c r="AB8" i="6"/>
  <c r="AA8" i="6"/>
  <c r="Z8" i="6"/>
  <c r="Z30" i="6" s="1"/>
  <c r="Y8" i="6"/>
  <c r="X8" i="6"/>
  <c r="W8" i="6"/>
  <c r="V8" i="6"/>
  <c r="U8" i="6"/>
  <c r="T8" i="6"/>
  <c r="S8" i="6"/>
  <c r="R8" i="6"/>
  <c r="R30" i="6" s="1"/>
  <c r="Q8" i="6"/>
  <c r="P8" i="6"/>
  <c r="O8" i="6"/>
  <c r="N8" i="6"/>
  <c r="N30" i="6" s="1"/>
  <c r="M8" i="6"/>
  <c r="L8" i="6"/>
  <c r="K8" i="6"/>
  <c r="J8" i="6"/>
  <c r="I8" i="6"/>
  <c r="H8" i="6"/>
  <c r="G8" i="6"/>
  <c r="F8" i="6"/>
  <c r="E8" i="6"/>
  <c r="D8" i="6"/>
  <c r="C8" i="6"/>
  <c r="B8" i="6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I30" i="5" s="1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I30" i="14" s="1"/>
  <c r="H8" i="14"/>
  <c r="G8" i="14"/>
  <c r="F8" i="14"/>
  <c r="E8" i="14"/>
  <c r="E30" i="14" s="1"/>
  <c r="D8" i="14"/>
  <c r="C8" i="14"/>
  <c r="B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17" i="9"/>
  <c r="AF30" i="9" s="1"/>
  <c r="AE17" i="9"/>
  <c r="AD17" i="9"/>
  <c r="AC17" i="9"/>
  <c r="AB17" i="9"/>
  <c r="AB30" i="9" s="1"/>
  <c r="AA17" i="9"/>
  <c r="Z17" i="9"/>
  <c r="Y17" i="9"/>
  <c r="X17" i="9"/>
  <c r="W17" i="9"/>
  <c r="V17" i="9"/>
  <c r="U17" i="9"/>
  <c r="T17" i="9"/>
  <c r="T30" i="9" s="1"/>
  <c r="S17" i="9"/>
  <c r="R17" i="9"/>
  <c r="Q17" i="9"/>
  <c r="P17" i="9"/>
  <c r="P30" i="9" s="1"/>
  <c r="O17" i="9"/>
  <c r="N17" i="9"/>
  <c r="M17" i="9"/>
  <c r="L17" i="9"/>
  <c r="K17" i="9"/>
  <c r="J17" i="9"/>
  <c r="I17" i="9"/>
  <c r="H17" i="9"/>
  <c r="G17" i="9"/>
  <c r="F17" i="9"/>
  <c r="E17" i="9"/>
  <c r="D17" i="9"/>
  <c r="AH17" i="9" s="1"/>
  <c r="C17" i="9"/>
  <c r="B17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G17" i="8" s="1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H17" i="5" s="1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AG17" i="4" s="1"/>
  <c r="D17" i="4"/>
  <c r="C17" i="4"/>
  <c r="B17" i="4"/>
  <c r="L29" i="14"/>
  <c r="L28" i="14"/>
  <c r="L27" i="14"/>
  <c r="L26" i="14"/>
  <c r="L25" i="14"/>
  <c r="L24" i="14"/>
  <c r="L23" i="14"/>
  <c r="L22" i="14"/>
  <c r="L21" i="14"/>
  <c r="L20" i="14"/>
  <c r="L19" i="14"/>
  <c r="L18" i="14"/>
  <c r="L16" i="14"/>
  <c r="L15" i="14"/>
  <c r="L14" i="14"/>
  <c r="L13" i="14"/>
  <c r="L12" i="14"/>
  <c r="L11" i="14"/>
  <c r="L10" i="14"/>
  <c r="L9" i="14"/>
  <c r="L7" i="14"/>
  <c r="L30" i="14" s="1"/>
  <c r="L6" i="14"/>
  <c r="L5" i="14"/>
  <c r="L29" i="15"/>
  <c r="L28" i="15"/>
  <c r="L27" i="15"/>
  <c r="L26" i="15"/>
  <c r="L25" i="15"/>
  <c r="L24" i="15"/>
  <c r="L23" i="15"/>
  <c r="L22" i="15"/>
  <c r="L21" i="15"/>
  <c r="L20" i="15"/>
  <c r="L19" i="15"/>
  <c r="L18" i="15"/>
  <c r="L16" i="15"/>
  <c r="L15" i="15"/>
  <c r="L14" i="15"/>
  <c r="L13" i="15"/>
  <c r="L12" i="15"/>
  <c r="L11" i="15"/>
  <c r="L10" i="15"/>
  <c r="L9" i="15"/>
  <c r="L6" i="15"/>
  <c r="L5" i="15"/>
  <c r="L30" i="15" s="1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L28" i="13"/>
  <c r="L27" i="13"/>
  <c r="L26" i="13"/>
  <c r="L25" i="13"/>
  <c r="L24" i="13"/>
  <c r="L23" i="13"/>
  <c r="L22" i="13"/>
  <c r="L21" i="13"/>
  <c r="L20" i="13"/>
  <c r="L19" i="13"/>
  <c r="L18" i="13"/>
  <c r="L16" i="13"/>
  <c r="L15" i="13"/>
  <c r="L14" i="13"/>
  <c r="L13" i="13"/>
  <c r="L12" i="13"/>
  <c r="L11" i="13"/>
  <c r="L10" i="13"/>
  <c r="L9" i="13"/>
  <c r="L7" i="13"/>
  <c r="L6" i="13"/>
  <c r="L5" i="13"/>
  <c r="L29" i="12"/>
  <c r="L28" i="12"/>
  <c r="L27" i="12"/>
  <c r="L26" i="12"/>
  <c r="L25" i="12"/>
  <c r="L24" i="12"/>
  <c r="L23" i="12"/>
  <c r="L22" i="12"/>
  <c r="L21" i="12"/>
  <c r="L20" i="12"/>
  <c r="L19" i="12"/>
  <c r="L18" i="12"/>
  <c r="L16" i="12"/>
  <c r="L15" i="12"/>
  <c r="L14" i="12"/>
  <c r="L13" i="12"/>
  <c r="L12" i="12"/>
  <c r="L11" i="12"/>
  <c r="L10" i="12"/>
  <c r="L9" i="12"/>
  <c r="L7" i="12"/>
  <c r="L6" i="12"/>
  <c r="L5" i="12"/>
  <c r="L30" i="12" s="1"/>
  <c r="L29" i="9"/>
  <c r="L28" i="9"/>
  <c r="L27" i="9"/>
  <c r="L26" i="9"/>
  <c r="L25" i="9"/>
  <c r="L24" i="9"/>
  <c r="L23" i="9"/>
  <c r="L22" i="9"/>
  <c r="L21" i="9"/>
  <c r="L20" i="9"/>
  <c r="L19" i="9"/>
  <c r="L18" i="9"/>
  <c r="L16" i="9"/>
  <c r="L15" i="9"/>
  <c r="L14" i="9"/>
  <c r="L13" i="9"/>
  <c r="L12" i="9"/>
  <c r="L11" i="9"/>
  <c r="L10" i="9"/>
  <c r="L9" i="9"/>
  <c r="L30" i="9" s="1"/>
  <c r="L7" i="9"/>
  <c r="L6" i="9"/>
  <c r="L5" i="9"/>
  <c r="L29" i="8"/>
  <c r="L28" i="8"/>
  <c r="L27" i="8"/>
  <c r="L26" i="8"/>
  <c r="L25" i="8"/>
  <c r="L24" i="8"/>
  <c r="L23" i="8"/>
  <c r="L22" i="8"/>
  <c r="L21" i="8"/>
  <c r="L20" i="8"/>
  <c r="L19" i="8"/>
  <c r="L18" i="8"/>
  <c r="L16" i="8"/>
  <c r="L15" i="8"/>
  <c r="L14" i="8"/>
  <c r="L13" i="8"/>
  <c r="L12" i="8"/>
  <c r="L11" i="8"/>
  <c r="L10" i="8"/>
  <c r="L9" i="8"/>
  <c r="L6" i="8"/>
  <c r="L5" i="8"/>
  <c r="L29" i="7"/>
  <c r="L28" i="7"/>
  <c r="L27" i="7"/>
  <c r="L26" i="7"/>
  <c r="L25" i="7"/>
  <c r="L24" i="7"/>
  <c r="L23" i="7"/>
  <c r="L22" i="7"/>
  <c r="L21" i="7"/>
  <c r="L20" i="7"/>
  <c r="L19" i="7"/>
  <c r="L18" i="7"/>
  <c r="L16" i="7"/>
  <c r="L15" i="7"/>
  <c r="L14" i="7"/>
  <c r="L13" i="7"/>
  <c r="L12" i="7"/>
  <c r="L11" i="7"/>
  <c r="L10" i="7"/>
  <c r="L9" i="7"/>
  <c r="L7" i="7"/>
  <c r="L6" i="7"/>
  <c r="L5" i="7"/>
  <c r="L30" i="7" s="1"/>
  <c r="L29" i="6"/>
  <c r="L28" i="6"/>
  <c r="L27" i="6"/>
  <c r="L26" i="6"/>
  <c r="L25" i="6"/>
  <c r="L24" i="6"/>
  <c r="L23" i="6"/>
  <c r="L22" i="6"/>
  <c r="L21" i="6"/>
  <c r="L20" i="6"/>
  <c r="L19" i="6"/>
  <c r="L18" i="6"/>
  <c r="L16" i="6"/>
  <c r="L15" i="6"/>
  <c r="L14" i="6"/>
  <c r="L13" i="6"/>
  <c r="L12" i="6"/>
  <c r="L11" i="6"/>
  <c r="L10" i="6"/>
  <c r="L9" i="6"/>
  <c r="L6" i="6"/>
  <c r="L5" i="6"/>
  <c r="L29" i="5"/>
  <c r="L28" i="5"/>
  <c r="L27" i="5"/>
  <c r="L26" i="5"/>
  <c r="L25" i="5"/>
  <c r="L24" i="5"/>
  <c r="L23" i="5"/>
  <c r="L22" i="5"/>
  <c r="L21" i="5"/>
  <c r="L20" i="5"/>
  <c r="L19" i="5"/>
  <c r="L18" i="5"/>
  <c r="L16" i="5"/>
  <c r="L15" i="5"/>
  <c r="L14" i="5"/>
  <c r="L13" i="5"/>
  <c r="L12" i="5"/>
  <c r="L11" i="5"/>
  <c r="L10" i="5"/>
  <c r="L9" i="5"/>
  <c r="L6" i="5"/>
  <c r="L5" i="5"/>
  <c r="L30" i="5" s="1"/>
  <c r="L29" i="4"/>
  <c r="L28" i="4"/>
  <c r="L27" i="4"/>
  <c r="L26" i="4"/>
  <c r="L25" i="4"/>
  <c r="L24" i="4"/>
  <c r="L23" i="4"/>
  <c r="L22" i="4"/>
  <c r="L21" i="4"/>
  <c r="L20" i="4"/>
  <c r="L19" i="4"/>
  <c r="L18" i="4"/>
  <c r="L16" i="4"/>
  <c r="L15" i="4"/>
  <c r="L14" i="4"/>
  <c r="L13" i="4"/>
  <c r="L12" i="4"/>
  <c r="L11" i="4"/>
  <c r="L10" i="4"/>
  <c r="L9" i="4"/>
  <c r="L30" i="4" s="1"/>
  <c r="L6" i="4"/>
  <c r="L5" i="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K18" i="14"/>
  <c r="J18" i="14"/>
  <c r="I18" i="14"/>
  <c r="H18" i="14"/>
  <c r="G18" i="14"/>
  <c r="F18" i="14"/>
  <c r="E18" i="14"/>
  <c r="D18" i="14"/>
  <c r="C18" i="14"/>
  <c r="B18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K9" i="14"/>
  <c r="J9" i="14"/>
  <c r="I9" i="14"/>
  <c r="H9" i="14"/>
  <c r="G9" i="14"/>
  <c r="F9" i="14"/>
  <c r="E9" i="14"/>
  <c r="D9" i="14"/>
  <c r="C9" i="14"/>
  <c r="B9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C31" i="14" s="1"/>
  <c r="AB6" i="14"/>
  <c r="AA6" i="14"/>
  <c r="Z6" i="14"/>
  <c r="Y6" i="14"/>
  <c r="Y31" i="14" s="1"/>
  <c r="X6" i="14"/>
  <c r="W6" i="14"/>
  <c r="V6" i="14"/>
  <c r="U6" i="14"/>
  <c r="U31" i="14" s="1"/>
  <c r="T6" i="14"/>
  <c r="S6" i="14"/>
  <c r="R6" i="14"/>
  <c r="Q6" i="14"/>
  <c r="Q31" i="14" s="1"/>
  <c r="P6" i="14"/>
  <c r="O6" i="14"/>
  <c r="N6" i="14"/>
  <c r="M6" i="14"/>
  <c r="K6" i="14"/>
  <c r="J6" i="14"/>
  <c r="I6" i="14"/>
  <c r="I31" i="14" s="1"/>
  <c r="H6" i="14"/>
  <c r="H30" i="14" s="1"/>
  <c r="G6" i="14"/>
  <c r="F6" i="14"/>
  <c r="E6" i="14"/>
  <c r="E31" i="14" s="1"/>
  <c r="D6" i="14"/>
  <c r="D30" i="14" s="1"/>
  <c r="C6" i="14"/>
  <c r="B6" i="14"/>
  <c r="AF5" i="14"/>
  <c r="AF31" i="14" s="1"/>
  <c r="AE5" i="14"/>
  <c r="AD5" i="14"/>
  <c r="AD30" i="14" s="1"/>
  <c r="AC5" i="14"/>
  <c r="AB5" i="14"/>
  <c r="AB31" i="14" s="1"/>
  <c r="AA5" i="14"/>
  <c r="Z5" i="14"/>
  <c r="Z30" i="14" s="1"/>
  <c r="Y5" i="14"/>
  <c r="X5" i="14"/>
  <c r="X31" i="14" s="1"/>
  <c r="W5" i="14"/>
  <c r="V5" i="14"/>
  <c r="V30" i="14" s="1"/>
  <c r="U5" i="14"/>
  <c r="T5" i="14"/>
  <c r="T31" i="14" s="1"/>
  <c r="S5" i="14"/>
  <c r="R5" i="14"/>
  <c r="R30" i="14" s="1"/>
  <c r="Q5" i="14"/>
  <c r="P5" i="14"/>
  <c r="P31" i="14" s="1"/>
  <c r="O5" i="14"/>
  <c r="N5" i="14"/>
  <c r="N30" i="14" s="1"/>
  <c r="M5" i="14"/>
  <c r="K5" i="14"/>
  <c r="K31" i="14" s="1"/>
  <c r="J5" i="14"/>
  <c r="I5" i="14"/>
  <c r="H5" i="14"/>
  <c r="G5" i="14"/>
  <c r="G31" i="14" s="1"/>
  <c r="F5" i="14"/>
  <c r="E5" i="14"/>
  <c r="D5" i="14"/>
  <c r="C5" i="14"/>
  <c r="C31" i="14" s="1"/>
  <c r="B5" i="14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K18" i="15"/>
  <c r="J18" i="15"/>
  <c r="I18" i="15"/>
  <c r="H18" i="15"/>
  <c r="G18" i="15"/>
  <c r="F18" i="15"/>
  <c r="E18" i="15"/>
  <c r="D18" i="15"/>
  <c r="C18" i="15"/>
  <c r="B18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K9" i="15"/>
  <c r="J9" i="15"/>
  <c r="I9" i="15"/>
  <c r="H9" i="15"/>
  <c r="G9" i="15"/>
  <c r="F9" i="15"/>
  <c r="E9" i="15"/>
  <c r="D9" i="15"/>
  <c r="C9" i="15"/>
  <c r="B9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K6" i="15"/>
  <c r="J6" i="15"/>
  <c r="I6" i="15"/>
  <c r="H6" i="15"/>
  <c r="H30" i="15" s="1"/>
  <c r="G6" i="15"/>
  <c r="F6" i="15"/>
  <c r="E6" i="15"/>
  <c r="D6" i="15"/>
  <c r="D30" i="15" s="1"/>
  <c r="C6" i="15"/>
  <c r="B6" i="15"/>
  <c r="AF5" i="15"/>
  <c r="AE5" i="15"/>
  <c r="AE30" i="15" s="1"/>
  <c r="AD5" i="15"/>
  <c r="AD30" i="15" s="1"/>
  <c r="AC5" i="15"/>
  <c r="AB5" i="15"/>
  <c r="AA5" i="15"/>
  <c r="AA30" i="15" s="1"/>
  <c r="Z5" i="15"/>
  <c r="Z30" i="15" s="1"/>
  <c r="Y5" i="15"/>
  <c r="X5" i="15"/>
  <c r="W5" i="15"/>
  <c r="W30" i="15" s="1"/>
  <c r="V5" i="15"/>
  <c r="V30" i="15" s="1"/>
  <c r="U5" i="15"/>
  <c r="T5" i="15"/>
  <c r="S5" i="15"/>
  <c r="S30" i="15" s="1"/>
  <c r="R5" i="15"/>
  <c r="R30" i="15" s="1"/>
  <c r="Q5" i="15"/>
  <c r="P5" i="15"/>
  <c r="O5" i="15"/>
  <c r="O30" i="15" s="1"/>
  <c r="N5" i="15"/>
  <c r="N30" i="15" s="1"/>
  <c r="M5" i="15"/>
  <c r="K5" i="15"/>
  <c r="K30" i="15" s="1"/>
  <c r="J5" i="15"/>
  <c r="J30" i="15" s="1"/>
  <c r="I5" i="15"/>
  <c r="I30" i="15" s="1"/>
  <c r="H5" i="15"/>
  <c r="G5" i="15"/>
  <c r="G30" i="15" s="1"/>
  <c r="F5" i="15"/>
  <c r="F30" i="15" s="1"/>
  <c r="E5" i="15"/>
  <c r="E30" i="15" s="1"/>
  <c r="D5" i="15"/>
  <c r="C5" i="15"/>
  <c r="C30" i="15" s="1"/>
  <c r="B5" i="15"/>
  <c r="B30" i="15" s="1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K18" i="13"/>
  <c r="J18" i="13"/>
  <c r="I18" i="13"/>
  <c r="H18" i="13"/>
  <c r="G18" i="13"/>
  <c r="F18" i="13"/>
  <c r="E18" i="13"/>
  <c r="D18" i="13"/>
  <c r="C18" i="13"/>
  <c r="B18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K9" i="13"/>
  <c r="J9" i="13"/>
  <c r="I9" i="13"/>
  <c r="H9" i="13"/>
  <c r="G9" i="13"/>
  <c r="F9" i="13"/>
  <c r="E9" i="13"/>
  <c r="D9" i="13"/>
  <c r="C9" i="13"/>
  <c r="B9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K5" i="13"/>
  <c r="J5" i="13"/>
  <c r="I5" i="13"/>
  <c r="H5" i="13"/>
  <c r="G5" i="13"/>
  <c r="F5" i="13"/>
  <c r="E5" i="13"/>
  <c r="D5" i="13"/>
  <c r="C5" i="13"/>
  <c r="B5" i="13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K18" i="12"/>
  <c r="J18" i="12"/>
  <c r="I18" i="12"/>
  <c r="H18" i="12"/>
  <c r="G18" i="12"/>
  <c r="F18" i="12"/>
  <c r="E18" i="12"/>
  <c r="D18" i="12"/>
  <c r="C18" i="12"/>
  <c r="B18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K9" i="12"/>
  <c r="J9" i="12"/>
  <c r="I9" i="12"/>
  <c r="H9" i="12"/>
  <c r="G9" i="12"/>
  <c r="F9" i="12"/>
  <c r="E9" i="12"/>
  <c r="D9" i="12"/>
  <c r="C9" i="12"/>
  <c r="B9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K6" i="12"/>
  <c r="J6" i="12"/>
  <c r="I6" i="12"/>
  <c r="H6" i="12"/>
  <c r="H30" i="12" s="1"/>
  <c r="G6" i="12"/>
  <c r="F6" i="12"/>
  <c r="E6" i="12"/>
  <c r="D6" i="12"/>
  <c r="D30" i="12" s="1"/>
  <c r="C6" i="12"/>
  <c r="B6" i="12"/>
  <c r="AF5" i="12"/>
  <c r="AE5" i="12"/>
  <c r="AE30" i="12" s="1"/>
  <c r="AD5" i="12"/>
  <c r="AC5" i="12"/>
  <c r="AB5" i="12"/>
  <c r="AA5" i="12"/>
  <c r="AA30" i="12" s="1"/>
  <c r="Z5" i="12"/>
  <c r="Y5" i="12"/>
  <c r="X5" i="12"/>
  <c r="W5" i="12"/>
  <c r="W30" i="12" s="1"/>
  <c r="V5" i="12"/>
  <c r="U5" i="12"/>
  <c r="T5" i="12"/>
  <c r="S5" i="12"/>
  <c r="S30" i="12" s="1"/>
  <c r="R5" i="12"/>
  <c r="Q5" i="12"/>
  <c r="P5" i="12"/>
  <c r="O5" i="12"/>
  <c r="O30" i="12" s="1"/>
  <c r="N5" i="12"/>
  <c r="M5" i="12"/>
  <c r="K5" i="12"/>
  <c r="K30" i="12" s="1"/>
  <c r="J5" i="12"/>
  <c r="J30" i="12" s="1"/>
  <c r="I5" i="12"/>
  <c r="H5" i="12"/>
  <c r="G5" i="12"/>
  <c r="G30" i="12" s="1"/>
  <c r="F5" i="12"/>
  <c r="F30" i="12" s="1"/>
  <c r="E5" i="12"/>
  <c r="D5" i="12"/>
  <c r="C5" i="12"/>
  <c r="C30" i="12" s="1"/>
  <c r="B5" i="12"/>
  <c r="B30" i="12" s="1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K18" i="9"/>
  <c r="J18" i="9"/>
  <c r="I18" i="9"/>
  <c r="H18" i="9"/>
  <c r="G18" i="9"/>
  <c r="F18" i="9"/>
  <c r="E18" i="9"/>
  <c r="D18" i="9"/>
  <c r="C18" i="9"/>
  <c r="B18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K9" i="9"/>
  <c r="J9" i="9"/>
  <c r="I9" i="9"/>
  <c r="H9" i="9"/>
  <c r="G9" i="9"/>
  <c r="F9" i="9"/>
  <c r="E9" i="9"/>
  <c r="D9" i="9"/>
  <c r="C9" i="9"/>
  <c r="B9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K7" i="9"/>
  <c r="J7" i="9"/>
  <c r="I7" i="9"/>
  <c r="H7" i="9"/>
  <c r="G7" i="9"/>
  <c r="F7" i="9"/>
  <c r="E7" i="9"/>
  <c r="D7" i="9"/>
  <c r="C7" i="9"/>
  <c r="B7" i="9"/>
  <c r="AF6" i="9"/>
  <c r="AE6" i="9"/>
  <c r="AE30" i="9" s="1"/>
  <c r="AD6" i="9"/>
  <c r="AC6" i="9"/>
  <c r="AB6" i="9"/>
  <c r="AA6" i="9"/>
  <c r="AA30" i="9" s="1"/>
  <c r="Z6" i="9"/>
  <c r="Y6" i="9"/>
  <c r="X6" i="9"/>
  <c r="W6" i="9"/>
  <c r="W30" i="9" s="1"/>
  <c r="V6" i="9"/>
  <c r="U6" i="9"/>
  <c r="T6" i="9"/>
  <c r="S6" i="9"/>
  <c r="S30" i="9" s="1"/>
  <c r="R6" i="9"/>
  <c r="Q6" i="9"/>
  <c r="P6" i="9"/>
  <c r="O6" i="9"/>
  <c r="O30" i="9" s="1"/>
  <c r="N6" i="9"/>
  <c r="M6" i="9"/>
  <c r="K6" i="9"/>
  <c r="K30" i="9" s="1"/>
  <c r="J6" i="9"/>
  <c r="I6" i="9"/>
  <c r="H6" i="9"/>
  <c r="G6" i="9"/>
  <c r="G30" i="9" s="1"/>
  <c r="F6" i="9"/>
  <c r="E6" i="9"/>
  <c r="D6" i="9"/>
  <c r="C6" i="9"/>
  <c r="C30" i="9" s="1"/>
  <c r="B6" i="9"/>
  <c r="B30" i="9" s="1"/>
  <c r="AF5" i="9"/>
  <c r="AE5" i="9"/>
  <c r="AD5" i="9"/>
  <c r="AD30" i="9" s="1"/>
  <c r="AC5" i="9"/>
  <c r="AC30" i="9" s="1"/>
  <c r="AB5" i="9"/>
  <c r="AA5" i="9"/>
  <c r="Z5" i="9"/>
  <c r="Z30" i="9" s="1"/>
  <c r="Y5" i="9"/>
  <c r="Y30" i="9" s="1"/>
  <c r="X5" i="9"/>
  <c r="W5" i="9"/>
  <c r="V5" i="9"/>
  <c r="V30" i="9" s="1"/>
  <c r="U5" i="9"/>
  <c r="U30" i="9" s="1"/>
  <c r="T5" i="9"/>
  <c r="S5" i="9"/>
  <c r="R5" i="9"/>
  <c r="R30" i="9" s="1"/>
  <c r="Q5" i="9"/>
  <c r="Q30" i="9" s="1"/>
  <c r="P5" i="9"/>
  <c r="O5" i="9"/>
  <c r="N5" i="9"/>
  <c r="N30" i="9" s="1"/>
  <c r="M5" i="9"/>
  <c r="M30" i="9" s="1"/>
  <c r="K5" i="9"/>
  <c r="J5" i="9"/>
  <c r="I5" i="9"/>
  <c r="I30" i="9" s="1"/>
  <c r="H5" i="9"/>
  <c r="H30" i="9" s="1"/>
  <c r="G5" i="9"/>
  <c r="F5" i="9"/>
  <c r="E5" i="9"/>
  <c r="E30" i="9" s="1"/>
  <c r="D5" i="9"/>
  <c r="D30" i="9" s="1"/>
  <c r="C5" i="9"/>
  <c r="B5" i="9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K18" i="8"/>
  <c r="J18" i="8"/>
  <c r="I18" i="8"/>
  <c r="H18" i="8"/>
  <c r="G18" i="8"/>
  <c r="F18" i="8"/>
  <c r="E18" i="8"/>
  <c r="D18" i="8"/>
  <c r="C18" i="8"/>
  <c r="B18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K9" i="8"/>
  <c r="J9" i="8"/>
  <c r="I9" i="8"/>
  <c r="H9" i="8"/>
  <c r="G9" i="8"/>
  <c r="F9" i="8"/>
  <c r="E9" i="8"/>
  <c r="D9" i="8"/>
  <c r="C9" i="8"/>
  <c r="B9" i="8"/>
  <c r="AF6" i="8"/>
  <c r="AE6" i="8"/>
  <c r="AE30" i="8" s="1"/>
  <c r="AD6" i="8"/>
  <c r="AC6" i="8"/>
  <c r="AB6" i="8"/>
  <c r="AA6" i="8"/>
  <c r="AA30" i="8" s="1"/>
  <c r="Z6" i="8"/>
  <c r="Y6" i="8"/>
  <c r="X6" i="8"/>
  <c r="W6" i="8"/>
  <c r="W30" i="8" s="1"/>
  <c r="V6" i="8"/>
  <c r="U6" i="8"/>
  <c r="T6" i="8"/>
  <c r="S6" i="8"/>
  <c r="S30" i="8" s="1"/>
  <c r="R6" i="8"/>
  <c r="Q6" i="8"/>
  <c r="P6" i="8"/>
  <c r="O6" i="8"/>
  <c r="O30" i="8" s="1"/>
  <c r="N6" i="8"/>
  <c r="M6" i="8"/>
  <c r="K6" i="8"/>
  <c r="J6" i="8"/>
  <c r="J30" i="8" s="1"/>
  <c r="I6" i="8"/>
  <c r="H6" i="8"/>
  <c r="G6" i="8"/>
  <c r="F6" i="8"/>
  <c r="F30" i="8" s="1"/>
  <c r="E6" i="8"/>
  <c r="D6" i="8"/>
  <c r="C6" i="8"/>
  <c r="B6" i="8"/>
  <c r="B30" i="8" s="1"/>
  <c r="AF5" i="8"/>
  <c r="AF30" i="8" s="1"/>
  <c r="AE5" i="8"/>
  <c r="AD5" i="8"/>
  <c r="AD30" i="8" s="1"/>
  <c r="AC5" i="8"/>
  <c r="AC30" i="8" s="1"/>
  <c r="AB5" i="8"/>
  <c r="AB30" i="8" s="1"/>
  <c r="AA5" i="8"/>
  <c r="Z5" i="8"/>
  <c r="Z30" i="8" s="1"/>
  <c r="Y5" i="8"/>
  <c r="Y30" i="8" s="1"/>
  <c r="X5" i="8"/>
  <c r="X30" i="8" s="1"/>
  <c r="W5" i="8"/>
  <c r="V5" i="8"/>
  <c r="V30" i="8" s="1"/>
  <c r="U5" i="8"/>
  <c r="U30" i="8" s="1"/>
  <c r="T5" i="8"/>
  <c r="T30" i="8" s="1"/>
  <c r="S5" i="8"/>
  <c r="R5" i="8"/>
  <c r="R30" i="8" s="1"/>
  <c r="Q5" i="8"/>
  <c r="Q30" i="8" s="1"/>
  <c r="P5" i="8"/>
  <c r="P30" i="8" s="1"/>
  <c r="O5" i="8"/>
  <c r="N5" i="8"/>
  <c r="N30" i="8" s="1"/>
  <c r="M5" i="8"/>
  <c r="M30" i="8" s="1"/>
  <c r="K5" i="8"/>
  <c r="J5" i="8"/>
  <c r="I5" i="8"/>
  <c r="I30" i="8" s="1"/>
  <c r="H5" i="8"/>
  <c r="H30" i="8" s="1"/>
  <c r="G5" i="8"/>
  <c r="F5" i="8"/>
  <c r="E5" i="8"/>
  <c r="E30" i="8" s="1"/>
  <c r="D5" i="8"/>
  <c r="D30" i="8" s="1"/>
  <c r="C5" i="8"/>
  <c r="B5" i="8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K18" i="7"/>
  <c r="J18" i="7"/>
  <c r="I18" i="7"/>
  <c r="H18" i="7"/>
  <c r="G18" i="7"/>
  <c r="F18" i="7"/>
  <c r="E18" i="7"/>
  <c r="D18" i="7"/>
  <c r="C18" i="7"/>
  <c r="B18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K9" i="7"/>
  <c r="J9" i="7"/>
  <c r="I9" i="7"/>
  <c r="H9" i="7"/>
  <c r="G9" i="7"/>
  <c r="F9" i="7"/>
  <c r="E9" i="7"/>
  <c r="D9" i="7"/>
  <c r="C9" i="7"/>
  <c r="B9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C30" i="7" s="1"/>
  <c r="AB6" i="7"/>
  <c r="AA6" i="7"/>
  <c r="Z6" i="7"/>
  <c r="Y6" i="7"/>
  <c r="Y30" i="7" s="1"/>
  <c r="X6" i="7"/>
  <c r="W6" i="7"/>
  <c r="V6" i="7"/>
  <c r="U6" i="7"/>
  <c r="U30" i="7" s="1"/>
  <c r="T6" i="7"/>
  <c r="S6" i="7"/>
  <c r="R6" i="7"/>
  <c r="Q6" i="7"/>
  <c r="Q30" i="7" s="1"/>
  <c r="P6" i="7"/>
  <c r="O6" i="7"/>
  <c r="N6" i="7"/>
  <c r="M6" i="7"/>
  <c r="M30" i="7" s="1"/>
  <c r="K6" i="7"/>
  <c r="J6" i="7"/>
  <c r="I6" i="7"/>
  <c r="I30" i="7" s="1"/>
  <c r="H6" i="7"/>
  <c r="G6" i="7"/>
  <c r="F6" i="7"/>
  <c r="E6" i="7"/>
  <c r="E30" i="7" s="1"/>
  <c r="D6" i="7"/>
  <c r="C6" i="7"/>
  <c r="B6" i="7"/>
  <c r="AF5" i="7"/>
  <c r="AF30" i="7" s="1"/>
  <c r="AE5" i="7"/>
  <c r="AE30" i="7" s="1"/>
  <c r="AD5" i="7"/>
  <c r="AC5" i="7"/>
  <c r="AB5" i="7"/>
  <c r="AB30" i="7" s="1"/>
  <c r="AA5" i="7"/>
  <c r="AA30" i="7" s="1"/>
  <c r="Z5" i="7"/>
  <c r="Y5" i="7"/>
  <c r="X5" i="7"/>
  <c r="X30" i="7" s="1"/>
  <c r="W5" i="7"/>
  <c r="W30" i="7" s="1"/>
  <c r="V5" i="7"/>
  <c r="U5" i="7"/>
  <c r="T5" i="7"/>
  <c r="T30" i="7" s="1"/>
  <c r="S5" i="7"/>
  <c r="S30" i="7" s="1"/>
  <c r="R5" i="7"/>
  <c r="Q5" i="7"/>
  <c r="P5" i="7"/>
  <c r="P30" i="7" s="1"/>
  <c r="O5" i="7"/>
  <c r="O30" i="7" s="1"/>
  <c r="N5" i="7"/>
  <c r="M5" i="7"/>
  <c r="K5" i="7"/>
  <c r="K30" i="7" s="1"/>
  <c r="J5" i="7"/>
  <c r="J30" i="7" s="1"/>
  <c r="I5" i="7"/>
  <c r="H5" i="7"/>
  <c r="G5" i="7"/>
  <c r="G30" i="7" s="1"/>
  <c r="F5" i="7"/>
  <c r="F30" i="7" s="1"/>
  <c r="E5" i="7"/>
  <c r="D5" i="7"/>
  <c r="C5" i="7"/>
  <c r="C30" i="7" s="1"/>
  <c r="B5" i="7"/>
  <c r="B30" i="7" s="1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K18" i="6"/>
  <c r="J18" i="6"/>
  <c r="I18" i="6"/>
  <c r="H18" i="6"/>
  <c r="G18" i="6"/>
  <c r="F18" i="6"/>
  <c r="E18" i="6"/>
  <c r="D18" i="6"/>
  <c r="C18" i="6"/>
  <c r="B18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K9" i="6"/>
  <c r="J9" i="6"/>
  <c r="I9" i="6"/>
  <c r="H9" i="6"/>
  <c r="G9" i="6"/>
  <c r="F9" i="6"/>
  <c r="E9" i="6"/>
  <c r="D9" i="6"/>
  <c r="C9" i="6"/>
  <c r="B9" i="6"/>
  <c r="AF6" i="6"/>
  <c r="AE6" i="6"/>
  <c r="AD6" i="6"/>
  <c r="AC6" i="6"/>
  <c r="AC30" i="6" s="1"/>
  <c r="AB6" i="6"/>
  <c r="AA6" i="6"/>
  <c r="Z6" i="6"/>
  <c r="Y6" i="6"/>
  <c r="Y30" i="6" s="1"/>
  <c r="X6" i="6"/>
  <c r="W6" i="6"/>
  <c r="V6" i="6"/>
  <c r="U6" i="6"/>
  <c r="U30" i="6" s="1"/>
  <c r="T6" i="6"/>
  <c r="S6" i="6"/>
  <c r="R6" i="6"/>
  <c r="Q6" i="6"/>
  <c r="Q30" i="6" s="1"/>
  <c r="P6" i="6"/>
  <c r="O6" i="6"/>
  <c r="N6" i="6"/>
  <c r="M6" i="6"/>
  <c r="M30" i="6" s="1"/>
  <c r="K6" i="6"/>
  <c r="J6" i="6"/>
  <c r="I6" i="6"/>
  <c r="I30" i="6" s="1"/>
  <c r="H6" i="6"/>
  <c r="G6" i="6"/>
  <c r="F6" i="6"/>
  <c r="E6" i="6"/>
  <c r="E30" i="6" s="1"/>
  <c r="D6" i="6"/>
  <c r="C6" i="6"/>
  <c r="B6" i="6"/>
  <c r="AF5" i="6"/>
  <c r="AF30" i="6" s="1"/>
  <c r="AE5" i="6"/>
  <c r="AE30" i="6" s="1"/>
  <c r="AD5" i="6"/>
  <c r="AC5" i="6"/>
  <c r="AB5" i="6"/>
  <c r="AB30" i="6" s="1"/>
  <c r="AA5" i="6"/>
  <c r="AA30" i="6" s="1"/>
  <c r="Z5" i="6"/>
  <c r="Y5" i="6"/>
  <c r="X5" i="6"/>
  <c r="X30" i="6" s="1"/>
  <c r="W5" i="6"/>
  <c r="W30" i="6" s="1"/>
  <c r="V5" i="6"/>
  <c r="U5" i="6"/>
  <c r="T5" i="6"/>
  <c r="T30" i="6" s="1"/>
  <c r="S5" i="6"/>
  <c r="S30" i="6" s="1"/>
  <c r="R5" i="6"/>
  <c r="Q5" i="6"/>
  <c r="P5" i="6"/>
  <c r="P30" i="6" s="1"/>
  <c r="O5" i="6"/>
  <c r="O30" i="6" s="1"/>
  <c r="N5" i="6"/>
  <c r="M5" i="6"/>
  <c r="K5" i="6"/>
  <c r="K30" i="6" s="1"/>
  <c r="J5" i="6"/>
  <c r="J30" i="6" s="1"/>
  <c r="I5" i="6"/>
  <c r="H5" i="6"/>
  <c r="G5" i="6"/>
  <c r="G30" i="6" s="1"/>
  <c r="F5" i="6"/>
  <c r="F30" i="6" s="1"/>
  <c r="E5" i="6"/>
  <c r="D5" i="6"/>
  <c r="C5" i="6"/>
  <c r="C30" i="6" s="1"/>
  <c r="B5" i="6"/>
  <c r="B30" i="6" s="1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K18" i="5"/>
  <c r="J18" i="5"/>
  <c r="I18" i="5"/>
  <c r="H18" i="5"/>
  <c r="G18" i="5"/>
  <c r="F18" i="5"/>
  <c r="E18" i="5"/>
  <c r="D18" i="5"/>
  <c r="C18" i="5"/>
  <c r="B18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K9" i="5"/>
  <c r="J9" i="5"/>
  <c r="I9" i="5"/>
  <c r="H9" i="5"/>
  <c r="G9" i="5"/>
  <c r="F9" i="5"/>
  <c r="E9" i="5"/>
  <c r="D9" i="5"/>
  <c r="C9" i="5"/>
  <c r="B9" i="5"/>
  <c r="AF6" i="5"/>
  <c r="AE6" i="5"/>
  <c r="AD6" i="5"/>
  <c r="AC6" i="5"/>
  <c r="AC30" i="5" s="1"/>
  <c r="AB6" i="5"/>
  <c r="AA6" i="5"/>
  <c r="Z6" i="5"/>
  <c r="Y6" i="5"/>
  <c r="Y30" i="5" s="1"/>
  <c r="X6" i="5"/>
  <c r="W6" i="5"/>
  <c r="V6" i="5"/>
  <c r="U6" i="5"/>
  <c r="U30" i="5" s="1"/>
  <c r="T6" i="5"/>
  <c r="S6" i="5"/>
  <c r="R6" i="5"/>
  <c r="Q6" i="5"/>
  <c r="Q30" i="5" s="1"/>
  <c r="P6" i="5"/>
  <c r="O6" i="5"/>
  <c r="N6" i="5"/>
  <c r="M6" i="5"/>
  <c r="M30" i="5" s="1"/>
  <c r="K6" i="5"/>
  <c r="J6" i="5"/>
  <c r="I6" i="5"/>
  <c r="H6" i="5"/>
  <c r="H30" i="5" s="1"/>
  <c r="G6" i="5"/>
  <c r="F6" i="5"/>
  <c r="E6" i="5"/>
  <c r="D6" i="5"/>
  <c r="D30" i="5" s="1"/>
  <c r="C6" i="5"/>
  <c r="B6" i="5"/>
  <c r="AF5" i="5"/>
  <c r="AF30" i="5" s="1"/>
  <c r="AE5" i="5"/>
  <c r="AE30" i="5" s="1"/>
  <c r="AD5" i="5"/>
  <c r="AD30" i="5" s="1"/>
  <c r="AC5" i="5"/>
  <c r="AB5" i="5"/>
  <c r="AB30" i="5" s="1"/>
  <c r="AA5" i="5"/>
  <c r="AA30" i="5" s="1"/>
  <c r="Z5" i="5"/>
  <c r="Z30" i="5" s="1"/>
  <c r="Y5" i="5"/>
  <c r="X5" i="5"/>
  <c r="X30" i="5" s="1"/>
  <c r="W5" i="5"/>
  <c r="W30" i="5" s="1"/>
  <c r="V5" i="5"/>
  <c r="V30" i="5" s="1"/>
  <c r="U5" i="5"/>
  <c r="T5" i="5"/>
  <c r="T30" i="5" s="1"/>
  <c r="S5" i="5"/>
  <c r="S30" i="5" s="1"/>
  <c r="R5" i="5"/>
  <c r="R30" i="5" s="1"/>
  <c r="Q5" i="5"/>
  <c r="P5" i="5"/>
  <c r="P30" i="5" s="1"/>
  <c r="O5" i="5"/>
  <c r="O30" i="5" s="1"/>
  <c r="N5" i="5"/>
  <c r="N30" i="5" s="1"/>
  <c r="M5" i="5"/>
  <c r="K5" i="5"/>
  <c r="K30" i="5" s="1"/>
  <c r="J5" i="5"/>
  <c r="J30" i="5" s="1"/>
  <c r="I5" i="5"/>
  <c r="H5" i="5"/>
  <c r="G5" i="5"/>
  <c r="G30" i="5" s="1"/>
  <c r="F5" i="5"/>
  <c r="F30" i="5" s="1"/>
  <c r="E5" i="5"/>
  <c r="D5" i="5"/>
  <c r="C5" i="5"/>
  <c r="C30" i="5" s="1"/>
  <c r="B5" i="5"/>
  <c r="B30" i="5" s="1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O23" i="4"/>
  <c r="N23" i="4"/>
  <c r="M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K18" i="4"/>
  <c r="J18" i="4"/>
  <c r="I18" i="4"/>
  <c r="H18" i="4"/>
  <c r="G18" i="4"/>
  <c r="F18" i="4"/>
  <c r="E18" i="4"/>
  <c r="D18" i="4"/>
  <c r="C18" i="4"/>
  <c r="B18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K9" i="4"/>
  <c r="J9" i="4"/>
  <c r="I9" i="4"/>
  <c r="H9" i="4"/>
  <c r="G9" i="4"/>
  <c r="F9" i="4"/>
  <c r="E9" i="4"/>
  <c r="D9" i="4"/>
  <c r="C9" i="4"/>
  <c r="B9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K6" i="4"/>
  <c r="J6" i="4"/>
  <c r="I6" i="4"/>
  <c r="H6" i="4"/>
  <c r="H30" i="4" s="1"/>
  <c r="G6" i="4"/>
  <c r="F6" i="4"/>
  <c r="E6" i="4"/>
  <c r="D6" i="4"/>
  <c r="D30" i="4" s="1"/>
  <c r="C6" i="4"/>
  <c r="B6" i="4"/>
  <c r="AF5" i="4"/>
  <c r="AE5" i="4"/>
  <c r="AE30" i="4" s="1"/>
  <c r="AD5" i="4"/>
  <c r="AD30" i="4" s="1"/>
  <c r="AC5" i="4"/>
  <c r="AB5" i="4"/>
  <c r="AA5" i="4"/>
  <c r="AA30" i="4" s="1"/>
  <c r="Z5" i="4"/>
  <c r="Z30" i="4" s="1"/>
  <c r="Y5" i="4"/>
  <c r="X5" i="4"/>
  <c r="W5" i="4"/>
  <c r="W30" i="4" s="1"/>
  <c r="V5" i="4"/>
  <c r="V30" i="4" s="1"/>
  <c r="U5" i="4"/>
  <c r="T5" i="4"/>
  <c r="S5" i="4"/>
  <c r="S30" i="4" s="1"/>
  <c r="R5" i="4"/>
  <c r="R30" i="4" s="1"/>
  <c r="Q5" i="4"/>
  <c r="P5" i="4"/>
  <c r="O5" i="4"/>
  <c r="O30" i="4" s="1"/>
  <c r="N5" i="4"/>
  <c r="N30" i="4" s="1"/>
  <c r="M5" i="4"/>
  <c r="K5" i="4"/>
  <c r="K30" i="4" s="1"/>
  <c r="J5" i="4"/>
  <c r="J30" i="4" s="1"/>
  <c r="I5" i="4"/>
  <c r="I30" i="4" s="1"/>
  <c r="H5" i="4"/>
  <c r="G5" i="4"/>
  <c r="G30" i="4" s="1"/>
  <c r="F5" i="4"/>
  <c r="F30" i="4" s="1"/>
  <c r="E5" i="4"/>
  <c r="E30" i="4" s="1"/>
  <c r="D5" i="4"/>
  <c r="C5" i="4"/>
  <c r="C30" i="4" s="1"/>
  <c r="B5" i="4"/>
  <c r="B30" i="4" s="1"/>
  <c r="AG29" i="13"/>
  <c r="M30" i="4" l="1"/>
  <c r="Q30" i="4"/>
  <c r="U30" i="4"/>
  <c r="Y30" i="4"/>
  <c r="AC30" i="4"/>
  <c r="D30" i="6"/>
  <c r="H30" i="6"/>
  <c r="D30" i="7"/>
  <c r="H30" i="7"/>
  <c r="F30" i="9"/>
  <c r="J30" i="9"/>
  <c r="M30" i="12"/>
  <c r="Q30" i="12"/>
  <c r="U30" i="12"/>
  <c r="Y30" i="12"/>
  <c r="AC30" i="12"/>
  <c r="M30" i="15"/>
  <c r="Q30" i="15"/>
  <c r="U30" i="15"/>
  <c r="Y30" i="15"/>
  <c r="AC30" i="15"/>
  <c r="D31" i="14"/>
  <c r="H31" i="14"/>
  <c r="AG28" i="14"/>
  <c r="L30" i="6"/>
  <c r="L31" i="14"/>
  <c r="U30" i="14"/>
  <c r="E30" i="12"/>
  <c r="I30" i="12"/>
  <c r="N30" i="12"/>
  <c r="R30" i="12"/>
  <c r="V30" i="12"/>
  <c r="Z30" i="12"/>
  <c r="AD30" i="12"/>
  <c r="L30" i="8"/>
  <c r="Q30" i="14"/>
  <c r="B30" i="14"/>
  <c r="B31" i="14"/>
  <c r="F30" i="14"/>
  <c r="F31" i="14"/>
  <c r="J30" i="14"/>
  <c r="J31" i="14"/>
  <c r="O31" i="14"/>
  <c r="O30" i="14"/>
  <c r="S31" i="14"/>
  <c r="S30" i="14"/>
  <c r="W31" i="14"/>
  <c r="W30" i="14"/>
  <c r="AA31" i="14"/>
  <c r="AA30" i="14"/>
  <c r="AE31" i="14"/>
  <c r="AE30" i="14"/>
  <c r="M31" i="14"/>
  <c r="M30" i="14"/>
  <c r="AC30" i="14"/>
  <c r="AF30" i="14"/>
  <c r="AB30" i="14"/>
  <c r="X30" i="14"/>
  <c r="T30" i="14"/>
  <c r="P30" i="14"/>
  <c r="K30" i="14"/>
  <c r="G30" i="14"/>
  <c r="C30" i="14"/>
  <c r="AG8" i="14"/>
  <c r="AH8" i="14"/>
  <c r="AH28" i="14"/>
  <c r="AH17" i="14"/>
  <c r="AG17" i="14"/>
  <c r="AH17" i="6"/>
  <c r="AG17" i="15"/>
  <c r="AG17" i="6"/>
  <c r="AG17" i="7"/>
  <c r="AH17" i="8"/>
  <c r="AG17" i="9"/>
  <c r="AG17" i="12"/>
  <c r="AG17" i="5"/>
  <c r="AH8" i="5"/>
  <c r="AH8" i="6"/>
  <c r="AH8" i="8"/>
  <c r="AG8" i="7"/>
  <c r="AG8" i="9"/>
  <c r="AG8" i="12"/>
  <c r="AG8" i="4"/>
  <c r="AG8" i="5"/>
  <c r="AG8" i="15"/>
  <c r="AG8" i="6"/>
  <c r="AG8" i="8"/>
  <c r="AH8" i="9"/>
  <c r="AG5" i="14"/>
  <c r="AG5" i="12"/>
  <c r="AG5" i="9"/>
  <c r="AG5" i="8"/>
  <c r="AG5" i="7"/>
  <c r="AH5" i="6"/>
  <c r="AG5" i="5"/>
  <c r="AH29" i="14"/>
  <c r="AG25" i="14"/>
  <c r="AH16" i="14"/>
  <c r="AH14" i="14"/>
  <c r="AG7" i="14"/>
  <c r="AG16" i="15"/>
  <c r="AG13" i="15"/>
  <c r="AG13" i="12"/>
  <c r="AG9" i="12"/>
  <c r="AG28" i="9"/>
  <c r="AH14" i="9"/>
  <c r="AG28" i="8"/>
  <c r="AG23" i="8"/>
  <c r="AH13" i="8"/>
  <c r="AH10" i="8"/>
  <c r="AG7" i="8"/>
  <c r="AH6" i="8"/>
  <c r="AG25" i="7"/>
  <c r="AG23" i="7"/>
  <c r="AH26" i="6"/>
  <c r="AH25" i="6"/>
  <c r="AH23" i="6"/>
  <c r="AH13" i="6"/>
  <c r="AH10" i="6"/>
  <c r="AH9" i="6"/>
  <c r="AG6" i="6"/>
  <c r="AG28" i="5"/>
  <c r="AG27" i="5"/>
  <c r="AH26" i="5"/>
  <c r="AG24" i="5"/>
  <c r="AH20" i="5"/>
  <c r="AH19" i="5"/>
  <c r="AH10" i="5"/>
  <c r="AG7" i="5"/>
  <c r="AG6" i="5"/>
  <c r="AG24" i="4"/>
  <c r="AG13" i="4"/>
  <c r="AG6" i="4"/>
  <c r="AG26" i="9"/>
  <c r="AH27" i="8"/>
  <c r="AG6" i="8"/>
  <c r="AG26" i="7"/>
  <c r="AG18" i="7"/>
  <c r="AH22" i="14"/>
  <c r="AH10" i="14"/>
  <c r="AG10" i="14"/>
  <c r="AG18" i="14"/>
  <c r="AG19" i="14"/>
  <c r="AG22" i="14"/>
  <c r="AG27" i="14"/>
  <c r="AH27" i="14"/>
  <c r="AH20" i="14"/>
  <c r="AH19" i="14"/>
  <c r="AG18" i="15"/>
  <c r="AG19" i="15"/>
  <c r="AG20" i="15"/>
  <c r="AG25" i="15"/>
  <c r="AG20" i="12"/>
  <c r="AG18" i="12"/>
  <c r="AH27" i="9"/>
  <c r="AG27" i="9"/>
  <c r="AH22" i="9"/>
  <c r="AG22" i="9"/>
  <c r="AG18" i="9"/>
  <c r="AH16" i="9"/>
  <c r="AH13" i="9"/>
  <c r="AG27" i="8"/>
  <c r="AH22" i="8"/>
  <c r="AG22" i="8"/>
  <c r="AG10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/>
  <c r="R3" i="9" s="1"/>
  <c r="S3" i="9" s="1"/>
  <c r="T3" i="9" s="1"/>
  <c r="U3" i="9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18" i="9"/>
  <c r="AG29" i="7"/>
  <c r="AG22" i="12"/>
  <c r="AG6" i="12"/>
  <c r="AH5" i="14"/>
  <c r="AH20" i="6"/>
  <c r="AH18" i="6"/>
  <c r="AH18" i="8"/>
  <c r="AG26" i="14"/>
  <c r="AH19" i="6"/>
  <c r="AG27" i="7"/>
  <c r="AG26" i="12"/>
  <c r="AG22" i="6"/>
  <c r="AG20" i="5"/>
  <c r="AG18" i="6"/>
  <c r="AG18" i="8"/>
  <c r="AH19" i="9"/>
  <c r="AH29" i="8"/>
  <c r="AG25" i="6"/>
  <c r="AG12" i="14"/>
  <c r="AG11" i="8"/>
  <c r="AG9" i="14"/>
  <c r="AH5" i="5"/>
  <c r="AH10" i="9"/>
  <c r="AG27" i="6"/>
  <c r="AG26" i="6"/>
  <c r="AH26" i="14"/>
  <c r="AG19" i="7"/>
  <c r="AH19" i="8"/>
  <c r="AG19" i="12"/>
  <c r="AG19" i="9"/>
  <c r="AG19" i="5"/>
  <c r="AH18" i="14"/>
  <c r="AG15" i="12"/>
  <c r="AG12" i="9"/>
  <c r="AG12" i="6"/>
  <c r="AG12" i="12"/>
  <c r="AG12" i="15"/>
  <c r="AG12" i="7"/>
  <c r="AG12" i="8"/>
  <c r="AH11" i="9"/>
  <c r="AG11" i="15"/>
  <c r="AH11" i="8"/>
  <c r="AG11" i="14"/>
  <c r="AH11" i="14"/>
  <c r="AG11" i="9"/>
  <c r="AG9" i="4"/>
  <c r="AH5" i="9"/>
  <c r="AG27" i="12"/>
  <c r="AG22" i="7"/>
  <c r="AG22" i="5"/>
  <c r="AG20" i="6"/>
  <c r="AG20" i="14"/>
  <c r="AH20" i="8"/>
  <c r="AH20" i="9"/>
  <c r="AG19" i="8"/>
  <c r="AG18" i="4"/>
  <c r="AG15" i="14"/>
  <c r="AG15" i="8"/>
  <c r="AH12" i="14"/>
  <c r="AH12" i="8"/>
  <c r="AH12" i="9"/>
  <c r="AH12" i="6"/>
  <c r="AG6" i="14"/>
  <c r="AG6" i="15"/>
  <c r="AG6" i="7"/>
  <c r="AG6" i="9"/>
  <c r="AG5" i="15"/>
  <c r="AG27" i="15"/>
  <c r="AG26" i="8"/>
  <c r="AH25" i="9"/>
  <c r="AG20" i="7"/>
  <c r="AG20" i="8"/>
  <c r="AG14" i="7"/>
  <c r="AG14" i="14"/>
  <c r="AG11" i="12"/>
  <c r="AG10" i="9"/>
  <c r="AG9" i="8"/>
  <c r="AH6" i="14"/>
  <c r="AH6" i="9"/>
  <c r="AH5" i="8"/>
  <c r="AG12" i="4"/>
  <c r="AH29" i="9"/>
  <c r="AG27" i="4"/>
  <c r="AG26" i="5"/>
  <c r="AH26" i="8"/>
  <c r="AH26" i="9"/>
  <c r="AH24" i="6"/>
  <c r="AG24" i="7"/>
  <c r="AG24" i="8"/>
  <c r="AH24" i="9"/>
  <c r="AG24" i="12"/>
  <c r="AG24" i="15"/>
  <c r="AH24" i="14"/>
  <c r="AG24" i="9"/>
  <c r="AG24" i="6"/>
  <c r="AH24" i="8"/>
  <c r="AH24" i="5"/>
  <c r="AG24" i="14"/>
  <c r="AG23" i="14"/>
  <c r="AG23" i="9"/>
  <c r="AH23" i="5"/>
  <c r="AG23" i="6"/>
  <c r="AG21" i="7"/>
  <c r="AG21" i="8"/>
  <c r="AG21" i="15"/>
  <c r="AG22" i="15"/>
  <c r="AH21" i="5"/>
  <c r="AH21" i="6"/>
  <c r="AH21" i="8"/>
  <c r="AG21" i="9"/>
  <c r="AG21" i="14"/>
  <c r="AG21" i="12"/>
  <c r="AG21" i="5"/>
  <c r="AG21" i="4"/>
  <c r="AG21" i="6"/>
  <c r="AH21" i="9"/>
  <c r="AH21" i="14"/>
  <c r="AG20" i="9"/>
  <c r="AG19" i="4"/>
  <c r="AH18" i="5"/>
  <c r="AG16" i="7"/>
  <c r="AG16" i="5"/>
  <c r="AG16" i="8"/>
  <c r="AG15" i="9"/>
  <c r="AG15" i="4"/>
  <c r="AG15" i="7"/>
  <c r="AG15" i="15"/>
  <c r="AG15" i="5"/>
  <c r="AH15" i="14"/>
  <c r="AH15" i="6"/>
  <c r="AG14" i="9"/>
  <c r="AH14" i="8"/>
  <c r="AG14" i="4"/>
  <c r="AG14" i="5"/>
  <c r="AG14" i="12"/>
  <c r="AG14" i="15"/>
  <c r="AH13" i="5"/>
  <c r="AG11" i="5"/>
  <c r="AH7" i="6"/>
  <c r="AG7" i="6"/>
  <c r="AH7" i="8"/>
  <c r="AG7" i="12"/>
  <c r="AH6" i="5"/>
  <c r="AG5" i="6"/>
  <c r="AG5" i="4"/>
  <c r="AG30" i="5" l="1"/>
  <c r="AG7" i="4"/>
  <c r="AG30" i="4" s="1"/>
  <c r="AG20" i="4"/>
  <c r="AG16" i="4"/>
  <c r="AG28" i="4"/>
  <c r="AH7" i="5"/>
  <c r="AH30" i="5" s="1"/>
  <c r="AG18" i="5"/>
  <c r="AH22" i="5"/>
  <c r="AG19" i="6"/>
  <c r="AH29" i="6"/>
  <c r="AG13" i="7"/>
  <c r="AH16" i="8"/>
  <c r="AH25" i="8"/>
  <c r="AH23" i="9"/>
  <c r="AG23" i="12"/>
  <c r="AG25" i="12"/>
  <c r="AG29" i="12"/>
  <c r="AG7" i="15"/>
  <c r="AG30" i="15" s="1"/>
  <c r="AG29" i="15"/>
  <c r="AH9" i="14"/>
  <c r="AG29" i="14"/>
  <c r="AH29" i="5"/>
  <c r="AG15" i="6"/>
  <c r="AH15" i="8"/>
  <c r="AG16" i="12"/>
  <c r="AG30" i="12" s="1"/>
  <c r="AG26" i="4"/>
  <c r="AG29" i="4"/>
  <c r="AG12" i="5"/>
  <c r="AG23" i="5"/>
  <c r="AH27" i="5"/>
  <c r="AH16" i="5"/>
  <c r="AH11" i="6"/>
  <c r="AG16" i="6"/>
  <c r="AH27" i="6"/>
  <c r="AH30" i="6" s="1"/>
  <c r="AG29" i="6"/>
  <c r="AG10" i="7"/>
  <c r="AH23" i="8"/>
  <c r="AG25" i="8"/>
  <c r="AH9" i="9"/>
  <c r="AG13" i="9"/>
  <c r="AG29" i="9"/>
  <c r="AG26" i="15"/>
  <c r="AG22" i="4"/>
  <c r="AH12" i="5"/>
  <c r="AG10" i="4"/>
  <c r="AG11" i="4"/>
  <c r="AG23" i="4"/>
  <c r="AG9" i="5"/>
  <c r="AG10" i="5"/>
  <c r="AH11" i="5"/>
  <c r="AG13" i="5"/>
  <c r="AH14" i="5"/>
  <c r="AH25" i="5"/>
  <c r="AH15" i="5"/>
  <c r="AG13" i="6"/>
  <c r="AH14" i="6"/>
  <c r="AH22" i="6"/>
  <c r="AG9" i="7"/>
  <c r="AG11" i="7"/>
  <c r="AG14" i="8"/>
  <c r="AG29" i="8"/>
  <c r="AG16" i="9"/>
  <c r="AH15" i="9"/>
  <c r="AG13" i="14"/>
  <c r="AG31" i="14" s="1"/>
  <c r="AH23" i="14"/>
  <c r="AG28" i="7"/>
  <c r="AH28" i="8"/>
  <c r="AG28" i="12"/>
  <c r="AG28" i="15"/>
  <c r="AH28" i="5"/>
  <c r="AG28" i="6"/>
  <c r="AG29" i="5"/>
  <c r="AH28" i="9"/>
  <c r="AH28" i="6"/>
  <c r="AG25" i="9"/>
  <c r="AG25" i="5"/>
  <c r="AG25" i="4"/>
  <c r="AH25" i="14"/>
  <c r="AG23" i="15"/>
  <c r="AG16" i="14"/>
  <c r="AH16" i="6"/>
  <c r="AG14" i="6"/>
  <c r="AG13" i="8"/>
  <c r="AG30" i="8" s="1"/>
  <c r="AH13" i="14"/>
  <c r="AG11" i="6"/>
  <c r="AG10" i="6"/>
  <c r="AG9" i="15"/>
  <c r="AH9" i="8"/>
  <c r="AH30" i="8" s="1"/>
  <c r="AG9" i="6"/>
  <c r="AG30" i="6" s="1"/>
  <c r="AH9" i="5"/>
  <c r="AG9" i="9"/>
  <c r="AG7" i="9"/>
  <c r="AG30" i="9" s="1"/>
  <c r="AG7" i="7"/>
  <c r="AG30" i="7" s="1"/>
  <c r="AH7" i="14"/>
  <c r="AH30" i="14" s="1"/>
  <c r="AH7" i="9"/>
  <c r="AH30" i="9" s="1"/>
  <c r="AH6" i="6"/>
  <c r="AG30" i="14" l="1"/>
</calcChain>
</file>

<file path=xl/sharedStrings.xml><?xml version="1.0" encoding="utf-8"?>
<sst xmlns="http://schemas.openxmlformats.org/spreadsheetml/2006/main" count="370" uniqueCount="61">
  <si>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</si>
  <si>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</si>
  <si>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</si>
  <si>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</si>
  <si>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</si>
  <si>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</si>
  <si>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</si>
  <si>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</si>
  <si>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</si>
  <si>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</si>
  <si>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</si>
  <si>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</si>
  <si>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</si>
  <si>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</si>
  <si>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</si>
  <si>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</si>
  <si>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</si>
  <si>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</si>
  <si>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</si>
  <si>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</si>
  <si>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</si>
  <si>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</si>
  <si>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</si>
  <si>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</si>
  <si>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</si>
  <si>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</si>
  <si>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</si>
  <si>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</si>
  <si>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</si>
  <si>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</si>
  <si>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</si>
  <si>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</si>
  <si>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**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</si>
  <si>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</si>
  <si>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</si>
  <si>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</si>
  <si>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</si>
  <si>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</si>
  <si>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</si>
  <si>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</si>
  <si>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</si>
  <si>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</si>
  <si>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</si>
  <si>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Més</t>
  </si>
  <si>
    <t>Mínima</t>
  </si>
  <si>
    <t>Maior Ocorrência</t>
  </si>
  <si>
    <t>Total</t>
  </si>
  <si>
    <t>quantos dias</t>
  </si>
  <si>
    <t>sem chuva?</t>
  </si>
  <si>
    <t>Água Clara</t>
  </si>
  <si>
    <t>Outubro/2011</t>
  </si>
  <si>
    <t>Bela Vista</t>
  </si>
  <si>
    <t>Jardim</t>
  </si>
  <si>
    <t>choveu 31/10</t>
  </si>
  <si>
    <t>NO</t>
  </si>
  <si>
    <t>S</t>
  </si>
  <si>
    <t>NE</t>
  </si>
  <si>
    <t>L</t>
  </si>
  <si>
    <t>N</t>
  </si>
  <si>
    <t>SO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</si>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</sst>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1" fontId="10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28.262499999999992</v>
          </cell>
          <cell r="C5">
            <v>35.5</v>
          </cell>
          <cell r="D5">
            <v>20.3</v>
          </cell>
          <cell r="E5">
            <v>46.291666666666664</v>
          </cell>
          <cell r="F5">
            <v>95</v>
          </cell>
          <cell r="G5">
            <v>24</v>
          </cell>
          <cell r="H5" t="str">
            <v>**</v>
          </cell>
          <cell r="I5" t="str">
            <v>**</v>
          </cell>
          <cell r="J5" t="str">
            <v>**</v>
          </cell>
          <cell r="K5">
            <v>17.600000000000001</v>
          </cell>
        </row>
        <row r="6">
          <cell r="B6">
            <v>23.858333333333334</v>
          </cell>
          <cell r="C6">
            <v>30.4</v>
          </cell>
          <cell r="D6">
            <v>19.600000000000001</v>
          </cell>
          <cell r="E6">
            <v>74.125</v>
          </cell>
          <cell r="F6">
            <v>97</v>
          </cell>
          <cell r="G6">
            <v>36</v>
          </cell>
          <cell r="H6" t="str">
            <v>**</v>
          </cell>
          <cell r="I6" t="str">
            <v>**</v>
          </cell>
          <cell r="J6" t="str">
            <v>**</v>
          </cell>
          <cell r="K6">
            <v>20</v>
          </cell>
        </row>
        <row r="7">
          <cell r="B7">
            <v>25.183333333333334</v>
          </cell>
          <cell r="C7">
            <v>32.9</v>
          </cell>
          <cell r="D7">
            <v>18.3</v>
          </cell>
          <cell r="E7">
            <v>63.875</v>
          </cell>
          <cell r="F7">
            <v>96</v>
          </cell>
          <cell r="G7">
            <v>28</v>
          </cell>
          <cell r="H7" t="str">
            <v>**</v>
          </cell>
          <cell r="I7" t="str">
            <v>**</v>
          </cell>
          <cell r="J7" t="str">
            <v>**</v>
          </cell>
          <cell r="K7">
            <v>0</v>
          </cell>
        </row>
        <row r="8">
          <cell r="B8">
            <v>25.037499999999998</v>
          </cell>
          <cell r="C8">
            <v>34.4</v>
          </cell>
          <cell r="D8">
            <v>16.899999999999999</v>
          </cell>
          <cell r="E8">
            <v>58.416666666666664</v>
          </cell>
          <cell r="F8">
            <v>90</v>
          </cell>
          <cell r="G8">
            <v>30</v>
          </cell>
          <cell r="H8" t="str">
            <v>**</v>
          </cell>
          <cell r="I8" t="str">
            <v>**</v>
          </cell>
          <cell r="J8" t="str">
            <v>**</v>
          </cell>
          <cell r="K8">
            <v>0</v>
          </cell>
        </row>
        <row r="9">
          <cell r="B9">
            <v>26.125</v>
          </cell>
          <cell r="C9">
            <v>34.799999999999997</v>
          </cell>
          <cell r="D9">
            <v>20.8</v>
          </cell>
          <cell r="E9">
            <v>63.833333333333336</v>
          </cell>
          <cell r="F9">
            <v>88</v>
          </cell>
          <cell r="G9">
            <v>33</v>
          </cell>
          <cell r="H9" t="str">
            <v>**</v>
          </cell>
          <cell r="I9" t="str">
            <v>**</v>
          </cell>
          <cell r="J9" t="str">
            <v>**</v>
          </cell>
          <cell r="K9">
            <v>2.6</v>
          </cell>
        </row>
        <row r="10">
          <cell r="B10">
            <v>26.583333333333332</v>
          </cell>
          <cell r="C10">
            <v>34.6</v>
          </cell>
          <cell r="D10">
            <v>20.8</v>
          </cell>
          <cell r="E10">
            <v>63.5</v>
          </cell>
          <cell r="F10">
            <v>90</v>
          </cell>
          <cell r="G10">
            <v>30</v>
          </cell>
          <cell r="H10" t="str">
            <v>**</v>
          </cell>
          <cell r="I10" t="str">
            <v>**</v>
          </cell>
          <cell r="J10" t="str">
            <v>**</v>
          </cell>
          <cell r="K10">
            <v>0.2</v>
          </cell>
        </row>
        <row r="11">
          <cell r="B11">
            <v>27.8125</v>
          </cell>
          <cell r="C11">
            <v>36</v>
          </cell>
          <cell r="D11">
            <v>20.5</v>
          </cell>
          <cell r="E11">
            <v>55.75</v>
          </cell>
          <cell r="F11">
            <v>87</v>
          </cell>
          <cell r="G11">
            <v>26</v>
          </cell>
          <cell r="H11" t="str">
            <v>**</v>
          </cell>
          <cell r="I11" t="str">
            <v>**</v>
          </cell>
          <cell r="J11" t="str">
            <v>**</v>
          </cell>
          <cell r="K11">
            <v>0</v>
          </cell>
        </row>
        <row r="12">
          <cell r="B12">
            <v>27.150000000000006</v>
          </cell>
          <cell r="C12">
            <v>36</v>
          </cell>
          <cell r="D12">
            <v>20.7</v>
          </cell>
          <cell r="E12">
            <v>63.333333333333336</v>
          </cell>
          <cell r="F12">
            <v>89</v>
          </cell>
          <cell r="G12">
            <v>31</v>
          </cell>
          <cell r="H12" t="str">
            <v>**</v>
          </cell>
          <cell r="I12" t="str">
            <v>**</v>
          </cell>
          <cell r="J12" t="str">
            <v>**</v>
          </cell>
          <cell r="K12">
            <v>5.2</v>
          </cell>
        </row>
        <row r="13">
          <cell r="B13">
            <v>27.258333333333336</v>
          </cell>
          <cell r="C13">
            <v>37.6</v>
          </cell>
          <cell r="D13">
            <v>22</v>
          </cell>
          <cell r="E13">
            <v>67.833333333333329</v>
          </cell>
          <cell r="F13">
            <v>92</v>
          </cell>
          <cell r="G13">
            <v>28</v>
          </cell>
          <cell r="H13" t="str">
            <v>**</v>
          </cell>
          <cell r="I13" t="str">
            <v>**</v>
          </cell>
          <cell r="J13" t="str">
            <v>**</v>
          </cell>
          <cell r="K13">
            <v>2.8000000000000003</v>
          </cell>
        </row>
        <row r="14">
          <cell r="B14">
            <v>23.841666666666658</v>
          </cell>
          <cell r="C14">
            <v>28.2</v>
          </cell>
          <cell r="D14">
            <v>21.6</v>
          </cell>
          <cell r="E14">
            <v>83.125</v>
          </cell>
          <cell r="F14">
            <v>96</v>
          </cell>
          <cell r="G14">
            <v>61</v>
          </cell>
          <cell r="H14" t="str">
            <v>**</v>
          </cell>
          <cell r="I14" t="str">
            <v>**</v>
          </cell>
          <cell r="J14" t="str">
            <v>**</v>
          </cell>
          <cell r="K14">
            <v>9.7999999999999972</v>
          </cell>
        </row>
        <row r="15">
          <cell r="B15">
            <v>26.882608695652173</v>
          </cell>
          <cell r="C15">
            <v>33.1</v>
          </cell>
          <cell r="D15">
            <v>21.8</v>
          </cell>
          <cell r="E15">
            <v>72.869565217391298</v>
          </cell>
          <cell r="F15">
            <v>96</v>
          </cell>
          <cell r="G15">
            <v>40</v>
          </cell>
          <cell r="H15" t="str">
            <v>**</v>
          </cell>
          <cell r="I15" t="str">
            <v>**</v>
          </cell>
          <cell r="J15" t="str">
            <v>**</v>
          </cell>
          <cell r="K15">
            <v>0.8</v>
          </cell>
        </row>
        <row r="16">
          <cell r="B16">
            <v>26.741666666666671</v>
          </cell>
          <cell r="C16">
            <v>35.700000000000003</v>
          </cell>
          <cell r="D16">
            <v>22.2</v>
          </cell>
          <cell r="E16">
            <v>75.791666666666671</v>
          </cell>
          <cell r="F16">
            <v>95</v>
          </cell>
          <cell r="G16">
            <v>38</v>
          </cell>
          <cell r="H16" t="str">
            <v>**</v>
          </cell>
          <cell r="I16" t="str">
            <v>**</v>
          </cell>
          <cell r="J16" t="str">
            <v>**</v>
          </cell>
          <cell r="K16">
            <v>14.799999999999999</v>
          </cell>
        </row>
        <row r="17">
          <cell r="B17">
            <v>27.928571428571427</v>
          </cell>
          <cell r="C17">
            <v>34.6</v>
          </cell>
          <cell r="D17">
            <v>22.2</v>
          </cell>
          <cell r="E17">
            <v>70.80952380952381</v>
          </cell>
          <cell r="F17">
            <v>96</v>
          </cell>
          <cell r="G17">
            <v>40</v>
          </cell>
          <cell r="H17" t="str">
            <v>**</v>
          </cell>
          <cell r="I17" t="str">
            <v>**</v>
          </cell>
          <cell r="J17" t="str">
            <v>**</v>
          </cell>
          <cell r="K17">
            <v>3.2</v>
          </cell>
        </row>
        <row r="18">
          <cell r="B18">
            <v>24.852380952380958</v>
          </cell>
          <cell r="C18">
            <v>27.8</v>
          </cell>
          <cell r="D18">
            <v>23.2</v>
          </cell>
          <cell r="E18">
            <v>86.80952380952381</v>
          </cell>
          <cell r="F18">
            <v>95</v>
          </cell>
          <cell r="G18">
            <v>72</v>
          </cell>
          <cell r="H18" t="str">
            <v>**</v>
          </cell>
          <cell r="I18" t="str">
            <v>**</v>
          </cell>
          <cell r="J18" t="str">
            <v>**</v>
          </cell>
          <cell r="K18">
            <v>8.6</v>
          </cell>
        </row>
        <row r="19">
          <cell r="B19">
            <v>23.538095238095234</v>
          </cell>
          <cell r="C19">
            <v>26.8</v>
          </cell>
          <cell r="D19">
            <v>21.5</v>
          </cell>
          <cell r="E19">
            <v>88.571428571428569</v>
          </cell>
          <cell r="F19">
            <v>96</v>
          </cell>
          <cell r="G19">
            <v>73</v>
          </cell>
          <cell r="H19" t="str">
            <v>**</v>
          </cell>
          <cell r="I19" t="str">
            <v>**</v>
          </cell>
          <cell r="J19" t="str">
            <v>**</v>
          </cell>
          <cell r="K19">
            <v>26.799999999999997</v>
          </cell>
        </row>
        <row r="20">
          <cell r="B20">
            <v>24.366666666666667</v>
          </cell>
          <cell r="C20">
            <v>29.4</v>
          </cell>
          <cell r="D20">
            <v>21.8</v>
          </cell>
          <cell r="E20">
            <v>77.61904761904762</v>
          </cell>
          <cell r="F20">
            <v>95</v>
          </cell>
          <cell r="G20">
            <v>51</v>
          </cell>
          <cell r="H20" t="str">
            <v>**</v>
          </cell>
          <cell r="I20" t="str">
            <v>**</v>
          </cell>
          <cell r="J20" t="str">
            <v>**</v>
          </cell>
          <cell r="K20">
            <v>0.2</v>
          </cell>
        </row>
        <row r="21">
          <cell r="B21">
            <v>24.781818181818178</v>
          </cell>
          <cell r="C21">
            <v>30.2</v>
          </cell>
          <cell r="D21">
            <v>19.600000000000001</v>
          </cell>
          <cell r="E21">
            <v>71.272727272727266</v>
          </cell>
          <cell r="F21">
            <v>94</v>
          </cell>
          <cell r="G21">
            <v>44</v>
          </cell>
          <cell r="H21" t="str">
            <v>**</v>
          </cell>
          <cell r="I21" t="str">
            <v>**</v>
          </cell>
          <cell r="J21" t="str">
            <v>**</v>
          </cell>
          <cell r="K21">
            <v>0</v>
          </cell>
        </row>
        <row r="22">
          <cell r="B22">
            <v>23.526315789473681</v>
          </cell>
          <cell r="C22">
            <v>30</v>
          </cell>
          <cell r="D22">
            <v>17.899999999999999</v>
          </cell>
          <cell r="E22">
            <v>61.578947368421055</v>
          </cell>
          <cell r="F22">
            <v>85</v>
          </cell>
          <cell r="G22">
            <v>36</v>
          </cell>
          <cell r="H22" t="str">
            <v>**</v>
          </cell>
          <cell r="I22" t="str">
            <v>**</v>
          </cell>
          <cell r="J22" t="str">
            <v>**</v>
          </cell>
          <cell r="K22">
            <v>0</v>
          </cell>
        </row>
        <row r="23">
          <cell r="B23">
            <v>23.25</v>
          </cell>
          <cell r="C23">
            <v>29.9</v>
          </cell>
          <cell r="D23">
            <v>16.8</v>
          </cell>
          <cell r="E23">
            <v>58.772727272727273</v>
          </cell>
          <cell r="F23">
            <v>77</v>
          </cell>
          <cell r="G23">
            <v>44</v>
          </cell>
          <cell r="H23" t="str">
            <v>**</v>
          </cell>
          <cell r="I23" t="str">
            <v>**</v>
          </cell>
          <cell r="J23" t="str">
            <v>**</v>
          </cell>
          <cell r="K23">
            <v>0</v>
          </cell>
        </row>
        <row r="24">
          <cell r="B24">
            <v>24.486363636363635</v>
          </cell>
          <cell r="C24">
            <v>31.7</v>
          </cell>
          <cell r="D24">
            <v>18.3</v>
          </cell>
          <cell r="E24">
            <v>55.090909090909093</v>
          </cell>
          <cell r="F24">
            <v>80</v>
          </cell>
          <cell r="G24">
            <v>33</v>
          </cell>
          <cell r="H24" t="str">
            <v>**</v>
          </cell>
          <cell r="I24" t="str">
            <v>**</v>
          </cell>
          <cell r="J24" t="str">
            <v>**</v>
          </cell>
          <cell r="K24">
            <v>0</v>
          </cell>
        </row>
        <row r="25">
          <cell r="B25">
            <v>24.354545454545452</v>
          </cell>
          <cell r="C25">
            <v>32.6</v>
          </cell>
          <cell r="D25">
            <v>17</v>
          </cell>
          <cell r="E25">
            <v>53.863636363636367</v>
          </cell>
          <cell r="F25">
            <v>84</v>
          </cell>
          <cell r="G25">
            <v>27</v>
          </cell>
          <cell r="H25" t="str">
            <v>**</v>
          </cell>
          <cell r="I25" t="str">
            <v>**</v>
          </cell>
          <cell r="J25" t="str">
            <v>**</v>
          </cell>
          <cell r="K25">
            <v>0</v>
          </cell>
        </row>
        <row r="26">
          <cell r="B26">
            <v>24.927272727272726</v>
          </cell>
          <cell r="C26">
            <v>29.9</v>
          </cell>
          <cell r="D26">
            <v>20.6</v>
          </cell>
          <cell r="E26">
            <v>55.545454545454547</v>
          </cell>
          <cell r="F26">
            <v>77</v>
          </cell>
          <cell r="G26">
            <v>43</v>
          </cell>
          <cell r="H26" t="str">
            <v>**</v>
          </cell>
          <cell r="I26" t="str">
            <v>**</v>
          </cell>
          <cell r="J26" t="str">
            <v>**</v>
          </cell>
          <cell r="K26">
            <v>0</v>
          </cell>
        </row>
        <row r="27">
          <cell r="B27">
            <v>24.590476190476188</v>
          </cell>
          <cell r="C27">
            <v>32.200000000000003</v>
          </cell>
          <cell r="D27">
            <v>18.399999999999999</v>
          </cell>
          <cell r="E27">
            <v>67.666666666666671</v>
          </cell>
          <cell r="F27">
            <v>92</v>
          </cell>
          <cell r="G27">
            <v>40</v>
          </cell>
          <cell r="H27" t="str">
            <v>**</v>
          </cell>
          <cell r="I27" t="str">
            <v>**</v>
          </cell>
          <cell r="J27" t="str">
            <v>**</v>
          </cell>
          <cell r="K27">
            <v>0</v>
          </cell>
        </row>
        <row r="28">
          <cell r="B28">
            <v>27.391666666666666</v>
          </cell>
          <cell r="C28">
            <v>36.4</v>
          </cell>
          <cell r="D28">
            <v>19.3</v>
          </cell>
          <cell r="E28">
            <v>59.833333333333336</v>
          </cell>
          <cell r="F28">
            <v>95</v>
          </cell>
          <cell r="G28">
            <v>26</v>
          </cell>
          <cell r="H28">
            <v>11.520000000000001</v>
          </cell>
          <cell r="I28" t="str">
            <v>SE</v>
          </cell>
          <cell r="J28">
            <v>27.36</v>
          </cell>
          <cell r="K28">
            <v>0</v>
          </cell>
        </row>
        <row r="29">
          <cell r="B29">
            <v>25.224999999999998</v>
          </cell>
          <cell r="C29">
            <v>35.4</v>
          </cell>
          <cell r="D29">
            <v>19.3</v>
          </cell>
          <cell r="E29">
            <v>72.791666666666671</v>
          </cell>
          <cell r="F29">
            <v>96</v>
          </cell>
          <cell r="G29">
            <v>33</v>
          </cell>
          <cell r="H29">
            <v>32.4</v>
          </cell>
          <cell r="I29" t="str">
            <v>S</v>
          </cell>
          <cell r="J29">
            <v>72.72</v>
          </cell>
          <cell r="K29">
            <v>20.399999999999999</v>
          </cell>
        </row>
        <row r="30">
          <cell r="B30">
            <v>24.912499999999994</v>
          </cell>
          <cell r="C30">
            <v>30.6</v>
          </cell>
          <cell r="D30">
            <v>21</v>
          </cell>
          <cell r="E30">
            <v>76.083333333333329</v>
          </cell>
          <cell r="F30">
            <v>97</v>
          </cell>
          <cell r="G30">
            <v>44</v>
          </cell>
          <cell r="H30">
            <v>11.16</v>
          </cell>
          <cell r="I30" t="str">
            <v>O</v>
          </cell>
          <cell r="J30">
            <v>25.92</v>
          </cell>
          <cell r="K30">
            <v>0</v>
          </cell>
        </row>
        <row r="31">
          <cell r="B31">
            <v>25.770833333333332</v>
          </cell>
          <cell r="C31">
            <v>34</v>
          </cell>
          <cell r="D31">
            <v>19.399999999999999</v>
          </cell>
          <cell r="E31">
            <v>67.708333333333329</v>
          </cell>
          <cell r="F31">
            <v>92</v>
          </cell>
          <cell r="G31">
            <v>39</v>
          </cell>
          <cell r="H31">
            <v>8.2799999999999994</v>
          </cell>
          <cell r="I31" t="str">
            <v>O</v>
          </cell>
          <cell r="J31">
            <v>21.6</v>
          </cell>
          <cell r="K31">
            <v>0</v>
          </cell>
        </row>
        <row r="32">
          <cell r="B32">
            <v>29.05</v>
          </cell>
          <cell r="C32">
            <v>37.700000000000003</v>
          </cell>
          <cell r="D32">
            <v>21.8</v>
          </cell>
          <cell r="E32">
            <v>62.375</v>
          </cell>
          <cell r="F32">
            <v>94</v>
          </cell>
          <cell r="G32">
            <v>27</v>
          </cell>
          <cell r="H32">
            <v>11.16</v>
          </cell>
          <cell r="I32" t="str">
            <v>S</v>
          </cell>
          <cell r="J32">
            <v>30.6</v>
          </cell>
          <cell r="K32">
            <v>0.6</v>
          </cell>
        </row>
        <row r="33">
          <cell r="B33">
            <v>27.700000000000003</v>
          </cell>
          <cell r="C33">
            <v>37</v>
          </cell>
          <cell r="D33">
            <v>22.2</v>
          </cell>
          <cell r="E33">
            <v>67</v>
          </cell>
          <cell r="F33">
            <v>91</v>
          </cell>
          <cell r="G33">
            <v>32</v>
          </cell>
          <cell r="H33">
            <v>14.4</v>
          </cell>
          <cell r="I33" t="str">
            <v>S</v>
          </cell>
          <cell r="J33">
            <v>31.680000000000003</v>
          </cell>
          <cell r="K33">
            <v>5.3999999999999995</v>
          </cell>
        </row>
        <row r="34">
          <cell r="B34">
            <v>22.145833333333332</v>
          </cell>
          <cell r="C34">
            <v>26.1</v>
          </cell>
          <cell r="D34">
            <v>20</v>
          </cell>
          <cell r="E34">
            <v>87.583333333333329</v>
          </cell>
          <cell r="F34">
            <v>96</v>
          </cell>
          <cell r="G34">
            <v>67</v>
          </cell>
          <cell r="H34">
            <v>14.04</v>
          </cell>
          <cell r="I34" t="str">
            <v>SO</v>
          </cell>
          <cell r="J34">
            <v>32.76</v>
          </cell>
          <cell r="K34">
            <v>19.799999999999997</v>
          </cell>
        </row>
        <row r="35">
          <cell r="B35">
            <v>22.787500000000005</v>
          </cell>
          <cell r="C35">
            <v>29.5</v>
          </cell>
          <cell r="D35">
            <v>19</v>
          </cell>
          <cell r="E35">
            <v>82.916666666666671</v>
          </cell>
          <cell r="F35">
            <v>97</v>
          </cell>
          <cell r="G35">
            <v>52</v>
          </cell>
          <cell r="H35">
            <v>13.68</v>
          </cell>
          <cell r="I35" t="str">
            <v>O</v>
          </cell>
          <cell r="J35">
            <v>32.04</v>
          </cell>
          <cell r="K35">
            <v>0</v>
          </cell>
        </row>
        <row r="36">
          <cell r="I36" t="str">
            <v>S</v>
          </cell>
        </row>
      </sheetData>
      <sheetData sheetId="10">
        <row r="5">
          <cell r="B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25.787499999999998</v>
          </cell>
          <cell r="C5">
            <v>35.799999999999997</v>
          </cell>
          <cell r="D5">
            <v>18.399999999999999</v>
          </cell>
          <cell r="E5">
            <v>54.416666666666664</v>
          </cell>
          <cell r="F5">
            <v>90</v>
          </cell>
          <cell r="G5">
            <v>26</v>
          </cell>
          <cell r="H5">
            <v>34.200000000000003</v>
          </cell>
          <cell r="I5" t="str">
            <v>N</v>
          </cell>
          <cell r="J5">
            <v>72.72</v>
          </cell>
          <cell r="K5">
            <v>0.8</v>
          </cell>
        </row>
        <row r="6">
          <cell r="B6">
            <v>21.383333333333336</v>
          </cell>
          <cell r="C6">
            <v>27.9</v>
          </cell>
          <cell r="D6">
            <v>17</v>
          </cell>
          <cell r="E6">
            <v>77.625</v>
          </cell>
          <cell r="F6">
            <v>97</v>
          </cell>
          <cell r="G6">
            <v>48</v>
          </cell>
          <cell r="H6">
            <v>17.28</v>
          </cell>
          <cell r="I6" t="str">
            <v>S</v>
          </cell>
          <cell r="J6">
            <v>46.800000000000004</v>
          </cell>
          <cell r="K6">
            <v>8</v>
          </cell>
        </row>
        <row r="7">
          <cell r="B7">
            <v>22.716666666666669</v>
          </cell>
          <cell r="C7">
            <v>30.2</v>
          </cell>
          <cell r="D7">
            <v>15.9</v>
          </cell>
          <cell r="E7">
            <v>64.416666666666671</v>
          </cell>
          <cell r="F7">
            <v>93</v>
          </cell>
          <cell r="G7">
            <v>26</v>
          </cell>
          <cell r="H7">
            <v>14.76</v>
          </cell>
          <cell r="I7" t="str">
            <v>S</v>
          </cell>
          <cell r="J7">
            <v>29.16</v>
          </cell>
          <cell r="K7">
            <v>0</v>
          </cell>
        </row>
        <row r="8">
          <cell r="B8">
            <v>24.541666666666668</v>
          </cell>
          <cell r="C8">
            <v>30.9</v>
          </cell>
          <cell r="D8">
            <v>18.399999999999999</v>
          </cell>
          <cell r="E8">
            <v>49.041666666666664</v>
          </cell>
          <cell r="F8">
            <v>73</v>
          </cell>
          <cell r="G8">
            <v>30</v>
          </cell>
          <cell r="H8">
            <v>19.8</v>
          </cell>
          <cell r="I8" t="str">
            <v>NE</v>
          </cell>
          <cell r="J8">
            <v>46.440000000000005</v>
          </cell>
          <cell r="K8">
            <v>0</v>
          </cell>
        </row>
        <row r="9">
          <cell r="B9">
            <v>25.362499999999997</v>
          </cell>
          <cell r="C9">
            <v>32.799999999999997</v>
          </cell>
          <cell r="D9">
            <v>18</v>
          </cell>
          <cell r="E9">
            <v>55.666666666666664</v>
          </cell>
          <cell r="F9">
            <v>82</v>
          </cell>
          <cell r="G9">
            <v>33</v>
          </cell>
          <cell r="H9">
            <v>19.079999999999998</v>
          </cell>
          <cell r="I9" t="str">
            <v>SE</v>
          </cell>
          <cell r="J9">
            <v>33.840000000000003</v>
          </cell>
          <cell r="K9">
            <v>0</v>
          </cell>
        </row>
        <row r="10">
          <cell r="B10">
            <v>25.662499999999998</v>
          </cell>
          <cell r="C10">
            <v>33.200000000000003</v>
          </cell>
          <cell r="D10">
            <v>17.5</v>
          </cell>
          <cell r="E10">
            <v>60.625</v>
          </cell>
          <cell r="F10">
            <v>90</v>
          </cell>
          <cell r="G10">
            <v>31</v>
          </cell>
          <cell r="H10">
            <v>20.16</v>
          </cell>
          <cell r="I10" t="str">
            <v>NE</v>
          </cell>
          <cell r="J10">
            <v>43.92</v>
          </cell>
          <cell r="K10">
            <v>0</v>
          </cell>
        </row>
        <row r="11">
          <cell r="B11">
            <v>27.683333333333337</v>
          </cell>
          <cell r="C11">
            <v>34.9</v>
          </cell>
          <cell r="D11">
            <v>20.2</v>
          </cell>
          <cell r="E11">
            <v>51.916666666666664</v>
          </cell>
          <cell r="F11">
            <v>83</v>
          </cell>
          <cell r="G11">
            <v>26</v>
          </cell>
          <cell r="H11">
            <v>24.12</v>
          </cell>
          <cell r="I11" t="str">
            <v>NE</v>
          </cell>
          <cell r="J11">
            <v>49.680000000000007</v>
          </cell>
          <cell r="K11">
            <v>0</v>
          </cell>
        </row>
        <row r="12">
          <cell r="B12">
            <v>27.895833333333339</v>
          </cell>
          <cell r="C12">
            <v>35.4</v>
          </cell>
          <cell r="D12">
            <v>21.9</v>
          </cell>
          <cell r="E12">
            <v>54.666666666666664</v>
          </cell>
          <cell r="F12">
            <v>76</v>
          </cell>
          <cell r="G12">
            <v>32</v>
          </cell>
          <cell r="H12">
            <v>29.52</v>
          </cell>
          <cell r="I12" t="str">
            <v>NE</v>
          </cell>
          <cell r="J12">
            <v>52.56</v>
          </cell>
          <cell r="K12">
            <v>0</v>
          </cell>
        </row>
        <row r="13">
          <cell r="B13">
            <v>25.995833333333337</v>
          </cell>
          <cell r="C13">
            <v>35.200000000000003</v>
          </cell>
          <cell r="D13">
            <v>21.7</v>
          </cell>
          <cell r="E13">
            <v>72.166666666666671</v>
          </cell>
          <cell r="F13">
            <v>96</v>
          </cell>
          <cell r="G13">
            <v>35</v>
          </cell>
          <cell r="H13">
            <v>27.720000000000002</v>
          </cell>
          <cell r="I13" t="str">
            <v>N</v>
          </cell>
          <cell r="J13">
            <v>48.24</v>
          </cell>
          <cell r="K13">
            <v>8</v>
          </cell>
        </row>
        <row r="14">
          <cell r="B14">
            <v>23.275000000000002</v>
          </cell>
          <cell r="C14">
            <v>31.4</v>
          </cell>
          <cell r="D14">
            <v>20.2</v>
          </cell>
          <cell r="E14">
            <v>86.833333333333329</v>
          </cell>
          <cell r="F14">
            <v>96</v>
          </cell>
          <cell r="G14">
            <v>55</v>
          </cell>
          <cell r="H14">
            <v>16.920000000000002</v>
          </cell>
          <cell r="I14" t="str">
            <v>N</v>
          </cell>
          <cell r="J14">
            <v>30.96</v>
          </cell>
          <cell r="K14">
            <v>7.6000000000000005</v>
          </cell>
        </row>
        <row r="15">
          <cell r="B15">
            <v>24.087499999999995</v>
          </cell>
          <cell r="C15">
            <v>30.3</v>
          </cell>
          <cell r="D15">
            <v>21.5</v>
          </cell>
          <cell r="E15">
            <v>84.333333333333329</v>
          </cell>
          <cell r="F15">
            <v>96</v>
          </cell>
          <cell r="G15">
            <v>57</v>
          </cell>
          <cell r="H15">
            <v>13.68</v>
          </cell>
          <cell r="I15" t="str">
            <v>NE</v>
          </cell>
          <cell r="J15">
            <v>32.04</v>
          </cell>
          <cell r="K15">
            <v>2.2000000000000002</v>
          </cell>
        </row>
        <row r="16">
          <cell r="B16">
            <v>24.137499999999999</v>
          </cell>
          <cell r="C16">
            <v>29.5</v>
          </cell>
          <cell r="D16">
            <v>21.9</v>
          </cell>
          <cell r="E16">
            <v>86.666666666666671</v>
          </cell>
          <cell r="F16">
            <v>97</v>
          </cell>
          <cell r="G16">
            <v>65</v>
          </cell>
          <cell r="H16">
            <v>30.240000000000002</v>
          </cell>
          <cell r="I16" t="str">
            <v>NE</v>
          </cell>
          <cell r="J16">
            <v>56.88</v>
          </cell>
          <cell r="K16">
            <v>25.400000000000002</v>
          </cell>
        </row>
        <row r="17">
          <cell r="B17">
            <v>25.420833333333331</v>
          </cell>
          <cell r="C17">
            <v>33.1</v>
          </cell>
          <cell r="D17">
            <v>21.7</v>
          </cell>
          <cell r="E17">
            <v>80.291666666666671</v>
          </cell>
          <cell r="F17">
            <v>97</v>
          </cell>
          <cell r="G17">
            <v>47</v>
          </cell>
          <cell r="H17">
            <v>22.32</v>
          </cell>
          <cell r="I17" t="str">
            <v>N</v>
          </cell>
          <cell r="J17">
            <v>50.04</v>
          </cell>
          <cell r="K17">
            <v>2.6</v>
          </cell>
        </row>
        <row r="18">
          <cell r="B18">
            <v>22.637500000000003</v>
          </cell>
          <cell r="C18">
            <v>26</v>
          </cell>
          <cell r="D18">
            <v>20.9</v>
          </cell>
          <cell r="E18">
            <v>93.375</v>
          </cell>
          <cell r="F18">
            <v>97</v>
          </cell>
          <cell r="G18">
            <v>77</v>
          </cell>
          <cell r="H18">
            <v>9</v>
          </cell>
          <cell r="I18" t="str">
            <v>SO</v>
          </cell>
          <cell r="J18">
            <v>21.6</v>
          </cell>
          <cell r="K18">
            <v>8.4</v>
          </cell>
        </row>
        <row r="19">
          <cell r="B19">
            <v>22.604166666666661</v>
          </cell>
          <cell r="C19">
            <v>26.3</v>
          </cell>
          <cell r="D19">
            <v>20.8</v>
          </cell>
          <cell r="E19">
            <v>89.666666666666671</v>
          </cell>
          <cell r="F19">
            <v>96</v>
          </cell>
          <cell r="G19">
            <v>69</v>
          </cell>
          <cell r="H19">
            <v>20.88</v>
          </cell>
          <cell r="I19" t="str">
            <v>O</v>
          </cell>
          <cell r="J19">
            <v>36</v>
          </cell>
          <cell r="K19">
            <v>2.8000000000000003</v>
          </cell>
        </row>
        <row r="20">
          <cell r="B20">
            <v>22.104166666666668</v>
          </cell>
          <cell r="C20">
            <v>27.8</v>
          </cell>
          <cell r="D20">
            <v>18.2</v>
          </cell>
          <cell r="E20">
            <v>71.958333333333329</v>
          </cell>
          <cell r="F20">
            <v>94</v>
          </cell>
          <cell r="G20">
            <v>38</v>
          </cell>
          <cell r="H20">
            <v>10.8</v>
          </cell>
          <cell r="I20" t="str">
            <v>SO</v>
          </cell>
          <cell r="J20">
            <v>27</v>
          </cell>
          <cell r="K20">
            <v>0</v>
          </cell>
        </row>
        <row r="21">
          <cell r="B21">
            <v>22.012500000000003</v>
          </cell>
          <cell r="C21">
            <v>29</v>
          </cell>
          <cell r="D21">
            <v>16.600000000000001</v>
          </cell>
          <cell r="E21">
            <v>69.958333333333329</v>
          </cell>
          <cell r="F21">
            <v>88</v>
          </cell>
          <cell r="G21">
            <v>35</v>
          </cell>
          <cell r="H21">
            <v>13.68</v>
          </cell>
          <cell r="I21" t="str">
            <v>SE</v>
          </cell>
          <cell r="J21">
            <v>28.44</v>
          </cell>
          <cell r="K21">
            <v>0</v>
          </cell>
        </row>
        <row r="22">
          <cell r="B22">
            <v>22.599999999999998</v>
          </cell>
          <cell r="C22">
            <v>27.7</v>
          </cell>
          <cell r="D22">
            <v>17.8</v>
          </cell>
          <cell r="E22">
            <v>56.75</v>
          </cell>
          <cell r="F22">
            <v>86</v>
          </cell>
          <cell r="G22">
            <v>28</v>
          </cell>
          <cell r="H22">
            <v>19.440000000000001</v>
          </cell>
          <cell r="I22" t="str">
            <v>SE</v>
          </cell>
          <cell r="J22">
            <v>38.159999999999997</v>
          </cell>
          <cell r="K22">
            <v>0</v>
          </cell>
        </row>
        <row r="23">
          <cell r="B23">
            <v>22.266666666666669</v>
          </cell>
          <cell r="C23">
            <v>28.9</v>
          </cell>
          <cell r="D23">
            <v>16.600000000000001</v>
          </cell>
          <cell r="E23">
            <v>49.916666666666664</v>
          </cell>
          <cell r="F23">
            <v>79</v>
          </cell>
          <cell r="G23">
            <v>25</v>
          </cell>
          <cell r="H23">
            <v>27</v>
          </cell>
          <cell r="I23" t="str">
            <v>SE</v>
          </cell>
          <cell r="J23">
            <v>45.36</v>
          </cell>
          <cell r="K23">
            <v>0</v>
          </cell>
        </row>
        <row r="24">
          <cell r="B24">
            <v>23.2</v>
          </cell>
          <cell r="C24">
            <v>29.2</v>
          </cell>
          <cell r="D24">
            <v>17.5</v>
          </cell>
          <cell r="E24">
            <v>49.791666666666664</v>
          </cell>
          <cell r="F24">
            <v>77</v>
          </cell>
          <cell r="G24">
            <v>25</v>
          </cell>
          <cell r="H24">
            <v>15.48</v>
          </cell>
          <cell r="I24" t="str">
            <v>SE</v>
          </cell>
          <cell r="J24">
            <v>32.4</v>
          </cell>
          <cell r="K24">
            <v>0</v>
          </cell>
        </row>
        <row r="25">
          <cell r="B25">
            <v>23.345833333333331</v>
          </cell>
          <cell r="C25">
            <v>29.3</v>
          </cell>
          <cell r="D25">
            <v>17.600000000000001</v>
          </cell>
          <cell r="E25">
            <v>49.833333333333336</v>
          </cell>
          <cell r="F25">
            <v>74</v>
          </cell>
          <cell r="G25">
            <v>33</v>
          </cell>
          <cell r="H25">
            <v>18</v>
          </cell>
          <cell r="I25" t="str">
            <v>L</v>
          </cell>
          <cell r="J25">
            <v>45.72</v>
          </cell>
          <cell r="K25">
            <v>0</v>
          </cell>
        </row>
        <row r="26">
          <cell r="B26">
            <v>24.870833333333337</v>
          </cell>
          <cell r="C26">
            <v>31.4</v>
          </cell>
          <cell r="D26">
            <v>19.2</v>
          </cell>
          <cell r="E26">
            <v>51.583333333333336</v>
          </cell>
          <cell r="F26">
            <v>69</v>
          </cell>
          <cell r="G26">
            <v>34</v>
          </cell>
          <cell r="H26">
            <v>20.88</v>
          </cell>
          <cell r="I26" t="str">
            <v>L</v>
          </cell>
          <cell r="J26">
            <v>46.080000000000005</v>
          </cell>
          <cell r="K26">
            <v>0</v>
          </cell>
        </row>
        <row r="27">
          <cell r="B27">
            <v>24.420833333333334</v>
          </cell>
          <cell r="C27">
            <v>30.9</v>
          </cell>
          <cell r="D27">
            <v>18.3</v>
          </cell>
          <cell r="E27">
            <v>64.75</v>
          </cell>
          <cell r="F27">
            <v>90</v>
          </cell>
          <cell r="G27">
            <v>40</v>
          </cell>
          <cell r="H27">
            <v>16.920000000000002</v>
          </cell>
          <cell r="I27" t="str">
            <v>NE</v>
          </cell>
          <cell r="J27">
            <v>35.64</v>
          </cell>
          <cell r="K27">
            <v>0</v>
          </cell>
        </row>
        <row r="28">
          <cell r="B28">
            <v>26.325000000000003</v>
          </cell>
          <cell r="C28">
            <v>34.9</v>
          </cell>
          <cell r="D28">
            <v>19.899999999999999</v>
          </cell>
          <cell r="E28">
            <v>61.875</v>
          </cell>
          <cell r="F28">
            <v>90</v>
          </cell>
          <cell r="G28">
            <v>30</v>
          </cell>
          <cell r="H28">
            <v>14.76</v>
          </cell>
          <cell r="I28" t="str">
            <v>NE</v>
          </cell>
          <cell r="J28">
            <v>34.200000000000003</v>
          </cell>
          <cell r="K28">
            <v>0</v>
          </cell>
        </row>
        <row r="29">
          <cell r="B29">
            <v>23.183333333333326</v>
          </cell>
          <cell r="C29">
            <v>27.9</v>
          </cell>
          <cell r="D29">
            <v>19.399999999999999</v>
          </cell>
          <cell r="E29">
            <v>77.041666666666671</v>
          </cell>
          <cell r="F29">
            <v>97</v>
          </cell>
          <cell r="G29">
            <v>48</v>
          </cell>
          <cell r="H29">
            <v>12.6</v>
          </cell>
          <cell r="I29" t="str">
            <v>N</v>
          </cell>
          <cell r="J29">
            <v>29.880000000000003</v>
          </cell>
          <cell r="K29">
            <v>31.8</v>
          </cell>
        </row>
        <row r="30">
          <cell r="B30">
            <v>21.787499999999998</v>
          </cell>
          <cell r="C30">
            <v>28.1</v>
          </cell>
          <cell r="D30">
            <v>16</v>
          </cell>
          <cell r="E30">
            <v>71.083333333333329</v>
          </cell>
          <cell r="F30">
            <v>96</v>
          </cell>
          <cell r="G30">
            <v>38</v>
          </cell>
          <cell r="H30">
            <v>16.559999999999999</v>
          </cell>
          <cell r="I30" t="str">
            <v>S</v>
          </cell>
          <cell r="J30">
            <v>32.4</v>
          </cell>
          <cell r="K30">
            <v>0</v>
          </cell>
        </row>
        <row r="31">
          <cell r="B31">
            <v>23.574999999999992</v>
          </cell>
          <cell r="C31">
            <v>31.7</v>
          </cell>
          <cell r="D31">
            <v>17</v>
          </cell>
          <cell r="E31">
            <v>61.333333333333336</v>
          </cell>
          <cell r="F31">
            <v>88</v>
          </cell>
          <cell r="G31">
            <v>32</v>
          </cell>
          <cell r="H31">
            <v>9.7200000000000006</v>
          </cell>
          <cell r="I31" t="str">
            <v>SE</v>
          </cell>
          <cell r="J31">
            <v>25.92</v>
          </cell>
          <cell r="K31">
            <v>0</v>
          </cell>
        </row>
        <row r="32">
          <cell r="B32">
            <v>25.841666666666669</v>
          </cell>
          <cell r="C32">
            <v>34.5</v>
          </cell>
          <cell r="D32">
            <v>19.5</v>
          </cell>
          <cell r="E32">
            <v>64.583333333333329</v>
          </cell>
          <cell r="F32">
            <v>87</v>
          </cell>
          <cell r="G32">
            <v>37</v>
          </cell>
          <cell r="H32">
            <v>26.28</v>
          </cell>
          <cell r="I32" t="str">
            <v>L</v>
          </cell>
          <cell r="J32">
            <v>52.2</v>
          </cell>
          <cell r="K32">
            <v>0</v>
          </cell>
        </row>
        <row r="33">
          <cell r="B33">
            <v>29.133333333333336</v>
          </cell>
          <cell r="C33">
            <v>36.9</v>
          </cell>
          <cell r="D33">
            <v>22.7</v>
          </cell>
          <cell r="E33">
            <v>57.5</v>
          </cell>
          <cell r="F33">
            <v>83</v>
          </cell>
          <cell r="G33">
            <v>30</v>
          </cell>
          <cell r="H33">
            <v>25.2</v>
          </cell>
          <cell r="I33" t="str">
            <v>NO</v>
          </cell>
          <cell r="J33">
            <v>54</v>
          </cell>
          <cell r="K33">
            <v>0</v>
          </cell>
        </row>
        <row r="34">
          <cell r="B34">
            <v>20.587499999999999</v>
          </cell>
          <cell r="C34">
            <v>26.2</v>
          </cell>
          <cell r="D34">
            <v>17.8</v>
          </cell>
          <cell r="E34">
            <v>89.375</v>
          </cell>
          <cell r="F34">
            <v>98</v>
          </cell>
          <cell r="G34">
            <v>65</v>
          </cell>
          <cell r="H34">
            <v>27</v>
          </cell>
          <cell r="I34" t="str">
            <v>NE</v>
          </cell>
          <cell r="J34">
            <v>57.24</v>
          </cell>
          <cell r="K34">
            <v>47.400000000000006</v>
          </cell>
        </row>
        <row r="35">
          <cell r="B35">
            <v>20.658333333333328</v>
          </cell>
          <cell r="C35">
            <v>27</v>
          </cell>
          <cell r="D35">
            <v>14.4</v>
          </cell>
          <cell r="E35">
            <v>70.416666666666671</v>
          </cell>
          <cell r="F35">
            <v>95</v>
          </cell>
          <cell r="G35">
            <v>42</v>
          </cell>
          <cell r="H35">
            <v>17.64</v>
          </cell>
          <cell r="I35" t="str">
            <v>S</v>
          </cell>
          <cell r="J35">
            <v>37.080000000000005</v>
          </cell>
          <cell r="K35">
            <v>0</v>
          </cell>
        </row>
        <row r="36">
          <cell r="I36" t="str">
            <v>NE</v>
          </cell>
        </row>
      </sheetData>
      <sheetData sheetId="10">
        <row r="5">
          <cell r="B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24.483333333333334</v>
          </cell>
          <cell r="C5">
            <v>31.1</v>
          </cell>
          <cell r="D5">
            <v>17.100000000000001</v>
          </cell>
          <cell r="E5">
            <v>60.416666666666664</v>
          </cell>
          <cell r="F5">
            <v>96</v>
          </cell>
          <cell r="G5">
            <v>34</v>
          </cell>
          <cell r="H5">
            <v>36.72</v>
          </cell>
          <cell r="I5" t="str">
            <v>NO</v>
          </cell>
          <cell r="J5">
            <v>78.84</v>
          </cell>
          <cell r="K5">
            <v>10</v>
          </cell>
        </row>
        <row r="6">
          <cell r="B6">
            <v>20.670833333333331</v>
          </cell>
          <cell r="C6">
            <v>27.3</v>
          </cell>
          <cell r="D6">
            <v>16.8</v>
          </cell>
          <cell r="E6">
            <v>82.541666666666671</v>
          </cell>
          <cell r="F6">
            <v>97</v>
          </cell>
          <cell r="G6">
            <v>54</v>
          </cell>
          <cell r="H6">
            <v>16.559999999999999</v>
          </cell>
          <cell r="I6" t="str">
            <v>S</v>
          </cell>
          <cell r="J6">
            <v>39.96</v>
          </cell>
          <cell r="K6">
            <v>1</v>
          </cell>
        </row>
        <row r="7">
          <cell r="B7">
            <v>23.020833333333329</v>
          </cell>
          <cell r="C7">
            <v>30.5</v>
          </cell>
          <cell r="D7">
            <v>17.399999999999999</v>
          </cell>
          <cell r="E7">
            <v>65.583333333333329</v>
          </cell>
          <cell r="F7">
            <v>91</v>
          </cell>
          <cell r="G7">
            <v>28</v>
          </cell>
          <cell r="H7">
            <v>15.120000000000001</v>
          </cell>
          <cell r="I7" t="str">
            <v>S</v>
          </cell>
          <cell r="J7">
            <v>23.759999999999998</v>
          </cell>
          <cell r="K7">
            <v>0</v>
          </cell>
        </row>
        <row r="8">
          <cell r="B8">
            <v>23.391666666666666</v>
          </cell>
          <cell r="C8">
            <v>31</v>
          </cell>
          <cell r="D8">
            <v>17.100000000000001</v>
          </cell>
          <cell r="E8">
            <v>56.666666666666664</v>
          </cell>
          <cell r="F8">
            <v>79</v>
          </cell>
          <cell r="G8">
            <v>28</v>
          </cell>
          <cell r="H8">
            <v>27</v>
          </cell>
          <cell r="I8" t="str">
            <v>NE</v>
          </cell>
          <cell r="J8">
            <v>45.72</v>
          </cell>
          <cell r="K8">
            <v>0</v>
          </cell>
        </row>
        <row r="9">
          <cell r="B9">
            <v>23.891666666666669</v>
          </cell>
          <cell r="C9">
            <v>32.299999999999997</v>
          </cell>
          <cell r="D9">
            <v>18.100000000000001</v>
          </cell>
          <cell r="E9">
            <v>62.166666666666664</v>
          </cell>
          <cell r="F9">
            <v>80</v>
          </cell>
          <cell r="G9">
            <v>41</v>
          </cell>
          <cell r="H9">
            <v>23.400000000000002</v>
          </cell>
          <cell r="I9" t="str">
            <v>L</v>
          </cell>
          <cell r="J9">
            <v>37.800000000000004</v>
          </cell>
          <cell r="K9">
            <v>0</v>
          </cell>
        </row>
        <row r="10">
          <cell r="B10">
            <v>25.86666666666666</v>
          </cell>
          <cell r="C10">
            <v>33.6</v>
          </cell>
          <cell r="D10">
            <v>18.5</v>
          </cell>
          <cell r="E10">
            <v>64.916666666666671</v>
          </cell>
          <cell r="F10">
            <v>92</v>
          </cell>
          <cell r="G10">
            <v>36</v>
          </cell>
          <cell r="H10">
            <v>19.8</v>
          </cell>
          <cell r="I10" t="str">
            <v>NE</v>
          </cell>
          <cell r="J10">
            <v>39.6</v>
          </cell>
          <cell r="K10">
            <v>0</v>
          </cell>
        </row>
        <row r="11">
          <cell r="B11">
            <v>26.854166666666671</v>
          </cell>
          <cell r="C11">
            <v>34</v>
          </cell>
          <cell r="D11">
            <v>20.6</v>
          </cell>
          <cell r="E11">
            <v>57.291666666666664</v>
          </cell>
          <cell r="F11">
            <v>83</v>
          </cell>
          <cell r="G11">
            <v>34</v>
          </cell>
          <cell r="H11">
            <v>26.28</v>
          </cell>
          <cell r="I11" t="str">
            <v>NE</v>
          </cell>
          <cell r="J11">
            <v>53.28</v>
          </cell>
          <cell r="K11">
            <v>0</v>
          </cell>
        </row>
        <row r="12">
          <cell r="B12">
            <v>24.037500000000005</v>
          </cell>
          <cell r="C12">
            <v>27.6</v>
          </cell>
          <cell r="D12">
            <v>19</v>
          </cell>
          <cell r="E12">
            <v>69.166666666666671</v>
          </cell>
          <cell r="F12">
            <v>97</v>
          </cell>
          <cell r="G12">
            <v>51</v>
          </cell>
          <cell r="H12">
            <v>32.76</v>
          </cell>
          <cell r="I12" t="str">
            <v>NE</v>
          </cell>
          <cell r="J12">
            <v>58.32</v>
          </cell>
          <cell r="K12">
            <v>17.2</v>
          </cell>
        </row>
        <row r="13">
          <cell r="B13">
            <v>22.279166666666669</v>
          </cell>
          <cell r="C13">
            <v>28.3</v>
          </cell>
          <cell r="D13">
            <v>21</v>
          </cell>
          <cell r="E13">
            <v>90.75</v>
          </cell>
          <cell r="F13">
            <v>96</v>
          </cell>
          <cell r="G13">
            <v>69</v>
          </cell>
          <cell r="H13">
            <v>25.2</v>
          </cell>
          <cell r="I13" t="str">
            <v>L</v>
          </cell>
          <cell r="J13">
            <v>41.76</v>
          </cell>
          <cell r="K13">
            <v>37.6</v>
          </cell>
        </row>
        <row r="14">
          <cell r="B14">
            <v>22.779166666666669</v>
          </cell>
          <cell r="C14">
            <v>26.2</v>
          </cell>
          <cell r="D14">
            <v>20.7</v>
          </cell>
          <cell r="E14">
            <v>90.375</v>
          </cell>
          <cell r="F14">
            <v>97</v>
          </cell>
          <cell r="G14">
            <v>75</v>
          </cell>
          <cell r="H14">
            <v>19.8</v>
          </cell>
          <cell r="I14" t="str">
            <v>NE</v>
          </cell>
          <cell r="J14">
            <v>33.480000000000004</v>
          </cell>
          <cell r="K14">
            <v>14</v>
          </cell>
        </row>
        <row r="15">
          <cell r="B15">
            <v>24.766666666666666</v>
          </cell>
          <cell r="C15">
            <v>31.5</v>
          </cell>
          <cell r="D15">
            <v>20.5</v>
          </cell>
          <cell r="E15">
            <v>83.458333333333329</v>
          </cell>
          <cell r="F15">
            <v>97</v>
          </cell>
          <cell r="G15">
            <v>53</v>
          </cell>
          <cell r="H15">
            <v>9</v>
          </cell>
          <cell r="I15" t="str">
            <v>S</v>
          </cell>
          <cell r="J15">
            <v>16.2</v>
          </cell>
          <cell r="K15">
            <v>0.2</v>
          </cell>
        </row>
        <row r="16">
          <cell r="B16">
            <v>21.904166666666669</v>
          </cell>
          <cell r="C16">
            <v>25.5</v>
          </cell>
          <cell r="D16">
            <v>18.600000000000001</v>
          </cell>
          <cell r="E16">
            <v>89.291666666666671</v>
          </cell>
          <cell r="F16">
            <v>97</v>
          </cell>
          <cell r="G16">
            <v>80</v>
          </cell>
          <cell r="H16">
            <v>29.52</v>
          </cell>
          <cell r="I16" t="str">
            <v>NE</v>
          </cell>
          <cell r="J16">
            <v>51.12</v>
          </cell>
          <cell r="K16">
            <v>33.6</v>
          </cell>
        </row>
        <row r="17">
          <cell r="B17">
            <v>23.391666666666666</v>
          </cell>
          <cell r="C17">
            <v>31.6</v>
          </cell>
          <cell r="D17">
            <v>20.6</v>
          </cell>
          <cell r="E17">
            <v>89.75</v>
          </cell>
          <cell r="F17">
            <v>96</v>
          </cell>
          <cell r="G17">
            <v>59</v>
          </cell>
          <cell r="H17">
            <v>20.16</v>
          </cell>
          <cell r="I17" t="str">
            <v>NE</v>
          </cell>
          <cell r="J17">
            <v>39.96</v>
          </cell>
          <cell r="K17">
            <v>19</v>
          </cell>
        </row>
        <row r="18">
          <cell r="B18">
            <v>23.108333333333331</v>
          </cell>
          <cell r="C18">
            <v>26.6</v>
          </cell>
          <cell r="D18">
            <v>20.6</v>
          </cell>
          <cell r="E18">
            <v>90</v>
          </cell>
          <cell r="F18">
            <v>97</v>
          </cell>
          <cell r="G18">
            <v>76</v>
          </cell>
          <cell r="H18">
            <v>13.68</v>
          </cell>
          <cell r="I18" t="str">
            <v>S</v>
          </cell>
          <cell r="J18">
            <v>22.68</v>
          </cell>
          <cell r="K18">
            <v>1.2000000000000002</v>
          </cell>
        </row>
        <row r="19">
          <cell r="B19">
            <v>23.691666666666666</v>
          </cell>
          <cell r="C19">
            <v>28.6</v>
          </cell>
          <cell r="D19">
            <v>21.5</v>
          </cell>
          <cell r="E19">
            <v>88.125</v>
          </cell>
          <cell r="F19">
            <v>96</v>
          </cell>
          <cell r="G19">
            <v>68</v>
          </cell>
          <cell r="H19">
            <v>20.16</v>
          </cell>
          <cell r="I19" t="str">
            <v>O</v>
          </cell>
          <cell r="J19">
            <v>33.840000000000003</v>
          </cell>
          <cell r="K19">
            <v>0.60000000000000009</v>
          </cell>
        </row>
        <row r="20">
          <cell r="B20">
            <v>22.729166666666668</v>
          </cell>
          <cell r="C20">
            <v>29.5</v>
          </cell>
          <cell r="D20">
            <v>18.8</v>
          </cell>
          <cell r="E20">
            <v>76.75</v>
          </cell>
          <cell r="F20">
            <v>94</v>
          </cell>
          <cell r="G20">
            <v>45</v>
          </cell>
          <cell r="H20">
            <v>15.120000000000001</v>
          </cell>
          <cell r="I20" t="str">
            <v>SO</v>
          </cell>
          <cell r="J20">
            <v>30.6</v>
          </cell>
          <cell r="K20">
            <v>1.5999999999999999</v>
          </cell>
        </row>
        <row r="21">
          <cell r="B21">
            <v>23.679166666666664</v>
          </cell>
          <cell r="C21">
            <v>29.6</v>
          </cell>
          <cell r="D21">
            <v>18.100000000000001</v>
          </cell>
          <cell r="E21">
            <v>66.166666666666671</v>
          </cell>
          <cell r="F21">
            <v>93</v>
          </cell>
          <cell r="G21">
            <v>35</v>
          </cell>
          <cell r="H21">
            <v>16.559999999999999</v>
          </cell>
          <cell r="I21" t="str">
            <v>S</v>
          </cell>
          <cell r="J21">
            <v>34.200000000000003</v>
          </cell>
          <cell r="K21">
            <v>0</v>
          </cell>
        </row>
        <row r="22">
          <cell r="B22">
            <v>22.595833333333335</v>
          </cell>
          <cell r="C22">
            <v>29.1</v>
          </cell>
          <cell r="D22">
            <v>16.899999999999999</v>
          </cell>
          <cell r="E22">
            <v>59.625</v>
          </cell>
          <cell r="F22">
            <v>86</v>
          </cell>
          <cell r="G22">
            <v>30</v>
          </cell>
          <cell r="H22">
            <v>22.32</v>
          </cell>
          <cell r="I22" t="str">
            <v>L</v>
          </cell>
          <cell r="J22">
            <v>36.72</v>
          </cell>
          <cell r="K22">
            <v>0</v>
          </cell>
        </row>
        <row r="23">
          <cell r="B23">
            <v>22.183333333333337</v>
          </cell>
          <cell r="C23">
            <v>29.2</v>
          </cell>
          <cell r="D23">
            <v>14.7</v>
          </cell>
          <cell r="E23">
            <v>58.208333333333336</v>
          </cell>
          <cell r="F23">
            <v>89</v>
          </cell>
          <cell r="G23">
            <v>34</v>
          </cell>
          <cell r="H23">
            <v>21.96</v>
          </cell>
          <cell r="I23" t="str">
            <v>L</v>
          </cell>
          <cell r="J23">
            <v>33.480000000000004</v>
          </cell>
          <cell r="K23">
            <v>0</v>
          </cell>
        </row>
        <row r="24">
          <cell r="B24">
            <v>22.704166666666669</v>
          </cell>
          <cell r="C24">
            <v>29.4</v>
          </cell>
          <cell r="D24">
            <v>16.100000000000001</v>
          </cell>
          <cell r="E24">
            <v>58.666666666666664</v>
          </cell>
          <cell r="F24">
            <v>83</v>
          </cell>
          <cell r="G24">
            <v>33</v>
          </cell>
          <cell r="H24">
            <v>13.32</v>
          </cell>
          <cell r="I24" t="str">
            <v>L</v>
          </cell>
          <cell r="J24">
            <v>26.28</v>
          </cell>
          <cell r="K24">
            <v>0</v>
          </cell>
        </row>
        <row r="25">
          <cell r="B25">
            <v>22.216666666666665</v>
          </cell>
          <cell r="C25">
            <v>29.9</v>
          </cell>
          <cell r="D25">
            <v>15.5</v>
          </cell>
          <cell r="E25">
            <v>57.25</v>
          </cell>
          <cell r="F25">
            <v>83</v>
          </cell>
          <cell r="G25">
            <v>33</v>
          </cell>
          <cell r="H25">
            <v>28.8</v>
          </cell>
          <cell r="I25" t="str">
            <v>L</v>
          </cell>
          <cell r="J25">
            <v>42.480000000000004</v>
          </cell>
          <cell r="K25">
            <v>0</v>
          </cell>
        </row>
        <row r="26">
          <cell r="B26">
            <v>23.162499999999998</v>
          </cell>
          <cell r="C26">
            <v>30.2</v>
          </cell>
          <cell r="D26">
            <v>16.8</v>
          </cell>
          <cell r="E26">
            <v>57.458333333333336</v>
          </cell>
          <cell r="F26">
            <v>77</v>
          </cell>
          <cell r="G26">
            <v>40</v>
          </cell>
          <cell r="H26">
            <v>23.759999999999998</v>
          </cell>
          <cell r="I26" t="str">
            <v>L</v>
          </cell>
          <cell r="J26">
            <v>42.84</v>
          </cell>
          <cell r="K26">
            <v>0</v>
          </cell>
        </row>
        <row r="27">
          <cell r="B27">
            <v>24.050000000000008</v>
          </cell>
          <cell r="C27">
            <v>31.4</v>
          </cell>
          <cell r="D27">
            <v>17.100000000000001</v>
          </cell>
          <cell r="E27">
            <v>66.416666666666671</v>
          </cell>
          <cell r="F27">
            <v>92</v>
          </cell>
          <cell r="G27">
            <v>46</v>
          </cell>
          <cell r="H27">
            <v>24.12</v>
          </cell>
          <cell r="I27" t="str">
            <v>NE</v>
          </cell>
          <cell r="J27">
            <v>38.159999999999997</v>
          </cell>
          <cell r="K27">
            <v>0</v>
          </cell>
        </row>
        <row r="28">
          <cell r="B28">
            <v>25.645833333333332</v>
          </cell>
          <cell r="C28">
            <v>33</v>
          </cell>
          <cell r="D28">
            <v>19.399999999999999</v>
          </cell>
          <cell r="E28">
            <v>69.541666666666671</v>
          </cell>
          <cell r="F28">
            <v>94</v>
          </cell>
          <cell r="G28">
            <v>40</v>
          </cell>
          <cell r="H28">
            <v>19.8</v>
          </cell>
          <cell r="I28" t="str">
            <v>NE</v>
          </cell>
          <cell r="J28">
            <v>39.96</v>
          </cell>
          <cell r="K28">
            <v>0</v>
          </cell>
        </row>
        <row r="29">
          <cell r="B29">
            <v>22.345833333333331</v>
          </cell>
          <cell r="C29">
            <v>26.7</v>
          </cell>
          <cell r="D29">
            <v>18.899999999999999</v>
          </cell>
          <cell r="E29">
            <v>82.041666666666671</v>
          </cell>
          <cell r="F29">
            <v>97</v>
          </cell>
          <cell r="G29">
            <v>65</v>
          </cell>
          <cell r="H29">
            <v>23.040000000000003</v>
          </cell>
          <cell r="I29" t="str">
            <v>NE</v>
          </cell>
          <cell r="J29">
            <v>83.160000000000011</v>
          </cell>
          <cell r="K29">
            <v>43.199999999999996</v>
          </cell>
        </row>
        <row r="30">
          <cell r="B30">
            <v>21.145833333333329</v>
          </cell>
          <cell r="C30">
            <v>27</v>
          </cell>
          <cell r="D30">
            <v>16.3</v>
          </cell>
          <cell r="E30">
            <v>75.708333333333329</v>
          </cell>
          <cell r="F30">
            <v>95</v>
          </cell>
          <cell r="G30">
            <v>48</v>
          </cell>
          <cell r="H30">
            <v>15.840000000000002</v>
          </cell>
          <cell r="I30" t="str">
            <v>S</v>
          </cell>
          <cell r="J30">
            <v>35.28</v>
          </cell>
          <cell r="K30">
            <v>0</v>
          </cell>
        </row>
        <row r="31">
          <cell r="B31">
            <v>22.145833333333332</v>
          </cell>
          <cell r="C31">
            <v>30.7</v>
          </cell>
          <cell r="D31">
            <v>15.2</v>
          </cell>
          <cell r="E31">
            <v>68.75</v>
          </cell>
          <cell r="F31">
            <v>95</v>
          </cell>
          <cell r="G31">
            <v>36</v>
          </cell>
          <cell r="H31">
            <v>10.8</v>
          </cell>
          <cell r="I31" t="str">
            <v>S</v>
          </cell>
          <cell r="J31">
            <v>23.400000000000002</v>
          </cell>
          <cell r="K31">
            <v>0</v>
          </cell>
        </row>
        <row r="32">
          <cell r="B32">
            <v>25.233333333333331</v>
          </cell>
          <cell r="C32">
            <v>34.1</v>
          </cell>
          <cell r="D32">
            <v>18.399999999999999</v>
          </cell>
          <cell r="E32">
            <v>63.541666666666664</v>
          </cell>
          <cell r="F32">
            <v>80</v>
          </cell>
          <cell r="G32">
            <v>39</v>
          </cell>
          <cell r="H32">
            <v>13.32</v>
          </cell>
          <cell r="I32" t="str">
            <v>S</v>
          </cell>
          <cell r="J32">
            <v>32.4</v>
          </cell>
          <cell r="K32">
            <v>0</v>
          </cell>
        </row>
        <row r="33">
          <cell r="B33">
            <v>26.820833333333336</v>
          </cell>
          <cell r="C33">
            <v>37.1</v>
          </cell>
          <cell r="D33">
            <v>19</v>
          </cell>
          <cell r="E33">
            <v>70.375</v>
          </cell>
          <cell r="F33">
            <v>96</v>
          </cell>
          <cell r="G33">
            <v>35</v>
          </cell>
          <cell r="H33">
            <v>36.36</v>
          </cell>
          <cell r="I33" t="str">
            <v>NE</v>
          </cell>
          <cell r="J33">
            <v>74.160000000000011</v>
          </cell>
          <cell r="K33">
            <v>7.4</v>
          </cell>
        </row>
        <row r="34">
          <cell r="B34">
            <v>20.733333333333334</v>
          </cell>
          <cell r="C34">
            <v>25.6</v>
          </cell>
          <cell r="D34">
            <v>19.2</v>
          </cell>
          <cell r="E34">
            <v>90.833333333333329</v>
          </cell>
          <cell r="F34">
            <v>96</v>
          </cell>
          <cell r="G34">
            <v>70</v>
          </cell>
          <cell r="H34">
            <v>23.040000000000003</v>
          </cell>
          <cell r="I34" t="str">
            <v>S</v>
          </cell>
          <cell r="J34">
            <v>43.2</v>
          </cell>
          <cell r="K34">
            <v>37.4</v>
          </cell>
        </row>
        <row r="35">
          <cell r="B35">
            <v>20.691666666666666</v>
          </cell>
          <cell r="C35">
            <v>28</v>
          </cell>
          <cell r="D35">
            <v>14.7</v>
          </cell>
          <cell r="E35">
            <v>66.458333333333329</v>
          </cell>
          <cell r="F35">
            <v>85</v>
          </cell>
          <cell r="G35">
            <v>36</v>
          </cell>
          <cell r="H35">
            <v>19.440000000000001</v>
          </cell>
          <cell r="I35" t="str">
            <v>S</v>
          </cell>
          <cell r="J35">
            <v>31.319999999999997</v>
          </cell>
          <cell r="K35">
            <v>0.2</v>
          </cell>
        </row>
        <row r="36">
          <cell r="I36" t="str">
            <v>NE</v>
          </cell>
        </row>
      </sheetData>
      <sheetData sheetId="10">
        <row r="5">
          <cell r="B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26.366666666666664</v>
          </cell>
          <cell r="C5">
            <v>33.9</v>
          </cell>
          <cell r="D5">
            <v>19.5</v>
          </cell>
          <cell r="E5">
            <v>52.416666666666664</v>
          </cell>
          <cell r="F5">
            <v>93</v>
          </cell>
          <cell r="G5">
            <v>25</v>
          </cell>
          <cell r="H5">
            <v>35.28</v>
          </cell>
          <cell r="I5" t="str">
            <v>NO</v>
          </cell>
          <cell r="J5">
            <v>64.08</v>
          </cell>
          <cell r="K5">
            <v>2.8</v>
          </cell>
        </row>
        <row r="6">
          <cell r="B6">
            <v>22.004166666666666</v>
          </cell>
          <cell r="C6">
            <v>27.5</v>
          </cell>
          <cell r="D6">
            <v>18.5</v>
          </cell>
          <cell r="E6">
            <v>78.416666666666671</v>
          </cell>
          <cell r="F6">
            <v>97</v>
          </cell>
          <cell r="G6">
            <v>52</v>
          </cell>
          <cell r="H6">
            <v>23.400000000000002</v>
          </cell>
          <cell r="I6" t="str">
            <v>SO</v>
          </cell>
          <cell r="J6">
            <v>47.16</v>
          </cell>
          <cell r="K6">
            <v>10</v>
          </cell>
        </row>
        <row r="7">
          <cell r="B7">
            <v>24.191666666666666</v>
          </cell>
          <cell r="C7">
            <v>30.8</v>
          </cell>
          <cell r="D7">
            <v>18.2</v>
          </cell>
          <cell r="E7">
            <v>59.916666666666664</v>
          </cell>
          <cell r="F7">
            <v>84</v>
          </cell>
          <cell r="G7">
            <v>29</v>
          </cell>
          <cell r="H7">
            <v>14.04</v>
          </cell>
          <cell r="I7" t="str">
            <v>S</v>
          </cell>
          <cell r="J7">
            <v>26.28</v>
          </cell>
          <cell r="K7">
            <v>0</v>
          </cell>
        </row>
        <row r="8">
          <cell r="B8">
            <v>24.854166666666671</v>
          </cell>
          <cell r="C8">
            <v>31.4</v>
          </cell>
          <cell r="D8">
            <v>18.600000000000001</v>
          </cell>
          <cell r="E8">
            <v>51.416666666666664</v>
          </cell>
          <cell r="F8">
            <v>78</v>
          </cell>
          <cell r="G8">
            <v>31</v>
          </cell>
          <cell r="H8">
            <v>28.08</v>
          </cell>
          <cell r="I8" t="str">
            <v>L</v>
          </cell>
          <cell r="J8">
            <v>46.440000000000005</v>
          </cell>
          <cell r="K8">
            <v>0</v>
          </cell>
        </row>
        <row r="9">
          <cell r="B9">
            <v>25.233333333333338</v>
          </cell>
          <cell r="C9">
            <v>32.5</v>
          </cell>
          <cell r="D9">
            <v>17.899999999999999</v>
          </cell>
          <cell r="E9">
            <v>57.958333333333336</v>
          </cell>
          <cell r="F9">
            <v>82</v>
          </cell>
          <cell r="G9">
            <v>37</v>
          </cell>
          <cell r="H9">
            <v>19.440000000000001</v>
          </cell>
          <cell r="I9" t="str">
            <v>SE</v>
          </cell>
          <cell r="J9">
            <v>38.880000000000003</v>
          </cell>
          <cell r="K9">
            <v>0</v>
          </cell>
        </row>
        <row r="10">
          <cell r="B10">
            <v>26.170833333333334</v>
          </cell>
          <cell r="C10">
            <v>33.5</v>
          </cell>
          <cell r="D10">
            <v>19.899999999999999</v>
          </cell>
          <cell r="E10">
            <v>62</v>
          </cell>
          <cell r="F10">
            <v>85</v>
          </cell>
          <cell r="G10">
            <v>32</v>
          </cell>
          <cell r="H10">
            <v>15.840000000000002</v>
          </cell>
          <cell r="I10" t="str">
            <v>NE</v>
          </cell>
          <cell r="J10">
            <v>37.800000000000004</v>
          </cell>
          <cell r="K10">
            <v>0</v>
          </cell>
        </row>
        <row r="11">
          <cell r="B11">
            <v>27.825000000000003</v>
          </cell>
          <cell r="C11">
            <v>34.4</v>
          </cell>
          <cell r="D11">
            <v>21.4</v>
          </cell>
          <cell r="E11">
            <v>50.875</v>
          </cell>
          <cell r="F11">
            <v>77</v>
          </cell>
          <cell r="G11">
            <v>29</v>
          </cell>
          <cell r="H11">
            <v>28.8</v>
          </cell>
          <cell r="I11" t="str">
            <v>NE</v>
          </cell>
          <cell r="J11">
            <v>48.6</v>
          </cell>
          <cell r="K11">
            <v>0</v>
          </cell>
        </row>
        <row r="12">
          <cell r="B12">
            <v>25.100000000000005</v>
          </cell>
          <cell r="C12">
            <v>33.299999999999997</v>
          </cell>
          <cell r="D12">
            <v>20.8</v>
          </cell>
          <cell r="E12">
            <v>65.666666666666671</v>
          </cell>
          <cell r="F12">
            <v>96</v>
          </cell>
          <cell r="G12">
            <v>41</v>
          </cell>
          <cell r="H12">
            <v>26.28</v>
          </cell>
          <cell r="I12" t="str">
            <v>NE</v>
          </cell>
          <cell r="J12">
            <v>59.4</v>
          </cell>
          <cell r="K12">
            <v>15.8</v>
          </cell>
        </row>
        <row r="13">
          <cell r="B13">
            <v>22.7</v>
          </cell>
          <cell r="C13">
            <v>26.9</v>
          </cell>
          <cell r="D13">
            <v>20.5</v>
          </cell>
          <cell r="E13">
            <v>85.875</v>
          </cell>
          <cell r="F13">
            <v>97</v>
          </cell>
          <cell r="G13">
            <v>72</v>
          </cell>
          <cell r="H13">
            <v>21.6</v>
          </cell>
          <cell r="I13" t="str">
            <v>NE</v>
          </cell>
          <cell r="J13">
            <v>40.680000000000007</v>
          </cell>
          <cell r="K13">
            <v>35.6</v>
          </cell>
        </row>
        <row r="14">
          <cell r="B14">
            <v>23.033333333333331</v>
          </cell>
          <cell r="C14">
            <v>29.2</v>
          </cell>
          <cell r="D14">
            <v>20</v>
          </cell>
          <cell r="E14">
            <v>86.666666666666671</v>
          </cell>
          <cell r="F14">
            <v>97</v>
          </cell>
          <cell r="G14">
            <v>63</v>
          </cell>
          <cell r="H14">
            <v>16.559999999999999</v>
          </cell>
          <cell r="I14" t="str">
            <v>N</v>
          </cell>
          <cell r="J14">
            <v>66.960000000000008</v>
          </cell>
          <cell r="K14">
            <v>23.2</v>
          </cell>
        </row>
        <row r="15">
          <cell r="B15">
            <v>24.741666666666671</v>
          </cell>
          <cell r="C15">
            <v>31</v>
          </cell>
          <cell r="D15">
            <v>20.8</v>
          </cell>
          <cell r="E15">
            <v>80.791666666666671</v>
          </cell>
          <cell r="F15">
            <v>95</v>
          </cell>
          <cell r="G15">
            <v>54</v>
          </cell>
          <cell r="H15">
            <v>7.9200000000000008</v>
          </cell>
          <cell r="I15" t="str">
            <v>SO</v>
          </cell>
          <cell r="J15">
            <v>15.120000000000001</v>
          </cell>
          <cell r="K15">
            <v>0.4</v>
          </cell>
        </row>
        <row r="16">
          <cell r="B16">
            <v>24.329166666666669</v>
          </cell>
          <cell r="C16">
            <v>28.3</v>
          </cell>
          <cell r="D16">
            <v>21</v>
          </cell>
          <cell r="E16">
            <v>82.166666666666671</v>
          </cell>
          <cell r="F16">
            <v>95</v>
          </cell>
          <cell r="G16">
            <v>62</v>
          </cell>
          <cell r="H16">
            <v>28.08</v>
          </cell>
          <cell r="I16" t="str">
            <v>L</v>
          </cell>
          <cell r="J16">
            <v>53.28</v>
          </cell>
          <cell r="K16">
            <v>6.6000000000000005</v>
          </cell>
        </row>
        <row r="17">
          <cell r="B17">
            <v>24.933333333333334</v>
          </cell>
          <cell r="C17">
            <v>32</v>
          </cell>
          <cell r="D17">
            <v>21.3</v>
          </cell>
          <cell r="E17">
            <v>83.083333333333329</v>
          </cell>
          <cell r="F17">
            <v>97</v>
          </cell>
          <cell r="G17">
            <v>53</v>
          </cell>
          <cell r="H17">
            <v>29.52</v>
          </cell>
          <cell r="I17" t="str">
            <v>NE</v>
          </cell>
          <cell r="J17">
            <v>79.92</v>
          </cell>
          <cell r="K17">
            <v>2.5999999999999996</v>
          </cell>
        </row>
        <row r="18">
          <cell r="B18">
            <v>23.983333333333331</v>
          </cell>
          <cell r="C18">
            <v>27.5</v>
          </cell>
          <cell r="D18">
            <v>21.9</v>
          </cell>
          <cell r="E18">
            <v>89.125</v>
          </cell>
          <cell r="F18">
            <v>96</v>
          </cell>
          <cell r="G18">
            <v>72</v>
          </cell>
          <cell r="H18">
            <v>14.76</v>
          </cell>
          <cell r="I18" t="str">
            <v>O</v>
          </cell>
          <cell r="J18">
            <v>32.76</v>
          </cell>
          <cell r="K18">
            <v>14.399999999999999</v>
          </cell>
        </row>
        <row r="19">
          <cell r="B19">
            <v>23.712500000000002</v>
          </cell>
          <cell r="C19">
            <v>27.2</v>
          </cell>
          <cell r="D19">
            <v>21.9</v>
          </cell>
          <cell r="E19">
            <v>89.708333333333329</v>
          </cell>
          <cell r="F19">
            <v>96</v>
          </cell>
          <cell r="G19">
            <v>69</v>
          </cell>
          <cell r="H19">
            <v>22.68</v>
          </cell>
          <cell r="I19" t="str">
            <v>NO</v>
          </cell>
          <cell r="J19">
            <v>43.92</v>
          </cell>
          <cell r="K19">
            <v>3.6</v>
          </cell>
        </row>
        <row r="20">
          <cell r="B20">
            <v>22.99166666666666</v>
          </cell>
          <cell r="C20">
            <v>28.2</v>
          </cell>
          <cell r="D20">
            <v>19.5</v>
          </cell>
          <cell r="E20">
            <v>74.541666666666671</v>
          </cell>
          <cell r="F20">
            <v>93</v>
          </cell>
          <cell r="G20">
            <v>42</v>
          </cell>
          <cell r="H20">
            <v>13.68</v>
          </cell>
          <cell r="I20" t="str">
            <v>SO</v>
          </cell>
          <cell r="J20">
            <v>25.92</v>
          </cell>
          <cell r="K20">
            <v>0</v>
          </cell>
        </row>
        <row r="21">
          <cell r="B21">
            <v>23.658333333333335</v>
          </cell>
          <cell r="C21">
            <v>29.1</v>
          </cell>
          <cell r="D21">
            <v>19.3</v>
          </cell>
          <cell r="E21">
            <v>67</v>
          </cell>
          <cell r="F21">
            <v>91</v>
          </cell>
          <cell r="G21">
            <v>42</v>
          </cell>
          <cell r="H21">
            <v>16.920000000000002</v>
          </cell>
          <cell r="I21" t="str">
            <v>SE</v>
          </cell>
          <cell r="J21">
            <v>32.76</v>
          </cell>
          <cell r="K21">
            <v>0</v>
          </cell>
        </row>
        <row r="22">
          <cell r="B22">
            <v>22.625000000000004</v>
          </cell>
          <cell r="C22">
            <v>27.3</v>
          </cell>
          <cell r="D22">
            <v>16.899999999999999</v>
          </cell>
          <cell r="E22">
            <v>59.541666666666664</v>
          </cell>
          <cell r="F22">
            <v>82</v>
          </cell>
          <cell r="G22">
            <v>35</v>
          </cell>
          <cell r="H22">
            <v>21.240000000000002</v>
          </cell>
          <cell r="I22" t="str">
            <v>L</v>
          </cell>
          <cell r="J22">
            <v>40.680000000000007</v>
          </cell>
          <cell r="K22">
            <v>0</v>
          </cell>
        </row>
        <row r="23">
          <cell r="B23">
            <v>22.5625</v>
          </cell>
          <cell r="C23">
            <v>29</v>
          </cell>
          <cell r="D23">
            <v>15.7</v>
          </cell>
          <cell r="E23">
            <v>53.625</v>
          </cell>
          <cell r="F23">
            <v>79</v>
          </cell>
          <cell r="G23">
            <v>32</v>
          </cell>
          <cell r="H23">
            <v>25.2</v>
          </cell>
          <cell r="I23" t="str">
            <v>L</v>
          </cell>
          <cell r="J23">
            <v>50.4</v>
          </cell>
          <cell r="K23">
            <v>0</v>
          </cell>
        </row>
        <row r="24">
          <cell r="B24">
            <v>23.341666666666665</v>
          </cell>
          <cell r="C24">
            <v>29.3</v>
          </cell>
          <cell r="D24">
            <v>17.2</v>
          </cell>
          <cell r="E24">
            <v>51.333333333333336</v>
          </cell>
          <cell r="F24">
            <v>80</v>
          </cell>
          <cell r="G24">
            <v>27</v>
          </cell>
          <cell r="H24">
            <v>16.920000000000002</v>
          </cell>
          <cell r="I24" t="str">
            <v>SE</v>
          </cell>
          <cell r="J24">
            <v>30.6</v>
          </cell>
          <cell r="K24">
            <v>0</v>
          </cell>
        </row>
        <row r="25">
          <cell r="B25">
            <v>23.387499999999999</v>
          </cell>
          <cell r="C25">
            <v>30</v>
          </cell>
          <cell r="D25">
            <v>17.2</v>
          </cell>
          <cell r="E25">
            <v>50.625</v>
          </cell>
          <cell r="F25">
            <v>73</v>
          </cell>
          <cell r="G25">
            <v>32</v>
          </cell>
          <cell r="H25">
            <v>20.88</v>
          </cell>
          <cell r="I25" t="str">
            <v>L</v>
          </cell>
          <cell r="J25">
            <v>39.6</v>
          </cell>
          <cell r="K25">
            <v>0</v>
          </cell>
        </row>
        <row r="26">
          <cell r="B26">
            <v>24.891666666666666</v>
          </cell>
          <cell r="C26">
            <v>31.4</v>
          </cell>
          <cell r="D26">
            <v>19.100000000000001</v>
          </cell>
          <cell r="E26">
            <v>51.375</v>
          </cell>
          <cell r="F26">
            <v>70</v>
          </cell>
          <cell r="G26">
            <v>33</v>
          </cell>
          <cell r="H26">
            <v>21.6</v>
          </cell>
          <cell r="I26" t="str">
            <v>L</v>
          </cell>
          <cell r="J26">
            <v>41.76</v>
          </cell>
          <cell r="K26">
            <v>0</v>
          </cell>
        </row>
        <row r="27">
          <cell r="B27">
            <v>24.024999999999995</v>
          </cell>
          <cell r="C27">
            <v>29.9</v>
          </cell>
          <cell r="D27">
            <v>18.5</v>
          </cell>
          <cell r="E27">
            <v>66.083333333333329</v>
          </cell>
          <cell r="F27">
            <v>90</v>
          </cell>
          <cell r="G27">
            <v>44</v>
          </cell>
          <cell r="H27">
            <v>18.720000000000002</v>
          </cell>
          <cell r="I27" t="str">
            <v>NE</v>
          </cell>
          <cell r="J27">
            <v>36</v>
          </cell>
          <cell r="K27">
            <v>0</v>
          </cell>
        </row>
        <row r="28">
          <cell r="B28">
            <v>25.795833333333338</v>
          </cell>
          <cell r="C28">
            <v>33.1</v>
          </cell>
          <cell r="D28">
            <v>19.600000000000001</v>
          </cell>
          <cell r="E28">
            <v>66.25</v>
          </cell>
          <cell r="F28">
            <v>91</v>
          </cell>
          <cell r="G28">
            <v>37</v>
          </cell>
          <cell r="H28">
            <v>20.16</v>
          </cell>
          <cell r="I28" t="str">
            <v>NE</v>
          </cell>
          <cell r="J28">
            <v>39.96</v>
          </cell>
          <cell r="K28">
            <v>0</v>
          </cell>
        </row>
        <row r="29">
          <cell r="B29">
            <v>23.3125</v>
          </cell>
          <cell r="C29">
            <v>28.6</v>
          </cell>
          <cell r="D29">
            <v>20.399999999999999</v>
          </cell>
          <cell r="E29">
            <v>79.041666666666671</v>
          </cell>
          <cell r="F29">
            <v>96</v>
          </cell>
          <cell r="G29">
            <v>53</v>
          </cell>
          <cell r="H29">
            <v>19.8</v>
          </cell>
          <cell r="I29" t="str">
            <v>NE</v>
          </cell>
          <cell r="J29">
            <v>57.24</v>
          </cell>
          <cell r="K29">
            <v>54.4</v>
          </cell>
        </row>
        <row r="30">
          <cell r="B30">
            <v>22.345833333333335</v>
          </cell>
          <cell r="C30">
            <v>27.9</v>
          </cell>
          <cell r="D30">
            <v>18.399999999999999</v>
          </cell>
          <cell r="E30">
            <v>71.958333333333329</v>
          </cell>
          <cell r="F30">
            <v>97</v>
          </cell>
          <cell r="G30">
            <v>42</v>
          </cell>
          <cell r="H30">
            <v>21.96</v>
          </cell>
          <cell r="I30" t="str">
            <v>S</v>
          </cell>
          <cell r="J30">
            <v>37.440000000000005</v>
          </cell>
          <cell r="K30">
            <v>0</v>
          </cell>
        </row>
        <row r="31">
          <cell r="B31">
            <v>23.883333333333336</v>
          </cell>
          <cell r="C31">
            <v>31.9</v>
          </cell>
          <cell r="D31">
            <v>18.8</v>
          </cell>
          <cell r="E31">
            <v>61.833333333333336</v>
          </cell>
          <cell r="F31">
            <v>79</v>
          </cell>
          <cell r="G31">
            <v>38</v>
          </cell>
          <cell r="H31">
            <v>11.16</v>
          </cell>
          <cell r="I31" t="str">
            <v>S</v>
          </cell>
          <cell r="J31">
            <v>21.6</v>
          </cell>
          <cell r="K31">
            <v>0</v>
          </cell>
        </row>
        <row r="32">
          <cell r="B32">
            <v>26.829166666666666</v>
          </cell>
          <cell r="C32">
            <v>34.1</v>
          </cell>
          <cell r="D32">
            <v>21.1</v>
          </cell>
          <cell r="E32">
            <v>61.416666666666664</v>
          </cell>
          <cell r="F32">
            <v>80</v>
          </cell>
          <cell r="G32">
            <v>41</v>
          </cell>
          <cell r="H32">
            <v>12.96</v>
          </cell>
          <cell r="I32" t="str">
            <v>SE</v>
          </cell>
          <cell r="J32">
            <v>38.880000000000003</v>
          </cell>
          <cell r="K32">
            <v>0</v>
          </cell>
        </row>
        <row r="33">
          <cell r="B33">
            <v>28.299999999999997</v>
          </cell>
          <cell r="C33">
            <v>34</v>
          </cell>
          <cell r="D33">
            <v>20.6</v>
          </cell>
          <cell r="E33">
            <v>64.5</v>
          </cell>
          <cell r="F33">
            <v>91</v>
          </cell>
          <cell r="G33">
            <v>43</v>
          </cell>
          <cell r="H33">
            <v>25.56</v>
          </cell>
          <cell r="I33" t="str">
            <v>NE</v>
          </cell>
          <cell r="J33">
            <v>53.28</v>
          </cell>
          <cell r="K33">
            <v>7.6</v>
          </cell>
        </row>
        <row r="34">
          <cell r="B34">
            <v>21.433333333333337</v>
          </cell>
          <cell r="C34">
            <v>26.1</v>
          </cell>
          <cell r="D34">
            <v>19.2</v>
          </cell>
          <cell r="E34">
            <v>86.916666666666671</v>
          </cell>
          <cell r="F34">
            <v>97</v>
          </cell>
          <cell r="G34">
            <v>63</v>
          </cell>
          <cell r="H34">
            <v>23.759999999999998</v>
          </cell>
          <cell r="I34" t="str">
            <v>N</v>
          </cell>
          <cell r="J34">
            <v>46.080000000000005</v>
          </cell>
          <cell r="K34">
            <v>32.6</v>
          </cell>
        </row>
        <row r="35">
          <cell r="B35">
            <v>21.579166666666666</v>
          </cell>
          <cell r="C35">
            <v>26.7</v>
          </cell>
          <cell r="D35">
            <v>16.8</v>
          </cell>
          <cell r="E35">
            <v>72.958333333333329</v>
          </cell>
          <cell r="F35">
            <v>95</v>
          </cell>
          <cell r="G35">
            <v>42</v>
          </cell>
          <cell r="H35">
            <v>19.440000000000001</v>
          </cell>
          <cell r="I35" t="str">
            <v>S</v>
          </cell>
          <cell r="J35">
            <v>40.32</v>
          </cell>
          <cell r="K35">
            <v>2.2000000000000002</v>
          </cell>
        </row>
        <row r="36">
          <cell r="I36" t="str">
            <v>NE</v>
          </cell>
        </row>
      </sheetData>
      <sheetData sheetId="10">
        <row r="5">
          <cell r="B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27.829999999999995</v>
          </cell>
          <cell r="C5">
            <v>35.299999999999997</v>
          </cell>
          <cell r="D5">
            <v>19.8</v>
          </cell>
          <cell r="E5">
            <v>52.9</v>
          </cell>
          <cell r="F5">
            <v>93</v>
          </cell>
          <cell r="G5">
            <v>31</v>
          </cell>
          <cell r="H5">
            <v>16.920000000000002</v>
          </cell>
          <cell r="I5" t="str">
            <v>N</v>
          </cell>
          <cell r="J5">
            <v>48.24</v>
          </cell>
          <cell r="K5">
            <v>10</v>
          </cell>
        </row>
        <row r="6">
          <cell r="B6">
            <v>23.220833333333335</v>
          </cell>
          <cell r="C6">
            <v>30</v>
          </cell>
          <cell r="D6">
            <v>19</v>
          </cell>
          <cell r="E6">
            <v>76.166666666666671</v>
          </cell>
          <cell r="F6">
            <v>96</v>
          </cell>
          <cell r="G6">
            <v>46</v>
          </cell>
          <cell r="H6">
            <v>25.92</v>
          </cell>
          <cell r="I6" t="str">
            <v>SO</v>
          </cell>
          <cell r="J6">
            <v>54.36</v>
          </cell>
          <cell r="K6">
            <v>14.200000000000001</v>
          </cell>
        </row>
        <row r="7">
          <cell r="B7">
            <v>24.595833333333335</v>
          </cell>
          <cell r="C7">
            <v>32.200000000000003</v>
          </cell>
          <cell r="D7">
            <v>16.5</v>
          </cell>
          <cell r="E7">
            <v>61.583333333333336</v>
          </cell>
          <cell r="F7">
            <v>95</v>
          </cell>
          <cell r="G7">
            <v>26</v>
          </cell>
          <cell r="H7">
            <v>8.64</v>
          </cell>
          <cell r="I7" t="str">
            <v>S</v>
          </cell>
          <cell r="J7">
            <v>21.240000000000002</v>
          </cell>
          <cell r="K7">
            <v>0</v>
          </cell>
        </row>
        <row r="8">
          <cell r="B8">
            <v>25.516666666666666</v>
          </cell>
          <cell r="C8">
            <v>33.299999999999997</v>
          </cell>
          <cell r="D8">
            <v>16.899999999999999</v>
          </cell>
          <cell r="E8">
            <v>51.916666666666664</v>
          </cell>
          <cell r="F8">
            <v>86</v>
          </cell>
          <cell r="G8">
            <v>24</v>
          </cell>
          <cell r="H8">
            <v>21.240000000000002</v>
          </cell>
          <cell r="I8" t="str">
            <v>SE</v>
          </cell>
          <cell r="J8">
            <v>35.64</v>
          </cell>
          <cell r="K8">
            <v>0</v>
          </cell>
        </row>
        <row r="9">
          <cell r="B9">
            <v>26.033333333333331</v>
          </cell>
          <cell r="C9">
            <v>34.4</v>
          </cell>
          <cell r="D9">
            <v>18.399999999999999</v>
          </cell>
          <cell r="E9">
            <v>58.833333333333336</v>
          </cell>
          <cell r="F9">
            <v>89</v>
          </cell>
          <cell r="G9">
            <v>28</v>
          </cell>
          <cell r="H9">
            <v>18</v>
          </cell>
          <cell r="I9" t="str">
            <v>N</v>
          </cell>
          <cell r="J9">
            <v>30.96</v>
          </cell>
          <cell r="K9">
            <v>0</v>
          </cell>
        </row>
        <row r="10">
          <cell r="B10">
            <v>26.837500000000002</v>
          </cell>
          <cell r="C10">
            <v>33.700000000000003</v>
          </cell>
          <cell r="D10">
            <v>19.3</v>
          </cell>
          <cell r="E10">
            <v>60.041666666666664</v>
          </cell>
          <cell r="F10">
            <v>89</v>
          </cell>
          <cell r="G10">
            <v>35</v>
          </cell>
          <cell r="H10">
            <v>19.079999999999998</v>
          </cell>
          <cell r="I10" t="str">
            <v>N</v>
          </cell>
          <cell r="J10">
            <v>30.240000000000002</v>
          </cell>
          <cell r="K10">
            <v>0</v>
          </cell>
        </row>
        <row r="11">
          <cell r="B11">
            <v>28.316666666666666</v>
          </cell>
          <cell r="C11">
            <v>34.799999999999997</v>
          </cell>
          <cell r="D11">
            <v>22.7</v>
          </cell>
          <cell r="E11">
            <v>56.791666666666664</v>
          </cell>
          <cell r="F11">
            <v>79</v>
          </cell>
          <cell r="G11">
            <v>37</v>
          </cell>
          <cell r="H11">
            <v>19.8</v>
          </cell>
          <cell r="I11" t="str">
            <v>N</v>
          </cell>
          <cell r="J11">
            <v>37.800000000000004</v>
          </cell>
          <cell r="K11">
            <v>0</v>
          </cell>
        </row>
        <row r="12">
          <cell r="B12">
            <v>29.174999999999997</v>
          </cell>
          <cell r="C12">
            <v>35.4</v>
          </cell>
          <cell r="D12">
            <v>22.7</v>
          </cell>
          <cell r="E12">
            <v>57.333333333333336</v>
          </cell>
          <cell r="F12">
            <v>85</v>
          </cell>
          <cell r="G12">
            <v>34</v>
          </cell>
          <cell r="H12">
            <v>23.759999999999998</v>
          </cell>
          <cell r="I12" t="str">
            <v>N</v>
          </cell>
          <cell r="J12">
            <v>49.680000000000007</v>
          </cell>
          <cell r="K12">
            <v>0</v>
          </cell>
        </row>
        <row r="13">
          <cell r="B13">
            <v>30.162499999999998</v>
          </cell>
          <cell r="C13">
            <v>35.799999999999997</v>
          </cell>
          <cell r="D13">
            <v>25.5</v>
          </cell>
          <cell r="E13">
            <v>55.916666666666664</v>
          </cell>
          <cell r="F13">
            <v>76</v>
          </cell>
          <cell r="G13">
            <v>36</v>
          </cell>
          <cell r="H13">
            <v>18</v>
          </cell>
          <cell r="I13" t="str">
            <v>N</v>
          </cell>
          <cell r="J13">
            <v>38.880000000000003</v>
          </cell>
          <cell r="K13">
            <v>0.4</v>
          </cell>
        </row>
        <row r="14">
          <cell r="B14">
            <v>25.354166666666668</v>
          </cell>
          <cell r="C14">
            <v>30.1</v>
          </cell>
          <cell r="D14">
            <v>21.9</v>
          </cell>
          <cell r="E14">
            <v>80.416666666666671</v>
          </cell>
          <cell r="F14">
            <v>93</v>
          </cell>
          <cell r="G14">
            <v>54</v>
          </cell>
          <cell r="H14">
            <v>9</v>
          </cell>
          <cell r="I14" t="str">
            <v>SO</v>
          </cell>
          <cell r="J14">
            <v>57.24</v>
          </cell>
          <cell r="K14">
            <v>12</v>
          </cell>
        </row>
        <row r="15">
          <cell r="B15">
            <v>26.520833333333325</v>
          </cell>
          <cell r="C15">
            <v>32.4</v>
          </cell>
          <cell r="D15">
            <v>22.7</v>
          </cell>
          <cell r="E15">
            <v>78.333333333333329</v>
          </cell>
          <cell r="F15">
            <v>95</v>
          </cell>
          <cell r="G15">
            <v>50</v>
          </cell>
          <cell r="H15">
            <v>9</v>
          </cell>
          <cell r="I15" t="str">
            <v>N</v>
          </cell>
          <cell r="J15">
            <v>18.36</v>
          </cell>
          <cell r="K15">
            <v>0</v>
          </cell>
        </row>
        <row r="16">
          <cell r="B16">
            <v>28.099999999999998</v>
          </cell>
          <cell r="C16">
            <v>33.299999999999997</v>
          </cell>
          <cell r="D16">
            <v>23.9</v>
          </cell>
          <cell r="E16">
            <v>72.416666666666671</v>
          </cell>
          <cell r="F16">
            <v>92</v>
          </cell>
          <cell r="G16">
            <v>49</v>
          </cell>
          <cell r="H16">
            <v>20.52</v>
          </cell>
          <cell r="I16" t="str">
            <v>N</v>
          </cell>
          <cell r="J16">
            <v>37.440000000000005</v>
          </cell>
          <cell r="K16">
            <v>0</v>
          </cell>
        </row>
        <row r="17">
          <cell r="B17">
            <v>28.712499999999995</v>
          </cell>
          <cell r="C17">
            <v>35</v>
          </cell>
          <cell r="D17">
            <v>24.6</v>
          </cell>
          <cell r="E17">
            <v>65.5</v>
          </cell>
          <cell r="F17">
            <v>84</v>
          </cell>
          <cell r="G17">
            <v>37</v>
          </cell>
          <cell r="H17">
            <v>19.8</v>
          </cell>
          <cell r="I17" t="str">
            <v>N</v>
          </cell>
          <cell r="J17">
            <v>45.36</v>
          </cell>
          <cell r="K17">
            <v>0.2</v>
          </cell>
        </row>
        <row r="18">
          <cell r="B18">
            <v>23.954166666666666</v>
          </cell>
          <cell r="C18">
            <v>27.5</v>
          </cell>
          <cell r="D18">
            <v>21.9</v>
          </cell>
          <cell r="E18">
            <v>88.625</v>
          </cell>
          <cell r="F18">
            <v>95</v>
          </cell>
          <cell r="G18">
            <v>74</v>
          </cell>
          <cell r="H18">
            <v>9</v>
          </cell>
          <cell r="I18" t="str">
            <v>SO</v>
          </cell>
          <cell r="J18">
            <v>25.2</v>
          </cell>
          <cell r="K18">
            <v>3.8000000000000007</v>
          </cell>
        </row>
        <row r="19">
          <cell r="B19">
            <v>22.816666666666666</v>
          </cell>
          <cell r="C19">
            <v>24.4</v>
          </cell>
          <cell r="D19">
            <v>21.7</v>
          </cell>
          <cell r="E19">
            <v>89.25</v>
          </cell>
          <cell r="F19">
            <v>95</v>
          </cell>
          <cell r="G19">
            <v>80</v>
          </cell>
          <cell r="H19">
            <v>10.08</v>
          </cell>
          <cell r="I19" t="str">
            <v>SO</v>
          </cell>
          <cell r="J19">
            <v>21.6</v>
          </cell>
          <cell r="K19">
            <v>3.8000000000000003</v>
          </cell>
        </row>
        <row r="20">
          <cell r="B20">
            <v>23.758333333333329</v>
          </cell>
          <cell r="C20">
            <v>30.1</v>
          </cell>
          <cell r="D20">
            <v>20.2</v>
          </cell>
          <cell r="E20">
            <v>68.125</v>
          </cell>
          <cell r="F20">
            <v>94</v>
          </cell>
          <cell r="G20">
            <v>29</v>
          </cell>
          <cell r="H20">
            <v>12.6</v>
          </cell>
          <cell r="I20" t="str">
            <v>SO</v>
          </cell>
          <cell r="J20">
            <v>27.36</v>
          </cell>
          <cell r="K20">
            <v>0.2</v>
          </cell>
        </row>
        <row r="21">
          <cell r="B21">
            <v>24.279166666666665</v>
          </cell>
          <cell r="C21">
            <v>33.299999999999997</v>
          </cell>
          <cell r="D21">
            <v>16</v>
          </cell>
          <cell r="E21">
            <v>60.916666666666664</v>
          </cell>
          <cell r="F21">
            <v>96</v>
          </cell>
          <cell r="G21">
            <v>24</v>
          </cell>
          <cell r="H21">
            <v>7.2</v>
          </cell>
          <cell r="I21" t="str">
            <v>S</v>
          </cell>
          <cell r="J21">
            <v>22.32</v>
          </cell>
          <cell r="K21">
            <v>0</v>
          </cell>
        </row>
        <row r="22">
          <cell r="B22">
            <v>25.391666666666666</v>
          </cell>
          <cell r="C22">
            <v>32.799999999999997</v>
          </cell>
          <cell r="D22">
            <v>17.600000000000001</v>
          </cell>
          <cell r="E22">
            <v>49.333333333333336</v>
          </cell>
          <cell r="F22">
            <v>84</v>
          </cell>
          <cell r="G22">
            <v>17</v>
          </cell>
          <cell r="H22">
            <v>10.8</v>
          </cell>
          <cell r="I22" t="str">
            <v>SE</v>
          </cell>
          <cell r="J22">
            <v>28.8</v>
          </cell>
          <cell r="K22">
            <v>0</v>
          </cell>
        </row>
        <row r="23">
          <cell r="B23">
            <v>24.5</v>
          </cell>
          <cell r="C23">
            <v>33.5</v>
          </cell>
          <cell r="D23">
            <v>13.9</v>
          </cell>
          <cell r="E23">
            <v>45.25</v>
          </cell>
          <cell r="F23">
            <v>88</v>
          </cell>
          <cell r="G23">
            <v>14</v>
          </cell>
          <cell r="H23">
            <v>18.36</v>
          </cell>
          <cell r="I23" t="str">
            <v>SE</v>
          </cell>
          <cell r="J23">
            <v>38.519999999999996</v>
          </cell>
          <cell r="K23">
            <v>0</v>
          </cell>
        </row>
        <row r="24">
          <cell r="B24">
            <v>24.765217391304354</v>
          </cell>
          <cell r="C24">
            <v>33.799999999999997</v>
          </cell>
          <cell r="D24">
            <v>16.100000000000001</v>
          </cell>
          <cell r="E24">
            <v>46.695652173913047</v>
          </cell>
          <cell r="F24">
            <v>79</v>
          </cell>
          <cell r="G24">
            <v>19</v>
          </cell>
          <cell r="H24">
            <v>9</v>
          </cell>
          <cell r="I24" t="str">
            <v>SE</v>
          </cell>
          <cell r="J24">
            <v>22.32</v>
          </cell>
          <cell r="K24">
            <v>0</v>
          </cell>
        </row>
        <row r="25">
          <cell r="B25">
            <v>25.516000000000005</v>
          </cell>
          <cell r="C25">
            <v>33.4</v>
          </cell>
          <cell r="D25">
            <v>17.399999999999999</v>
          </cell>
          <cell r="E25">
            <v>45.08</v>
          </cell>
          <cell r="F25">
            <v>70</v>
          </cell>
          <cell r="G25">
            <v>27</v>
          </cell>
          <cell r="H25">
            <v>15.840000000000002</v>
          </cell>
          <cell r="I25" t="str">
            <v>L</v>
          </cell>
          <cell r="J25">
            <v>34.92</v>
          </cell>
          <cell r="K25">
            <v>0</v>
          </cell>
        </row>
        <row r="26">
          <cell r="B26">
            <v>26.341666666666658</v>
          </cell>
          <cell r="C26">
            <v>34</v>
          </cell>
          <cell r="D26">
            <v>18.600000000000001</v>
          </cell>
          <cell r="E26">
            <v>50.625</v>
          </cell>
          <cell r="F26">
            <v>79</v>
          </cell>
          <cell r="G26">
            <v>28</v>
          </cell>
          <cell r="H26">
            <v>19.079999999999998</v>
          </cell>
          <cell r="I26" t="str">
            <v>SE</v>
          </cell>
          <cell r="J26">
            <v>42.480000000000004</v>
          </cell>
          <cell r="K26">
            <v>0</v>
          </cell>
        </row>
        <row r="27">
          <cell r="B27">
            <v>26.954166666666666</v>
          </cell>
          <cell r="C27">
            <v>34.200000000000003</v>
          </cell>
          <cell r="D27">
            <v>20.5</v>
          </cell>
          <cell r="E27">
            <v>58.041666666666664</v>
          </cell>
          <cell r="F27">
            <v>83</v>
          </cell>
          <cell r="G27">
            <v>32</v>
          </cell>
          <cell r="H27">
            <v>15.120000000000001</v>
          </cell>
          <cell r="I27" t="str">
            <v>N</v>
          </cell>
          <cell r="J27">
            <v>29.52</v>
          </cell>
          <cell r="K27">
            <v>0</v>
          </cell>
        </row>
        <row r="28">
          <cell r="B28">
            <v>28.329166666666666</v>
          </cell>
          <cell r="C28">
            <v>35.299999999999997</v>
          </cell>
          <cell r="D28">
            <v>21.7</v>
          </cell>
          <cell r="E28">
            <v>55.791666666666664</v>
          </cell>
          <cell r="F28">
            <v>82</v>
          </cell>
          <cell r="G28">
            <v>31</v>
          </cell>
          <cell r="H28">
            <v>20.16</v>
          </cell>
          <cell r="I28" t="str">
            <v>N</v>
          </cell>
          <cell r="J28">
            <v>38.519999999999996</v>
          </cell>
          <cell r="K28">
            <v>0</v>
          </cell>
        </row>
        <row r="29">
          <cell r="B29">
            <v>26.549999999999997</v>
          </cell>
          <cell r="C29">
            <v>31.9</v>
          </cell>
          <cell r="D29">
            <v>23</v>
          </cell>
          <cell r="E29">
            <v>65.541666666666671</v>
          </cell>
          <cell r="F29">
            <v>89</v>
          </cell>
          <cell r="G29">
            <v>45</v>
          </cell>
          <cell r="H29">
            <v>10.08</v>
          </cell>
          <cell r="I29" t="str">
            <v>S</v>
          </cell>
          <cell r="J29">
            <v>38.519999999999996</v>
          </cell>
          <cell r="K29">
            <v>5.2</v>
          </cell>
        </row>
        <row r="30">
          <cell r="B30">
            <v>24.929166666666671</v>
          </cell>
          <cell r="C30">
            <v>31.5</v>
          </cell>
          <cell r="D30">
            <v>18.899999999999999</v>
          </cell>
          <cell r="E30">
            <v>58.583333333333336</v>
          </cell>
          <cell r="F30">
            <v>90</v>
          </cell>
          <cell r="G30">
            <v>25</v>
          </cell>
          <cell r="H30">
            <v>9.3600000000000012</v>
          </cell>
          <cell r="I30" t="str">
            <v>S</v>
          </cell>
          <cell r="J30">
            <v>28.8</v>
          </cell>
          <cell r="K30">
            <v>0</v>
          </cell>
        </row>
        <row r="31">
          <cell r="B31">
            <v>26.166666666666668</v>
          </cell>
          <cell r="C31">
            <v>35.299999999999997</v>
          </cell>
          <cell r="D31">
            <v>17.600000000000001</v>
          </cell>
          <cell r="E31">
            <v>55.25</v>
          </cell>
          <cell r="F31">
            <v>88</v>
          </cell>
          <cell r="G31">
            <v>24</v>
          </cell>
          <cell r="H31">
            <v>8.64</v>
          </cell>
          <cell r="I31" t="str">
            <v>S</v>
          </cell>
          <cell r="J31">
            <v>20.16</v>
          </cell>
          <cell r="K31">
            <v>0</v>
          </cell>
        </row>
        <row r="32">
          <cell r="B32">
            <v>28.562500000000011</v>
          </cell>
          <cell r="C32">
            <v>35.799999999999997</v>
          </cell>
          <cell r="D32">
            <v>20.2</v>
          </cell>
          <cell r="E32">
            <v>57.208333333333336</v>
          </cell>
          <cell r="F32">
            <v>86</v>
          </cell>
          <cell r="G32">
            <v>34</v>
          </cell>
          <cell r="H32">
            <v>14.76</v>
          </cell>
          <cell r="I32" t="str">
            <v>SE</v>
          </cell>
          <cell r="J32">
            <v>33.119999999999997</v>
          </cell>
          <cell r="K32">
            <v>0</v>
          </cell>
        </row>
        <row r="33">
          <cell r="B33">
            <v>30.950000000000003</v>
          </cell>
          <cell r="C33">
            <v>39</v>
          </cell>
          <cell r="D33">
            <v>23.3</v>
          </cell>
          <cell r="E33">
            <v>52.708333333333336</v>
          </cell>
          <cell r="F33">
            <v>83</v>
          </cell>
          <cell r="G33">
            <v>27</v>
          </cell>
          <cell r="H33">
            <v>21.240000000000002</v>
          </cell>
          <cell r="I33" t="str">
            <v>N</v>
          </cell>
          <cell r="J33">
            <v>42.84</v>
          </cell>
          <cell r="K33">
            <v>0</v>
          </cell>
        </row>
        <row r="34">
          <cell r="B34">
            <v>23.904166666666669</v>
          </cell>
          <cell r="C34">
            <v>32.799999999999997</v>
          </cell>
          <cell r="D34">
            <v>20.7</v>
          </cell>
          <cell r="E34">
            <v>80.083333333333329</v>
          </cell>
          <cell r="F34">
            <v>95</v>
          </cell>
          <cell r="G34">
            <v>40</v>
          </cell>
          <cell r="H34">
            <v>16.920000000000002</v>
          </cell>
          <cell r="I34" t="str">
            <v>S</v>
          </cell>
          <cell r="J34">
            <v>64.8</v>
          </cell>
          <cell r="K34">
            <v>22</v>
          </cell>
        </row>
        <row r="35">
          <cell r="B35">
            <v>23.63333333333334</v>
          </cell>
          <cell r="C35">
            <v>31.2</v>
          </cell>
          <cell r="D35">
            <v>16.899999999999999</v>
          </cell>
          <cell r="E35">
            <v>61.458333333333336</v>
          </cell>
          <cell r="F35">
            <v>92</v>
          </cell>
          <cell r="G35">
            <v>25</v>
          </cell>
          <cell r="H35">
            <v>7.2</v>
          </cell>
          <cell r="I35" t="str">
            <v>S</v>
          </cell>
          <cell r="J35">
            <v>25.56</v>
          </cell>
          <cell r="K35">
            <v>0</v>
          </cell>
        </row>
        <row r="36">
          <cell r="I36" t="str">
            <v>N</v>
          </cell>
        </row>
      </sheetData>
      <sheetData sheetId="3">
        <row r="5">
          <cell r="B5" t="str">
            <v>*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25.091666666666669</v>
          </cell>
          <cell r="C5">
            <v>33</v>
          </cell>
          <cell r="D5">
            <v>18</v>
          </cell>
          <cell r="E5">
            <v>57.458333333333336</v>
          </cell>
          <cell r="F5">
            <v>94</v>
          </cell>
          <cell r="G5">
            <v>26</v>
          </cell>
          <cell r="H5">
            <v>16.2</v>
          </cell>
          <cell r="I5" t="str">
            <v>N</v>
          </cell>
          <cell r="J5">
            <v>48.24</v>
          </cell>
          <cell r="K5">
            <v>14</v>
          </cell>
        </row>
        <row r="6">
          <cell r="B6">
            <v>21.513043478260869</v>
          </cell>
          <cell r="C6">
            <v>27.6</v>
          </cell>
          <cell r="D6">
            <v>17.5</v>
          </cell>
          <cell r="E6">
            <v>77.869565217391298</v>
          </cell>
          <cell r="F6">
            <v>94</v>
          </cell>
          <cell r="G6">
            <v>49</v>
          </cell>
          <cell r="H6">
            <v>21.6</v>
          </cell>
          <cell r="I6" t="str">
            <v>S</v>
          </cell>
          <cell r="J6">
            <v>60.12</v>
          </cell>
          <cell r="K6">
            <v>3</v>
          </cell>
        </row>
        <row r="7">
          <cell r="B7">
            <v>23.017391304347829</v>
          </cell>
          <cell r="C7">
            <v>30.4</v>
          </cell>
          <cell r="D7">
            <v>15.9</v>
          </cell>
          <cell r="E7">
            <v>63.826086956521742</v>
          </cell>
          <cell r="F7">
            <v>94</v>
          </cell>
          <cell r="G7">
            <v>28</v>
          </cell>
          <cell r="H7">
            <v>9.7200000000000006</v>
          </cell>
          <cell r="I7" t="str">
            <v>SE</v>
          </cell>
          <cell r="J7">
            <v>21.240000000000002</v>
          </cell>
          <cell r="K7">
            <v>0</v>
          </cell>
        </row>
        <row r="8">
          <cell r="B8">
            <v>23.017391304347825</v>
          </cell>
          <cell r="C8">
            <v>31</v>
          </cell>
          <cell r="D8">
            <v>15.4</v>
          </cell>
          <cell r="E8">
            <v>59.347826086956523</v>
          </cell>
          <cell r="F8">
            <v>91</v>
          </cell>
          <cell r="G8">
            <v>29</v>
          </cell>
          <cell r="H8">
            <v>25.2</v>
          </cell>
          <cell r="I8" t="str">
            <v>NE</v>
          </cell>
          <cell r="J8">
            <v>44.64</v>
          </cell>
          <cell r="K8">
            <v>0</v>
          </cell>
        </row>
        <row r="9">
          <cell r="B9">
            <v>25.091304347826092</v>
          </cell>
          <cell r="C9">
            <v>32.9</v>
          </cell>
          <cell r="D9">
            <v>18.5</v>
          </cell>
          <cell r="E9">
            <v>56.565217391304351</v>
          </cell>
          <cell r="F9">
            <v>79</v>
          </cell>
          <cell r="G9">
            <v>35</v>
          </cell>
          <cell r="H9">
            <v>11.879999999999999</v>
          </cell>
          <cell r="I9" t="str">
            <v>L</v>
          </cell>
          <cell r="J9">
            <v>28.44</v>
          </cell>
          <cell r="K9">
            <v>0</v>
          </cell>
        </row>
        <row r="10">
          <cell r="B10">
            <v>26.347826086956516</v>
          </cell>
          <cell r="C10">
            <v>33.6</v>
          </cell>
          <cell r="D10">
            <v>19.100000000000001</v>
          </cell>
          <cell r="E10">
            <v>60.695652173913047</v>
          </cell>
          <cell r="F10">
            <v>88</v>
          </cell>
          <cell r="G10">
            <v>33</v>
          </cell>
          <cell r="H10">
            <v>16.920000000000002</v>
          </cell>
          <cell r="I10" t="str">
            <v>NE</v>
          </cell>
          <cell r="J10">
            <v>34.200000000000003</v>
          </cell>
          <cell r="K10">
            <v>0</v>
          </cell>
        </row>
        <row r="11">
          <cell r="B11">
            <v>28.508695652173916</v>
          </cell>
          <cell r="C11">
            <v>35</v>
          </cell>
          <cell r="D11">
            <v>22.7</v>
          </cell>
          <cell r="E11">
            <v>47.913043478260867</v>
          </cell>
          <cell r="F11">
            <v>70</v>
          </cell>
          <cell r="G11">
            <v>27</v>
          </cell>
          <cell r="H11">
            <v>23.759999999999998</v>
          </cell>
          <cell r="I11" t="str">
            <v>NE</v>
          </cell>
          <cell r="J11">
            <v>49.680000000000007</v>
          </cell>
          <cell r="K11">
            <v>0</v>
          </cell>
        </row>
        <row r="12">
          <cell r="B12">
            <v>24.3</v>
          </cell>
          <cell r="C12">
            <v>32.6</v>
          </cell>
          <cell r="D12">
            <v>19.399999999999999</v>
          </cell>
          <cell r="E12">
            <v>80.826086956521735</v>
          </cell>
          <cell r="F12">
            <v>94</v>
          </cell>
          <cell r="G12">
            <v>48</v>
          </cell>
          <cell r="H12">
            <v>17.28</v>
          </cell>
          <cell r="I12" t="str">
            <v>L</v>
          </cell>
          <cell r="J12">
            <v>65.160000000000011</v>
          </cell>
          <cell r="K12">
            <v>35.800000000000004</v>
          </cell>
        </row>
        <row r="13">
          <cell r="B13">
            <v>23.504347826086956</v>
          </cell>
          <cell r="C13">
            <v>28.5</v>
          </cell>
          <cell r="D13">
            <v>21.4</v>
          </cell>
          <cell r="E13">
            <v>86.521739130434781</v>
          </cell>
          <cell r="F13">
            <v>95</v>
          </cell>
          <cell r="G13">
            <v>67</v>
          </cell>
          <cell r="H13">
            <v>10.08</v>
          </cell>
          <cell r="I13" t="str">
            <v>N</v>
          </cell>
          <cell r="J13">
            <v>21.96</v>
          </cell>
          <cell r="K13">
            <v>2.8000000000000003</v>
          </cell>
        </row>
        <row r="14">
          <cell r="B14">
            <v>24.665217391304346</v>
          </cell>
          <cell r="C14">
            <v>31.4</v>
          </cell>
          <cell r="D14">
            <v>19.899999999999999</v>
          </cell>
          <cell r="E14">
            <v>78.913043478260875</v>
          </cell>
          <cell r="F14">
            <v>94</v>
          </cell>
          <cell r="G14">
            <v>48</v>
          </cell>
          <cell r="H14">
            <v>5.04</v>
          </cell>
          <cell r="I14" t="str">
            <v>NE</v>
          </cell>
          <cell r="J14">
            <v>15.48</v>
          </cell>
          <cell r="K14">
            <v>0</v>
          </cell>
        </row>
        <row r="15">
          <cell r="B15">
            <v>23.360869565217399</v>
          </cell>
          <cell r="C15">
            <v>27.1</v>
          </cell>
          <cell r="D15">
            <v>21.7</v>
          </cell>
          <cell r="E15">
            <v>88.521739130434781</v>
          </cell>
          <cell r="F15">
            <v>95</v>
          </cell>
          <cell r="G15">
            <v>70</v>
          </cell>
          <cell r="H15">
            <v>18</v>
          </cell>
          <cell r="I15" t="str">
            <v>NE</v>
          </cell>
          <cell r="J15">
            <v>36.36</v>
          </cell>
          <cell r="K15">
            <v>23.999999999999996</v>
          </cell>
        </row>
        <row r="16">
          <cell r="B16">
            <v>24.369565217391305</v>
          </cell>
          <cell r="C16">
            <v>31.5</v>
          </cell>
          <cell r="D16">
            <v>21.5</v>
          </cell>
          <cell r="E16">
            <v>84.478260869565219</v>
          </cell>
          <cell r="F16">
            <v>94</v>
          </cell>
          <cell r="G16">
            <v>52</v>
          </cell>
          <cell r="H16">
            <v>21.96</v>
          </cell>
          <cell r="I16" t="str">
            <v>N</v>
          </cell>
          <cell r="J16">
            <v>76.319999999999993</v>
          </cell>
          <cell r="K16">
            <v>28.2</v>
          </cell>
        </row>
        <row r="17">
          <cell r="B17">
            <v>22.617391304347827</v>
          </cell>
          <cell r="C17">
            <v>26</v>
          </cell>
          <cell r="D17">
            <v>20.5</v>
          </cell>
          <cell r="E17">
            <v>90.782608695652172</v>
          </cell>
          <cell r="F17">
            <v>96</v>
          </cell>
          <cell r="G17">
            <v>74</v>
          </cell>
          <cell r="H17">
            <v>9.3600000000000012</v>
          </cell>
          <cell r="I17" t="str">
            <v>S</v>
          </cell>
          <cell r="J17">
            <v>25.2</v>
          </cell>
          <cell r="K17">
            <v>1.7999999999999998</v>
          </cell>
        </row>
        <row r="18">
          <cell r="B18">
            <v>23.152173913043477</v>
          </cell>
          <cell r="C18">
            <v>26.7</v>
          </cell>
          <cell r="D18">
            <v>20.7</v>
          </cell>
          <cell r="E18">
            <v>89.173913043478265</v>
          </cell>
          <cell r="F18">
            <v>95</v>
          </cell>
          <cell r="G18">
            <v>71</v>
          </cell>
          <cell r="H18">
            <v>11.879999999999999</v>
          </cell>
          <cell r="I18" t="str">
            <v>O</v>
          </cell>
          <cell r="J18">
            <v>28.08</v>
          </cell>
          <cell r="K18">
            <v>9.7999999999999972</v>
          </cell>
        </row>
        <row r="19">
          <cell r="B19">
            <v>22.547826086956523</v>
          </cell>
          <cell r="C19">
            <v>28.8</v>
          </cell>
          <cell r="D19">
            <v>18.5</v>
          </cell>
          <cell r="E19">
            <v>73.347826086956516</v>
          </cell>
          <cell r="F19">
            <v>93</v>
          </cell>
          <cell r="G19">
            <v>41</v>
          </cell>
          <cell r="H19">
            <v>10.44</v>
          </cell>
          <cell r="I19" t="str">
            <v>SO</v>
          </cell>
          <cell r="J19">
            <v>27.36</v>
          </cell>
          <cell r="K19">
            <v>0.6</v>
          </cell>
        </row>
        <row r="20">
          <cell r="B20">
            <v>23.086956521739125</v>
          </cell>
          <cell r="C20">
            <v>29.4</v>
          </cell>
          <cell r="D20">
            <v>17</v>
          </cell>
          <cell r="E20">
            <v>67.608695652173907</v>
          </cell>
          <cell r="F20">
            <v>91</v>
          </cell>
          <cell r="G20">
            <v>37</v>
          </cell>
          <cell r="H20">
            <v>10.44</v>
          </cell>
          <cell r="I20" t="str">
            <v>SE</v>
          </cell>
          <cell r="J20">
            <v>25.56</v>
          </cell>
          <cell r="K20">
            <v>0</v>
          </cell>
        </row>
        <row r="21">
          <cell r="B21">
            <v>22.539130434782606</v>
          </cell>
          <cell r="C21">
            <v>28.8</v>
          </cell>
          <cell r="D21">
            <v>17.7</v>
          </cell>
          <cell r="E21">
            <v>56.782608695652172</v>
          </cell>
          <cell r="F21">
            <v>84</v>
          </cell>
          <cell r="G21">
            <v>26</v>
          </cell>
          <cell r="H21">
            <v>16.559999999999999</v>
          </cell>
          <cell r="I21" t="str">
            <v>L</v>
          </cell>
          <cell r="J21">
            <v>37.800000000000004</v>
          </cell>
          <cell r="K21">
            <v>0</v>
          </cell>
        </row>
        <row r="22">
          <cell r="B22">
            <v>22.408695652173918</v>
          </cell>
          <cell r="C22">
            <v>29.4</v>
          </cell>
          <cell r="D22">
            <v>15.8</v>
          </cell>
          <cell r="E22">
            <v>52.478260869565219</v>
          </cell>
          <cell r="F22">
            <v>80</v>
          </cell>
          <cell r="G22">
            <v>29</v>
          </cell>
          <cell r="H22">
            <v>14.4</v>
          </cell>
          <cell r="I22" t="str">
            <v>SE</v>
          </cell>
          <cell r="J22">
            <v>37.440000000000005</v>
          </cell>
          <cell r="K22">
            <v>0</v>
          </cell>
        </row>
        <row r="23">
          <cell r="B23">
            <v>22.559090909090909</v>
          </cell>
          <cell r="C23">
            <v>30</v>
          </cell>
          <cell r="D23">
            <v>16</v>
          </cell>
          <cell r="E23">
            <v>56.863636363636367</v>
          </cell>
          <cell r="F23">
            <v>83</v>
          </cell>
          <cell r="G23">
            <v>28</v>
          </cell>
          <cell r="H23">
            <v>10.44</v>
          </cell>
          <cell r="I23" t="str">
            <v>L</v>
          </cell>
          <cell r="J23">
            <v>25.56</v>
          </cell>
          <cell r="K23">
            <v>0</v>
          </cell>
        </row>
        <row r="24">
          <cell r="B24">
            <v>22.560869565217391</v>
          </cell>
          <cell r="C24">
            <v>29.7</v>
          </cell>
          <cell r="D24">
            <v>16.7</v>
          </cell>
          <cell r="E24">
            <v>55</v>
          </cell>
          <cell r="F24">
            <v>78</v>
          </cell>
          <cell r="G24">
            <v>34</v>
          </cell>
          <cell r="H24">
            <v>18</v>
          </cell>
          <cell r="I24" t="str">
            <v>L</v>
          </cell>
          <cell r="J24">
            <v>45</v>
          </cell>
          <cell r="K24">
            <v>0</v>
          </cell>
        </row>
        <row r="25">
          <cell r="B25">
            <v>24.791666666666671</v>
          </cell>
          <cell r="C25">
            <v>31.4</v>
          </cell>
          <cell r="D25">
            <v>18.899999999999999</v>
          </cell>
          <cell r="E25">
            <v>50.5</v>
          </cell>
          <cell r="F25">
            <v>67</v>
          </cell>
          <cell r="G25">
            <v>32</v>
          </cell>
          <cell r="H25">
            <v>19.079999999999998</v>
          </cell>
          <cell r="I25" t="str">
            <v>L</v>
          </cell>
          <cell r="J25">
            <v>42.480000000000004</v>
          </cell>
          <cell r="K25">
            <v>0</v>
          </cell>
        </row>
        <row r="26">
          <cell r="B26">
            <v>24.900000000000006</v>
          </cell>
          <cell r="C26">
            <v>31.6</v>
          </cell>
          <cell r="D26">
            <v>18.600000000000001</v>
          </cell>
          <cell r="E26">
            <v>60.5</v>
          </cell>
          <cell r="F26">
            <v>86</v>
          </cell>
          <cell r="G26">
            <v>37</v>
          </cell>
          <cell r="H26">
            <v>18.36</v>
          </cell>
          <cell r="I26" t="str">
            <v>NE</v>
          </cell>
          <cell r="J26">
            <v>34.92</v>
          </cell>
          <cell r="K26">
            <v>0</v>
          </cell>
        </row>
        <row r="27">
          <cell r="B27">
            <v>26.854166666666668</v>
          </cell>
          <cell r="C27">
            <v>34.200000000000003</v>
          </cell>
          <cell r="D27">
            <v>20.2</v>
          </cell>
          <cell r="E27">
            <v>61.083333333333336</v>
          </cell>
          <cell r="F27">
            <v>87</v>
          </cell>
          <cell r="G27">
            <v>33</v>
          </cell>
          <cell r="H27">
            <v>15.840000000000002</v>
          </cell>
          <cell r="I27" t="str">
            <v>NE</v>
          </cell>
          <cell r="J27">
            <v>34.200000000000003</v>
          </cell>
          <cell r="K27">
            <v>0</v>
          </cell>
        </row>
        <row r="28">
          <cell r="B28">
            <v>26.854166666666668</v>
          </cell>
          <cell r="C28">
            <v>34.200000000000003</v>
          </cell>
          <cell r="D28">
            <v>20.2</v>
          </cell>
          <cell r="E28">
            <v>61.083333333333336</v>
          </cell>
          <cell r="F28">
            <v>87</v>
          </cell>
          <cell r="G28">
            <v>33</v>
          </cell>
          <cell r="H28">
            <v>15.840000000000002</v>
          </cell>
          <cell r="I28" t="str">
            <v>NE</v>
          </cell>
          <cell r="J28">
            <v>34.200000000000003</v>
          </cell>
          <cell r="K28">
            <v>0</v>
          </cell>
        </row>
        <row r="29">
          <cell r="B29">
            <v>22.908333333333328</v>
          </cell>
          <cell r="C29">
            <v>29.1</v>
          </cell>
          <cell r="D29">
            <v>19.399999999999999</v>
          </cell>
          <cell r="E29">
            <v>78.291666666666671</v>
          </cell>
          <cell r="F29">
            <v>95</v>
          </cell>
          <cell r="G29">
            <v>50</v>
          </cell>
          <cell r="H29">
            <v>12.24</v>
          </cell>
          <cell r="I29" t="str">
            <v>NE</v>
          </cell>
          <cell r="J29">
            <v>50.76</v>
          </cell>
          <cell r="K29">
            <v>42.400000000000006</v>
          </cell>
        </row>
        <row r="30">
          <cell r="B30">
            <v>21.766666666666666</v>
          </cell>
          <cell r="C30">
            <v>27.9</v>
          </cell>
          <cell r="D30">
            <v>16.2</v>
          </cell>
          <cell r="E30">
            <v>70.791666666666671</v>
          </cell>
          <cell r="F30">
            <v>93</v>
          </cell>
          <cell r="G30">
            <v>39</v>
          </cell>
          <cell r="H30">
            <v>11.520000000000001</v>
          </cell>
          <cell r="I30" t="str">
            <v>SO</v>
          </cell>
          <cell r="J30">
            <v>36.36</v>
          </cell>
          <cell r="K30">
            <v>0</v>
          </cell>
        </row>
        <row r="31">
          <cell r="B31">
            <v>22.441666666666666</v>
          </cell>
          <cell r="C31">
            <v>30.5</v>
          </cell>
          <cell r="D31">
            <v>16.5</v>
          </cell>
          <cell r="E31">
            <v>69.541666666666671</v>
          </cell>
          <cell r="F31">
            <v>94</v>
          </cell>
          <cell r="G31">
            <v>41</v>
          </cell>
          <cell r="H31">
            <v>6.84</v>
          </cell>
          <cell r="I31" t="str">
            <v>SE</v>
          </cell>
          <cell r="J31">
            <v>15.48</v>
          </cell>
          <cell r="K31">
            <v>0</v>
          </cell>
        </row>
        <row r="32">
          <cell r="B32">
            <v>25.362499999999997</v>
          </cell>
          <cell r="C32">
            <v>34.200000000000003</v>
          </cell>
          <cell r="D32">
            <v>18.8</v>
          </cell>
          <cell r="E32">
            <v>66.25</v>
          </cell>
          <cell r="F32">
            <v>90</v>
          </cell>
          <cell r="G32">
            <v>39</v>
          </cell>
          <cell r="H32">
            <v>13.68</v>
          </cell>
          <cell r="I32" t="str">
            <v>L</v>
          </cell>
          <cell r="J32">
            <v>51.480000000000004</v>
          </cell>
          <cell r="K32">
            <v>0.6</v>
          </cell>
        </row>
        <row r="33">
          <cell r="B33">
            <v>28.291666666666668</v>
          </cell>
          <cell r="C33">
            <v>36.700000000000003</v>
          </cell>
          <cell r="D33">
            <v>20.9</v>
          </cell>
          <cell r="E33">
            <v>62</v>
          </cell>
          <cell r="F33">
            <v>84</v>
          </cell>
          <cell r="G33">
            <v>30</v>
          </cell>
          <cell r="H33">
            <v>26.28</v>
          </cell>
          <cell r="I33" t="str">
            <v>NE</v>
          </cell>
          <cell r="J33">
            <v>60.12</v>
          </cell>
          <cell r="K33">
            <v>0</v>
          </cell>
        </row>
        <row r="34">
          <cell r="B34">
            <v>21.170833333333331</v>
          </cell>
          <cell r="C34">
            <v>26</v>
          </cell>
          <cell r="D34">
            <v>19.3</v>
          </cell>
          <cell r="E34">
            <v>87.958333333333329</v>
          </cell>
          <cell r="F34">
            <v>95</v>
          </cell>
          <cell r="G34">
            <v>66</v>
          </cell>
          <cell r="H34">
            <v>19.8</v>
          </cell>
          <cell r="I34" t="str">
            <v>N</v>
          </cell>
          <cell r="J34">
            <v>52.2</v>
          </cell>
          <cell r="K34">
            <v>34.800000000000011</v>
          </cell>
        </row>
        <row r="35">
          <cell r="B35">
            <v>20.983333333333331</v>
          </cell>
          <cell r="C35">
            <v>27.6</v>
          </cell>
          <cell r="D35">
            <v>14.5</v>
          </cell>
          <cell r="E35">
            <v>66.75</v>
          </cell>
          <cell r="F35">
            <v>92</v>
          </cell>
          <cell r="G35">
            <v>37</v>
          </cell>
          <cell r="H35">
            <v>12.24</v>
          </cell>
          <cell r="I35" t="str">
            <v>S</v>
          </cell>
          <cell r="J35">
            <v>24.48</v>
          </cell>
          <cell r="K35">
            <v>0</v>
          </cell>
        </row>
        <row r="36">
          <cell r="I36" t="str">
            <v>NE</v>
          </cell>
        </row>
      </sheetData>
      <sheetData sheetId="10">
        <row r="5">
          <cell r="B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25.495833333333334</v>
          </cell>
          <cell r="C5">
            <v>34.799999999999997</v>
          </cell>
          <cell r="D5">
            <v>19.600000000000001</v>
          </cell>
          <cell r="E5">
            <v>62.25</v>
          </cell>
          <cell r="F5">
            <v>94</v>
          </cell>
          <cell r="G5">
            <v>32</v>
          </cell>
          <cell r="H5">
            <v>20.16</v>
          </cell>
          <cell r="I5" t="str">
            <v>NO</v>
          </cell>
          <cell r="J5">
            <v>49.32</v>
          </cell>
          <cell r="K5">
            <v>3.6</v>
          </cell>
        </row>
        <row r="6">
          <cell r="B6">
            <v>22.037499999999998</v>
          </cell>
          <cell r="C6">
            <v>28.9</v>
          </cell>
          <cell r="D6">
            <v>17.5</v>
          </cell>
          <cell r="E6">
            <v>78.083333333333329</v>
          </cell>
          <cell r="F6">
            <v>99</v>
          </cell>
          <cell r="G6">
            <v>45</v>
          </cell>
          <cell r="H6">
            <v>19.440000000000001</v>
          </cell>
          <cell r="I6" t="str">
            <v>S</v>
          </cell>
          <cell r="J6">
            <v>41.04</v>
          </cell>
          <cell r="K6">
            <v>9.1999999999999993</v>
          </cell>
        </row>
        <row r="7">
          <cell r="B7">
            <v>23.379166666666663</v>
          </cell>
          <cell r="C7">
            <v>31.2</v>
          </cell>
          <cell r="D7">
            <v>15</v>
          </cell>
          <cell r="E7">
            <v>65.333333333333329</v>
          </cell>
          <cell r="F7">
            <v>97</v>
          </cell>
          <cell r="G7">
            <v>31</v>
          </cell>
          <cell r="H7">
            <v>11.16</v>
          </cell>
          <cell r="I7" t="str">
            <v>S</v>
          </cell>
          <cell r="J7">
            <v>29.52</v>
          </cell>
          <cell r="K7">
            <v>0</v>
          </cell>
        </row>
        <row r="8">
          <cell r="B8">
            <v>22.779166666666669</v>
          </cell>
          <cell r="C8">
            <v>32.1</v>
          </cell>
          <cell r="D8">
            <v>13.1</v>
          </cell>
          <cell r="E8">
            <v>61.708333333333336</v>
          </cell>
          <cell r="F8">
            <v>97</v>
          </cell>
          <cell r="G8">
            <v>29</v>
          </cell>
          <cell r="H8">
            <v>15.120000000000001</v>
          </cell>
          <cell r="I8" t="str">
            <v>L</v>
          </cell>
          <cell r="J8">
            <v>41.76</v>
          </cell>
          <cell r="K8">
            <v>0</v>
          </cell>
        </row>
        <row r="9">
          <cell r="B9">
            <v>24.895833333333339</v>
          </cell>
          <cell r="C9">
            <v>34.1</v>
          </cell>
          <cell r="D9">
            <v>17.2</v>
          </cell>
          <cell r="E9">
            <v>61.916666666666664</v>
          </cell>
          <cell r="F9">
            <v>91</v>
          </cell>
          <cell r="G9">
            <v>32</v>
          </cell>
          <cell r="H9">
            <v>15.48</v>
          </cell>
          <cell r="I9" t="str">
            <v>L</v>
          </cell>
          <cell r="J9">
            <v>27.36</v>
          </cell>
          <cell r="K9">
            <v>0</v>
          </cell>
        </row>
        <row r="10">
          <cell r="B10">
            <v>25.245833333333334</v>
          </cell>
          <cell r="C10">
            <v>34.200000000000003</v>
          </cell>
          <cell r="D10">
            <v>16.100000000000001</v>
          </cell>
          <cell r="E10">
            <v>62.916666666666664</v>
          </cell>
          <cell r="F10">
            <v>97</v>
          </cell>
          <cell r="G10">
            <v>27</v>
          </cell>
          <cell r="H10">
            <v>9.3600000000000012</v>
          </cell>
          <cell r="I10" t="str">
            <v>N</v>
          </cell>
          <cell r="J10">
            <v>29.16</v>
          </cell>
          <cell r="K10">
            <v>0</v>
          </cell>
        </row>
        <row r="11">
          <cell r="B11">
            <v>27.141666666666662</v>
          </cell>
          <cell r="C11">
            <v>35.5</v>
          </cell>
          <cell r="D11">
            <v>19.2</v>
          </cell>
          <cell r="E11">
            <v>58.208333333333336</v>
          </cell>
          <cell r="F11">
            <v>94</v>
          </cell>
          <cell r="G11">
            <v>27</v>
          </cell>
          <cell r="H11">
            <v>14.04</v>
          </cell>
          <cell r="I11" t="str">
            <v>NO</v>
          </cell>
          <cell r="J11">
            <v>36.36</v>
          </cell>
          <cell r="K11">
            <v>0</v>
          </cell>
        </row>
        <row r="12">
          <cell r="B12">
            <v>27.441666666666674</v>
          </cell>
          <cell r="C12">
            <v>35.6</v>
          </cell>
          <cell r="D12">
            <v>19.8</v>
          </cell>
          <cell r="E12">
            <v>61.125</v>
          </cell>
          <cell r="F12">
            <v>91</v>
          </cell>
          <cell r="G12">
            <v>35</v>
          </cell>
          <cell r="H12">
            <v>21.240000000000002</v>
          </cell>
          <cell r="I12" t="str">
            <v>NO</v>
          </cell>
          <cell r="J12">
            <v>45.72</v>
          </cell>
          <cell r="K12">
            <v>0</v>
          </cell>
        </row>
        <row r="13">
          <cell r="B13">
            <v>28.154166666666665</v>
          </cell>
          <cell r="C13">
            <v>35.9</v>
          </cell>
          <cell r="D13">
            <v>23.4</v>
          </cell>
          <cell r="E13">
            <v>62.333333333333336</v>
          </cell>
          <cell r="F13">
            <v>83</v>
          </cell>
          <cell r="G13">
            <v>35</v>
          </cell>
          <cell r="H13">
            <v>26.64</v>
          </cell>
          <cell r="I13" t="str">
            <v>NO</v>
          </cell>
          <cell r="J13">
            <v>48.24</v>
          </cell>
          <cell r="K13">
            <v>0</v>
          </cell>
        </row>
        <row r="14">
          <cell r="B14">
            <v>25.204166666666666</v>
          </cell>
          <cell r="C14">
            <v>32.9</v>
          </cell>
          <cell r="D14">
            <v>21.2</v>
          </cell>
          <cell r="E14">
            <v>81.5</v>
          </cell>
          <cell r="F14">
            <v>98</v>
          </cell>
          <cell r="G14">
            <v>50</v>
          </cell>
          <cell r="H14">
            <v>21.6</v>
          </cell>
          <cell r="I14" t="str">
            <v>NO</v>
          </cell>
          <cell r="J14">
            <v>44.64</v>
          </cell>
          <cell r="K14">
            <v>3.2</v>
          </cell>
        </row>
        <row r="15">
          <cell r="B15">
            <v>24.333333333333332</v>
          </cell>
          <cell r="C15">
            <v>28.7</v>
          </cell>
          <cell r="D15">
            <v>20.6</v>
          </cell>
          <cell r="E15">
            <v>87.916666666666671</v>
          </cell>
          <cell r="F15">
            <v>98</v>
          </cell>
          <cell r="G15">
            <v>68</v>
          </cell>
          <cell r="H15">
            <v>8.64</v>
          </cell>
          <cell r="I15" t="str">
            <v>NE</v>
          </cell>
          <cell r="J15">
            <v>20.52</v>
          </cell>
          <cell r="K15">
            <v>3.2000000000000006</v>
          </cell>
        </row>
        <row r="16">
          <cell r="B16">
            <v>25.558333333333326</v>
          </cell>
          <cell r="C16">
            <v>32.9</v>
          </cell>
          <cell r="D16">
            <v>21.5</v>
          </cell>
          <cell r="E16">
            <v>84.333333333333329</v>
          </cell>
          <cell r="F16">
            <v>99</v>
          </cell>
          <cell r="G16">
            <v>49</v>
          </cell>
          <cell r="H16">
            <v>10.08</v>
          </cell>
          <cell r="I16" t="str">
            <v>L</v>
          </cell>
          <cell r="J16">
            <v>45.36</v>
          </cell>
          <cell r="K16">
            <v>0.8</v>
          </cell>
        </row>
        <row r="17">
          <cell r="B17">
            <v>26.500000000000004</v>
          </cell>
          <cell r="C17">
            <v>33.6</v>
          </cell>
          <cell r="D17">
            <v>22</v>
          </cell>
          <cell r="E17">
            <v>78.25</v>
          </cell>
          <cell r="F17">
            <v>98</v>
          </cell>
          <cell r="G17">
            <v>47</v>
          </cell>
          <cell r="H17">
            <v>18.36</v>
          </cell>
          <cell r="I17" t="str">
            <v>NO</v>
          </cell>
          <cell r="J17">
            <v>44.64</v>
          </cell>
          <cell r="K17">
            <v>0.4</v>
          </cell>
        </row>
        <row r="18">
          <cell r="B18">
            <v>24.654166666666669</v>
          </cell>
          <cell r="C18">
            <v>29.4</v>
          </cell>
          <cell r="D18">
            <v>21.3</v>
          </cell>
          <cell r="E18">
            <v>89.416666666666671</v>
          </cell>
          <cell r="F18">
            <v>99</v>
          </cell>
          <cell r="G18">
            <v>60</v>
          </cell>
          <cell r="H18">
            <v>21.6</v>
          </cell>
          <cell r="I18" t="str">
            <v>NO</v>
          </cell>
          <cell r="J18">
            <v>38.519999999999996</v>
          </cell>
          <cell r="K18">
            <v>0.2</v>
          </cell>
        </row>
        <row r="19">
          <cell r="B19">
            <v>22.916666666666671</v>
          </cell>
          <cell r="C19">
            <v>25.6</v>
          </cell>
          <cell r="D19">
            <v>21.1</v>
          </cell>
          <cell r="E19">
            <v>91.833333333333329</v>
          </cell>
          <cell r="F19">
            <v>99</v>
          </cell>
          <cell r="G19">
            <v>77</v>
          </cell>
          <cell r="H19">
            <v>16.920000000000002</v>
          </cell>
          <cell r="I19" t="str">
            <v>O</v>
          </cell>
          <cell r="J19">
            <v>29.52</v>
          </cell>
          <cell r="K19">
            <v>0.2</v>
          </cell>
        </row>
        <row r="20">
          <cell r="B20">
            <v>23.572727272727267</v>
          </cell>
          <cell r="C20">
            <v>29.6</v>
          </cell>
          <cell r="D20">
            <v>19.100000000000001</v>
          </cell>
          <cell r="E20">
            <v>68.090909090909093</v>
          </cell>
          <cell r="F20">
            <v>94</v>
          </cell>
          <cell r="G20">
            <v>31</v>
          </cell>
          <cell r="H20">
            <v>8.2799999999999994</v>
          </cell>
          <cell r="I20" t="str">
            <v>O</v>
          </cell>
          <cell r="J20">
            <v>26.28</v>
          </cell>
          <cell r="K20">
            <v>0</v>
          </cell>
        </row>
        <row r="21">
          <cell r="B21">
            <v>23.895833333333339</v>
          </cell>
          <cell r="C21">
            <v>30.5</v>
          </cell>
          <cell r="D21">
            <v>18.7</v>
          </cell>
          <cell r="E21">
            <v>59.666666666666664</v>
          </cell>
          <cell r="F21">
            <v>76</v>
          </cell>
          <cell r="G21">
            <v>27</v>
          </cell>
          <cell r="H21">
            <v>15.120000000000001</v>
          </cell>
          <cell r="I21" t="str">
            <v>SE</v>
          </cell>
          <cell r="J21">
            <v>39.6</v>
          </cell>
          <cell r="K21">
            <v>2.8000000000000007</v>
          </cell>
        </row>
        <row r="22">
          <cell r="B22">
            <v>22.833333333333332</v>
          </cell>
          <cell r="C22">
            <v>29.1</v>
          </cell>
          <cell r="D22">
            <v>16.5</v>
          </cell>
          <cell r="E22">
            <v>61.166666666666664</v>
          </cell>
          <cell r="F22">
            <v>95</v>
          </cell>
          <cell r="G22">
            <v>25</v>
          </cell>
          <cell r="H22">
            <v>18</v>
          </cell>
          <cell r="I22" t="str">
            <v>L</v>
          </cell>
          <cell r="J22">
            <v>37.440000000000005</v>
          </cell>
          <cell r="K22">
            <v>0</v>
          </cell>
        </row>
        <row r="23">
          <cell r="B23">
            <v>22.291666666666668</v>
          </cell>
          <cell r="C23">
            <v>30.3</v>
          </cell>
          <cell r="D23">
            <v>14.9</v>
          </cell>
          <cell r="E23">
            <v>53</v>
          </cell>
          <cell r="F23">
            <v>86</v>
          </cell>
          <cell r="G23">
            <v>19</v>
          </cell>
          <cell r="H23">
            <v>17.28</v>
          </cell>
          <cell r="I23" t="str">
            <v>SE</v>
          </cell>
          <cell r="J23">
            <v>34.56</v>
          </cell>
          <cell r="K23">
            <v>0</v>
          </cell>
        </row>
        <row r="24">
          <cell r="B24">
            <v>23.141666666666666</v>
          </cell>
          <cell r="C24">
            <v>30.9</v>
          </cell>
          <cell r="D24">
            <v>16.399999999999999</v>
          </cell>
          <cell r="E24">
            <v>50.791666666666664</v>
          </cell>
          <cell r="F24">
            <v>80</v>
          </cell>
          <cell r="G24">
            <v>22</v>
          </cell>
          <cell r="H24">
            <v>13.68</v>
          </cell>
          <cell r="I24" t="str">
            <v>SE</v>
          </cell>
          <cell r="J24">
            <v>30.96</v>
          </cell>
          <cell r="K24">
            <v>0</v>
          </cell>
        </row>
        <row r="25">
          <cell r="B25">
            <v>23.466666666666669</v>
          </cell>
          <cell r="C25">
            <v>30.6</v>
          </cell>
          <cell r="D25">
            <v>17.8</v>
          </cell>
          <cell r="E25">
            <v>50.5</v>
          </cell>
          <cell r="F25">
            <v>72</v>
          </cell>
          <cell r="G25">
            <v>31</v>
          </cell>
          <cell r="H25">
            <v>16.2</v>
          </cell>
          <cell r="I25" t="str">
            <v>SE</v>
          </cell>
          <cell r="J25">
            <v>36.72</v>
          </cell>
          <cell r="K25">
            <v>0</v>
          </cell>
        </row>
        <row r="26">
          <cell r="B26">
            <v>23.395833333333332</v>
          </cell>
          <cell r="C26">
            <v>33.200000000000003</v>
          </cell>
          <cell r="D26">
            <v>15.6</v>
          </cell>
          <cell r="E26">
            <v>62.666666666666664</v>
          </cell>
          <cell r="F26">
            <v>91</v>
          </cell>
          <cell r="G26">
            <v>29</v>
          </cell>
          <cell r="H26">
            <v>15.120000000000001</v>
          </cell>
          <cell r="I26" t="str">
            <v>NE</v>
          </cell>
          <cell r="J26">
            <v>40.680000000000007</v>
          </cell>
          <cell r="K26">
            <v>0.8</v>
          </cell>
        </row>
        <row r="27">
          <cell r="B27">
            <v>23.974999999999998</v>
          </cell>
          <cell r="C27">
            <v>32.1</v>
          </cell>
          <cell r="D27">
            <v>16.8</v>
          </cell>
          <cell r="E27">
            <v>71</v>
          </cell>
          <cell r="F27">
            <v>98</v>
          </cell>
          <cell r="G27">
            <v>36</v>
          </cell>
          <cell r="H27">
            <v>11.16</v>
          </cell>
          <cell r="I27" t="str">
            <v>NE</v>
          </cell>
          <cell r="J27">
            <v>41.04</v>
          </cell>
          <cell r="K27">
            <v>0</v>
          </cell>
        </row>
        <row r="28">
          <cell r="B28">
            <v>26.545833333333331</v>
          </cell>
          <cell r="C28">
            <v>35.700000000000003</v>
          </cell>
          <cell r="D28">
            <v>17.7</v>
          </cell>
          <cell r="E28">
            <v>62.875</v>
          </cell>
          <cell r="F28">
            <v>98</v>
          </cell>
          <cell r="G28">
            <v>27</v>
          </cell>
          <cell r="H28">
            <v>9.3600000000000012</v>
          </cell>
          <cell r="I28" t="str">
            <v>NO</v>
          </cell>
          <cell r="J28">
            <v>31.319999999999997</v>
          </cell>
          <cell r="K28">
            <v>0</v>
          </cell>
        </row>
        <row r="29">
          <cell r="B29">
            <v>24.058333333333334</v>
          </cell>
          <cell r="C29">
            <v>29.7</v>
          </cell>
          <cell r="D29">
            <v>20.7</v>
          </cell>
          <cell r="E29">
            <v>77.25</v>
          </cell>
          <cell r="F29">
            <v>99</v>
          </cell>
          <cell r="G29">
            <v>51</v>
          </cell>
          <cell r="H29">
            <v>18</v>
          </cell>
          <cell r="I29" t="str">
            <v>NO</v>
          </cell>
          <cell r="J29">
            <v>43.2</v>
          </cell>
          <cell r="K29">
            <v>17.199999999999996</v>
          </cell>
        </row>
        <row r="30">
          <cell r="B30">
            <v>23.325000000000003</v>
          </cell>
          <cell r="C30">
            <v>30.4</v>
          </cell>
          <cell r="D30">
            <v>16.899999999999999</v>
          </cell>
          <cell r="E30">
            <v>66.5</v>
          </cell>
          <cell r="F30">
            <v>96</v>
          </cell>
          <cell r="G30">
            <v>28</v>
          </cell>
          <cell r="H30">
            <v>11.520000000000001</v>
          </cell>
          <cell r="I30" t="str">
            <v>S</v>
          </cell>
          <cell r="J30">
            <v>27</v>
          </cell>
          <cell r="K30">
            <v>0.8</v>
          </cell>
        </row>
        <row r="31">
          <cell r="B31">
            <v>24.454166666666669</v>
          </cell>
          <cell r="C31">
            <v>33.799999999999997</v>
          </cell>
          <cell r="D31">
            <v>17.5</v>
          </cell>
          <cell r="E31">
            <v>61.416666666666664</v>
          </cell>
          <cell r="F31">
            <v>90</v>
          </cell>
          <cell r="G31">
            <v>28</v>
          </cell>
          <cell r="H31">
            <v>7.9200000000000008</v>
          </cell>
          <cell r="I31" t="str">
            <v>SO</v>
          </cell>
          <cell r="J31">
            <v>21.240000000000002</v>
          </cell>
          <cell r="K31">
            <v>0.4</v>
          </cell>
        </row>
        <row r="32">
          <cell r="B32">
            <v>26.241666666666664</v>
          </cell>
          <cell r="C32">
            <v>36</v>
          </cell>
          <cell r="D32">
            <v>18.100000000000001</v>
          </cell>
          <cell r="E32">
            <v>67.5</v>
          </cell>
          <cell r="F32">
            <v>97</v>
          </cell>
          <cell r="G32">
            <v>34</v>
          </cell>
          <cell r="H32">
            <v>8.2799999999999994</v>
          </cell>
          <cell r="I32" t="str">
            <v>NO</v>
          </cell>
          <cell r="J32">
            <v>41.04</v>
          </cell>
          <cell r="K32">
            <v>0</v>
          </cell>
        </row>
        <row r="33">
          <cell r="B33">
            <v>28.220833333333331</v>
          </cell>
          <cell r="C33">
            <v>37.1</v>
          </cell>
          <cell r="D33">
            <v>20.399999999999999</v>
          </cell>
          <cell r="E33">
            <v>65.791666666666671</v>
          </cell>
          <cell r="F33">
            <v>98</v>
          </cell>
          <cell r="G33">
            <v>31</v>
          </cell>
          <cell r="H33">
            <v>16.559999999999999</v>
          </cell>
          <cell r="I33" t="str">
            <v>NO</v>
          </cell>
          <cell r="J33">
            <v>52.56</v>
          </cell>
          <cell r="K33">
            <v>0</v>
          </cell>
        </row>
        <row r="34">
          <cell r="B34">
            <v>21.499999999999996</v>
          </cell>
          <cell r="C34">
            <v>28.9</v>
          </cell>
          <cell r="D34">
            <v>18.600000000000001</v>
          </cell>
          <cell r="E34">
            <v>91.041666666666671</v>
          </cell>
          <cell r="F34">
            <v>100</v>
          </cell>
          <cell r="G34">
            <v>54</v>
          </cell>
          <cell r="H34">
            <v>16.2</v>
          </cell>
          <cell r="I34" t="str">
            <v>L</v>
          </cell>
          <cell r="J34">
            <v>56.519999999999996</v>
          </cell>
          <cell r="K34">
            <v>25.199999999999992</v>
          </cell>
        </row>
        <row r="35">
          <cell r="B35">
            <v>21.916666666666668</v>
          </cell>
          <cell r="C35">
            <v>28.8</v>
          </cell>
          <cell r="D35">
            <v>16.3</v>
          </cell>
          <cell r="E35">
            <v>69.25</v>
          </cell>
          <cell r="F35">
            <v>100</v>
          </cell>
          <cell r="G35">
            <v>34</v>
          </cell>
          <cell r="H35">
            <v>10.08</v>
          </cell>
          <cell r="I35" t="str">
            <v>S</v>
          </cell>
          <cell r="J35">
            <v>32.76</v>
          </cell>
          <cell r="K35">
            <v>7.6000000000000032</v>
          </cell>
        </row>
        <row r="36">
          <cell r="I36" t="str">
            <v>NO</v>
          </cell>
        </row>
      </sheetData>
      <sheetData sheetId="10">
        <row r="5">
          <cell r="B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27.945833333333336</v>
          </cell>
          <cell r="C5">
            <v>36.200000000000003</v>
          </cell>
          <cell r="D5">
            <v>19.899999999999999</v>
          </cell>
          <cell r="E5">
            <v>56.125</v>
          </cell>
          <cell r="F5">
            <v>85</v>
          </cell>
          <cell r="G5">
            <v>30</v>
          </cell>
          <cell r="H5">
            <v>15.840000000000002</v>
          </cell>
          <cell r="I5" t="str">
            <v>N</v>
          </cell>
          <cell r="J5">
            <v>40.680000000000007</v>
          </cell>
          <cell r="K5">
            <v>0</v>
          </cell>
        </row>
        <row r="6">
          <cell r="B6">
            <v>23.575000000000003</v>
          </cell>
          <cell r="C6">
            <v>30.9</v>
          </cell>
          <cell r="D6">
            <v>19.2</v>
          </cell>
          <cell r="E6">
            <v>76.75</v>
          </cell>
          <cell r="F6">
            <v>96</v>
          </cell>
          <cell r="G6">
            <v>48</v>
          </cell>
          <cell r="H6">
            <v>19.440000000000001</v>
          </cell>
          <cell r="I6" t="str">
            <v>SE</v>
          </cell>
          <cell r="J6">
            <v>53.64</v>
          </cell>
          <cell r="K6">
            <v>49.2</v>
          </cell>
        </row>
        <row r="7">
          <cell r="B7">
            <v>25.158333333333331</v>
          </cell>
          <cell r="C7">
            <v>31.9</v>
          </cell>
          <cell r="D7">
            <v>19.3</v>
          </cell>
          <cell r="E7">
            <v>65.125</v>
          </cell>
          <cell r="F7">
            <v>94</v>
          </cell>
          <cell r="G7">
            <v>29</v>
          </cell>
          <cell r="H7">
            <v>7.5600000000000005</v>
          </cell>
          <cell r="I7" t="str">
            <v>S</v>
          </cell>
          <cell r="J7">
            <v>21.96</v>
          </cell>
          <cell r="K7">
            <v>0</v>
          </cell>
        </row>
        <row r="8">
          <cell r="B8">
            <v>25.7</v>
          </cell>
          <cell r="C8">
            <v>34.299999999999997</v>
          </cell>
          <cell r="D8">
            <v>17.7</v>
          </cell>
          <cell r="E8">
            <v>58.75</v>
          </cell>
          <cell r="F8">
            <v>89</v>
          </cell>
          <cell r="G8">
            <v>25</v>
          </cell>
          <cell r="H8">
            <v>11.16</v>
          </cell>
          <cell r="I8" t="str">
            <v>S</v>
          </cell>
          <cell r="J8">
            <v>27.720000000000002</v>
          </cell>
          <cell r="K8">
            <v>0</v>
          </cell>
        </row>
        <row r="9">
          <cell r="B9">
            <v>26.791666666666661</v>
          </cell>
          <cell r="C9">
            <v>35.700000000000003</v>
          </cell>
          <cell r="D9">
            <v>19.2</v>
          </cell>
          <cell r="E9">
            <v>58.958333333333336</v>
          </cell>
          <cell r="F9">
            <v>86</v>
          </cell>
          <cell r="G9">
            <v>28</v>
          </cell>
          <cell r="H9">
            <v>6.12</v>
          </cell>
          <cell r="I9" t="str">
            <v>S</v>
          </cell>
          <cell r="J9">
            <v>21.6</v>
          </cell>
          <cell r="K9">
            <v>0</v>
          </cell>
        </row>
        <row r="10">
          <cell r="B10">
            <v>27.354166666666668</v>
          </cell>
          <cell r="C10">
            <v>34</v>
          </cell>
          <cell r="D10">
            <v>20</v>
          </cell>
          <cell r="E10">
            <v>62.208333333333336</v>
          </cell>
          <cell r="F10">
            <v>89</v>
          </cell>
          <cell r="G10">
            <v>37</v>
          </cell>
          <cell r="H10">
            <v>10.8</v>
          </cell>
          <cell r="I10" t="str">
            <v>NE</v>
          </cell>
          <cell r="J10">
            <v>26.64</v>
          </cell>
          <cell r="K10">
            <v>0</v>
          </cell>
        </row>
        <row r="11">
          <cell r="B11">
            <v>28.166666666666668</v>
          </cell>
          <cell r="C11">
            <v>35.1</v>
          </cell>
          <cell r="D11">
            <v>21.6</v>
          </cell>
          <cell r="E11">
            <v>61.875</v>
          </cell>
          <cell r="F11">
            <v>87</v>
          </cell>
          <cell r="G11">
            <v>39</v>
          </cell>
          <cell r="H11">
            <v>14.76</v>
          </cell>
          <cell r="I11" t="str">
            <v>N</v>
          </cell>
          <cell r="J11">
            <v>37.800000000000004</v>
          </cell>
          <cell r="K11">
            <v>0</v>
          </cell>
        </row>
        <row r="12">
          <cell r="B12">
            <v>28.870833333333337</v>
          </cell>
          <cell r="C12">
            <v>35.799999999999997</v>
          </cell>
          <cell r="D12">
            <v>22.6</v>
          </cell>
          <cell r="E12">
            <v>64.458333333333329</v>
          </cell>
          <cell r="F12">
            <v>90</v>
          </cell>
          <cell r="G12">
            <v>35</v>
          </cell>
          <cell r="H12">
            <v>16.920000000000002</v>
          </cell>
          <cell r="I12" t="str">
            <v>N</v>
          </cell>
          <cell r="J12">
            <v>42.12</v>
          </cell>
          <cell r="K12">
            <v>0</v>
          </cell>
        </row>
        <row r="13">
          <cell r="B13">
            <v>29.895833333333332</v>
          </cell>
          <cell r="C13">
            <v>35.799999999999997</v>
          </cell>
          <cell r="D13">
            <v>25.6</v>
          </cell>
          <cell r="E13">
            <v>61.125</v>
          </cell>
          <cell r="F13">
            <v>78</v>
          </cell>
          <cell r="G13">
            <v>39</v>
          </cell>
          <cell r="H13">
            <v>8.64</v>
          </cell>
          <cell r="I13" t="str">
            <v>N</v>
          </cell>
          <cell r="J13">
            <v>31.319999999999997</v>
          </cell>
          <cell r="K13">
            <v>0</v>
          </cell>
        </row>
        <row r="14">
          <cell r="B14">
            <v>26.929166666666664</v>
          </cell>
          <cell r="C14">
            <v>30.4</v>
          </cell>
          <cell r="D14">
            <v>24.1</v>
          </cell>
          <cell r="E14">
            <v>79.875</v>
          </cell>
          <cell r="F14">
            <v>93</v>
          </cell>
          <cell r="G14">
            <v>63</v>
          </cell>
          <cell r="H14">
            <v>8.2799999999999994</v>
          </cell>
          <cell r="I14" t="str">
            <v>S</v>
          </cell>
          <cell r="J14">
            <v>23.759999999999998</v>
          </cell>
          <cell r="K14">
            <v>3.2</v>
          </cell>
        </row>
        <row r="15">
          <cell r="B15">
            <v>26.900000000000006</v>
          </cell>
          <cell r="C15">
            <v>31</v>
          </cell>
          <cell r="D15">
            <v>24.2</v>
          </cell>
          <cell r="E15">
            <v>78.75</v>
          </cell>
          <cell r="F15">
            <v>91</v>
          </cell>
          <cell r="G15">
            <v>58</v>
          </cell>
          <cell r="H15">
            <v>3.9600000000000004</v>
          </cell>
          <cell r="I15" t="str">
            <v>NE</v>
          </cell>
          <cell r="J15">
            <v>17.64</v>
          </cell>
          <cell r="K15">
            <v>0</v>
          </cell>
        </row>
        <row r="16">
          <cell r="B16">
            <v>28.037500000000005</v>
          </cell>
          <cell r="C16">
            <v>34.6</v>
          </cell>
          <cell r="D16">
            <v>22.9</v>
          </cell>
          <cell r="E16">
            <v>74.708333333333329</v>
          </cell>
          <cell r="F16">
            <v>95</v>
          </cell>
          <cell r="G16">
            <v>45</v>
          </cell>
          <cell r="H16">
            <v>16.559999999999999</v>
          </cell>
          <cell r="I16" t="str">
            <v>N</v>
          </cell>
          <cell r="J16">
            <v>37.080000000000005</v>
          </cell>
          <cell r="K16">
            <v>0</v>
          </cell>
        </row>
        <row r="17">
          <cell r="B17">
            <v>29.733333333333331</v>
          </cell>
          <cell r="C17">
            <v>36.200000000000003</v>
          </cell>
          <cell r="D17">
            <v>24.1</v>
          </cell>
          <cell r="E17">
            <v>62.666666666666664</v>
          </cell>
          <cell r="F17">
            <v>89</v>
          </cell>
          <cell r="G17">
            <v>36</v>
          </cell>
          <cell r="H17">
            <v>18.720000000000002</v>
          </cell>
          <cell r="I17" t="str">
            <v>N</v>
          </cell>
          <cell r="J17">
            <v>43.92</v>
          </cell>
          <cell r="K17">
            <v>0</v>
          </cell>
        </row>
        <row r="18">
          <cell r="B18">
            <v>25.474999999999998</v>
          </cell>
          <cell r="C18">
            <v>30.4</v>
          </cell>
          <cell r="D18">
            <v>22.2</v>
          </cell>
          <cell r="E18">
            <v>83.708333333333329</v>
          </cell>
          <cell r="F18">
            <v>95</v>
          </cell>
          <cell r="G18">
            <v>62</v>
          </cell>
          <cell r="H18">
            <v>7.9200000000000008</v>
          </cell>
          <cell r="I18" t="str">
            <v>O</v>
          </cell>
          <cell r="J18">
            <v>24.12</v>
          </cell>
          <cell r="K18">
            <v>7.0000000000000009</v>
          </cell>
        </row>
        <row r="19">
          <cell r="B19">
            <v>24.566666666666663</v>
          </cell>
          <cell r="C19">
            <v>27.1</v>
          </cell>
          <cell r="D19">
            <v>22.7</v>
          </cell>
          <cell r="E19">
            <v>87.25</v>
          </cell>
          <cell r="F19">
            <v>95</v>
          </cell>
          <cell r="G19">
            <v>69</v>
          </cell>
          <cell r="H19">
            <v>9.3600000000000012</v>
          </cell>
          <cell r="I19" t="str">
            <v>O</v>
          </cell>
          <cell r="J19">
            <v>20.88</v>
          </cell>
          <cell r="K19">
            <v>6.6</v>
          </cell>
        </row>
        <row r="20">
          <cell r="B20">
            <v>24.049999999999997</v>
          </cell>
          <cell r="C20">
            <v>28.3</v>
          </cell>
          <cell r="D20">
            <v>20.9</v>
          </cell>
          <cell r="E20">
            <v>74.625</v>
          </cell>
          <cell r="F20">
            <v>94</v>
          </cell>
          <cell r="G20">
            <v>47</v>
          </cell>
          <cell r="H20">
            <v>5.04</v>
          </cell>
          <cell r="I20" t="str">
            <v>SO</v>
          </cell>
          <cell r="J20">
            <v>21.6</v>
          </cell>
          <cell r="K20">
            <v>0</v>
          </cell>
        </row>
        <row r="21">
          <cell r="B21">
            <v>24.541666666666661</v>
          </cell>
          <cell r="C21">
            <v>33.1</v>
          </cell>
          <cell r="D21">
            <v>16.899999999999999</v>
          </cell>
          <cell r="E21">
            <v>66.041666666666671</v>
          </cell>
          <cell r="F21">
            <v>96</v>
          </cell>
          <cell r="G21">
            <v>25</v>
          </cell>
          <cell r="H21">
            <v>8.2799999999999994</v>
          </cell>
          <cell r="I21" t="str">
            <v>S</v>
          </cell>
          <cell r="J21">
            <v>19.8</v>
          </cell>
          <cell r="K21">
            <v>0</v>
          </cell>
        </row>
        <row r="22">
          <cell r="B22">
            <v>26.066666666666663</v>
          </cell>
          <cell r="C22">
            <v>33.4</v>
          </cell>
          <cell r="D22">
            <v>18.7</v>
          </cell>
          <cell r="E22">
            <v>52.041666666666664</v>
          </cell>
          <cell r="F22">
            <v>86</v>
          </cell>
          <cell r="G22">
            <v>18</v>
          </cell>
          <cell r="H22">
            <v>10.44</v>
          </cell>
          <cell r="I22" t="str">
            <v>SE</v>
          </cell>
          <cell r="J22">
            <v>29.16</v>
          </cell>
          <cell r="K22">
            <v>0</v>
          </cell>
        </row>
        <row r="23">
          <cell r="B23">
            <v>25.400000000000006</v>
          </cell>
          <cell r="C23">
            <v>33.200000000000003</v>
          </cell>
          <cell r="D23">
            <v>18.2</v>
          </cell>
          <cell r="E23">
            <v>46.625</v>
          </cell>
          <cell r="F23">
            <v>73</v>
          </cell>
          <cell r="G23">
            <v>20</v>
          </cell>
          <cell r="H23">
            <v>11.16</v>
          </cell>
          <cell r="I23" t="str">
            <v>S</v>
          </cell>
          <cell r="J23">
            <v>29.880000000000003</v>
          </cell>
          <cell r="K23">
            <v>0</v>
          </cell>
        </row>
        <row r="24">
          <cell r="B24">
            <v>25.579166666666666</v>
          </cell>
          <cell r="C24">
            <v>33.799999999999997</v>
          </cell>
          <cell r="D24">
            <v>18.2</v>
          </cell>
          <cell r="E24">
            <v>44.5</v>
          </cell>
          <cell r="F24">
            <v>67</v>
          </cell>
          <cell r="G24">
            <v>24</v>
          </cell>
          <cell r="H24">
            <v>9.3600000000000012</v>
          </cell>
          <cell r="I24" t="str">
            <v>S</v>
          </cell>
          <cell r="J24">
            <v>32.76</v>
          </cell>
          <cell r="K24">
            <v>0</v>
          </cell>
        </row>
        <row r="25">
          <cell r="B25">
            <v>25.920833333333331</v>
          </cell>
          <cell r="C25">
            <v>32.200000000000003</v>
          </cell>
          <cell r="D25">
            <v>20.3</v>
          </cell>
          <cell r="E25">
            <v>47.5</v>
          </cell>
          <cell r="F25">
            <v>60</v>
          </cell>
          <cell r="G25">
            <v>30</v>
          </cell>
          <cell r="H25">
            <v>12.96</v>
          </cell>
          <cell r="I25" t="str">
            <v>S</v>
          </cell>
          <cell r="J25">
            <v>29.16</v>
          </cell>
          <cell r="K25">
            <v>0</v>
          </cell>
        </row>
        <row r="26">
          <cell r="B26">
            <v>25.679166666666671</v>
          </cell>
          <cell r="C26">
            <v>33.700000000000003</v>
          </cell>
          <cell r="D26">
            <v>16.8</v>
          </cell>
          <cell r="E26">
            <v>62.833333333333336</v>
          </cell>
          <cell r="F26">
            <v>93</v>
          </cell>
          <cell r="G26">
            <v>35</v>
          </cell>
          <cell r="H26">
            <v>12.24</v>
          </cell>
          <cell r="I26" t="str">
            <v>NE</v>
          </cell>
          <cell r="J26">
            <v>29.16</v>
          </cell>
          <cell r="K26">
            <v>0</v>
          </cell>
        </row>
        <row r="27">
          <cell r="B27">
            <v>26.604166666666668</v>
          </cell>
          <cell r="C27">
            <v>33.799999999999997</v>
          </cell>
          <cell r="D27">
            <v>18.8</v>
          </cell>
          <cell r="E27">
            <v>65.208333333333329</v>
          </cell>
          <cell r="F27">
            <v>93</v>
          </cell>
          <cell r="G27">
            <v>41</v>
          </cell>
          <cell r="H27">
            <v>12.24</v>
          </cell>
          <cell r="I27" t="str">
            <v>NE</v>
          </cell>
          <cell r="J27">
            <v>24.12</v>
          </cell>
          <cell r="K27">
            <v>0</v>
          </cell>
        </row>
        <row r="28">
          <cell r="B28">
            <v>27.945833333333329</v>
          </cell>
          <cell r="C28">
            <v>36.200000000000003</v>
          </cell>
          <cell r="D28">
            <v>20</v>
          </cell>
          <cell r="E28">
            <v>62.166666666666664</v>
          </cell>
          <cell r="F28">
            <v>93</v>
          </cell>
          <cell r="G28">
            <v>30</v>
          </cell>
          <cell r="H28">
            <v>14.04</v>
          </cell>
          <cell r="I28" t="str">
            <v>N</v>
          </cell>
          <cell r="J28">
            <v>35.64</v>
          </cell>
          <cell r="K28">
            <v>0</v>
          </cell>
        </row>
        <row r="29">
          <cell r="B29">
            <v>27.383333333333329</v>
          </cell>
          <cell r="C29">
            <v>35.200000000000003</v>
          </cell>
          <cell r="D29">
            <v>23.6</v>
          </cell>
          <cell r="E29">
            <v>69.625</v>
          </cell>
          <cell r="F29">
            <v>89</v>
          </cell>
          <cell r="G29">
            <v>41</v>
          </cell>
          <cell r="H29">
            <v>11.520000000000001</v>
          </cell>
          <cell r="I29" t="str">
            <v>O</v>
          </cell>
          <cell r="J29">
            <v>32.04</v>
          </cell>
          <cell r="K29">
            <v>3.2</v>
          </cell>
        </row>
        <row r="30">
          <cell r="B30">
            <v>25.675000000000001</v>
          </cell>
          <cell r="C30">
            <v>33.6</v>
          </cell>
          <cell r="D30">
            <v>19.8</v>
          </cell>
          <cell r="E30">
            <v>63.708333333333336</v>
          </cell>
          <cell r="F30">
            <v>96</v>
          </cell>
          <cell r="G30">
            <v>29</v>
          </cell>
          <cell r="H30">
            <v>11.16</v>
          </cell>
          <cell r="I30" t="str">
            <v>SE</v>
          </cell>
          <cell r="J30">
            <v>28.44</v>
          </cell>
          <cell r="K30">
            <v>0.2</v>
          </cell>
        </row>
        <row r="31">
          <cell r="B31">
            <v>27.25833333333334</v>
          </cell>
          <cell r="C31">
            <v>35.6</v>
          </cell>
          <cell r="D31">
            <v>21</v>
          </cell>
          <cell r="E31">
            <v>53.833333333333336</v>
          </cell>
          <cell r="F31">
            <v>72</v>
          </cell>
          <cell r="G31">
            <v>34</v>
          </cell>
          <cell r="H31">
            <v>8.2799999999999994</v>
          </cell>
          <cell r="I31" t="str">
            <v>S</v>
          </cell>
          <cell r="J31">
            <v>19.440000000000001</v>
          </cell>
          <cell r="K31">
            <v>0</v>
          </cell>
        </row>
        <row r="32">
          <cell r="B32">
            <v>29.354166666666661</v>
          </cell>
          <cell r="C32">
            <v>37.799999999999997</v>
          </cell>
          <cell r="D32">
            <v>21.8</v>
          </cell>
          <cell r="E32">
            <v>62.333333333333336</v>
          </cell>
          <cell r="F32">
            <v>92</v>
          </cell>
          <cell r="G32">
            <v>32</v>
          </cell>
          <cell r="H32">
            <v>14.76</v>
          </cell>
          <cell r="I32" t="str">
            <v>NE</v>
          </cell>
          <cell r="J32">
            <v>35.64</v>
          </cell>
          <cell r="K32">
            <v>0</v>
          </cell>
        </row>
        <row r="33">
          <cell r="B33">
            <v>30.695833333333329</v>
          </cell>
          <cell r="C33">
            <v>39.799999999999997</v>
          </cell>
          <cell r="D33">
            <v>22.3</v>
          </cell>
          <cell r="E33">
            <v>57.208333333333336</v>
          </cell>
          <cell r="F33">
            <v>91</v>
          </cell>
          <cell r="G33">
            <v>26</v>
          </cell>
          <cell r="H33">
            <v>18</v>
          </cell>
          <cell r="I33" t="str">
            <v>N</v>
          </cell>
          <cell r="J33">
            <v>44.28</v>
          </cell>
          <cell r="K33">
            <v>0</v>
          </cell>
        </row>
        <row r="34">
          <cell r="B34">
            <v>24.558333333333334</v>
          </cell>
          <cell r="C34">
            <v>31.8</v>
          </cell>
          <cell r="D34">
            <v>20.8</v>
          </cell>
          <cell r="E34">
            <v>80.333333333333329</v>
          </cell>
          <cell r="F34">
            <v>96</v>
          </cell>
          <cell r="G34">
            <v>48</v>
          </cell>
          <cell r="H34">
            <v>26.64</v>
          </cell>
          <cell r="I34" t="str">
            <v>SE</v>
          </cell>
          <cell r="J34">
            <v>53.28</v>
          </cell>
          <cell r="K34">
            <v>70.199999999999989</v>
          </cell>
        </row>
        <row r="35">
          <cell r="B35">
            <v>24.354166666666668</v>
          </cell>
          <cell r="C35">
            <v>31</v>
          </cell>
          <cell r="D35">
            <v>20.100000000000001</v>
          </cell>
          <cell r="E35">
            <v>63.416666666666664</v>
          </cell>
          <cell r="F35">
            <v>89</v>
          </cell>
          <cell r="G35">
            <v>29</v>
          </cell>
          <cell r="H35">
            <v>10.44</v>
          </cell>
          <cell r="I35" t="str">
            <v>S</v>
          </cell>
          <cell r="J35">
            <v>23.040000000000003</v>
          </cell>
          <cell r="K35">
            <v>0</v>
          </cell>
        </row>
        <row r="36">
          <cell r="I36" t="str">
            <v>S</v>
          </cell>
        </row>
      </sheetData>
      <sheetData sheetId="10">
        <row r="5">
          <cell r="B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>
            <v>27.628571428571426</v>
          </cell>
          <cell r="C23">
            <v>34.200000000000003</v>
          </cell>
          <cell r="D23">
            <v>10.7</v>
          </cell>
          <cell r="E23">
            <v>48.166666666666664</v>
          </cell>
          <cell r="F23">
            <v>65</v>
          </cell>
          <cell r="G23">
            <v>10</v>
          </cell>
          <cell r="H23">
            <v>16.920000000000002</v>
          </cell>
          <cell r="I23" t="str">
            <v>S</v>
          </cell>
          <cell r="J23">
            <v>31.319999999999997</v>
          </cell>
          <cell r="K23">
            <v>0</v>
          </cell>
        </row>
        <row r="24">
          <cell r="B24">
            <v>25.904166666666658</v>
          </cell>
          <cell r="C24">
            <v>33.200000000000003</v>
          </cell>
          <cell r="D24">
            <v>20.100000000000001</v>
          </cell>
          <cell r="E24">
            <v>56.541666666666664</v>
          </cell>
          <cell r="F24">
            <v>90</v>
          </cell>
          <cell r="G24">
            <v>30</v>
          </cell>
          <cell r="H24">
            <v>19.079999999999998</v>
          </cell>
          <cell r="I24" t="str">
            <v>S</v>
          </cell>
          <cell r="J24">
            <v>36.72</v>
          </cell>
          <cell r="K24">
            <v>0</v>
          </cell>
        </row>
        <row r="25">
          <cell r="B25">
            <v>24.95</v>
          </cell>
          <cell r="C25">
            <v>35.299999999999997</v>
          </cell>
          <cell r="D25">
            <v>20</v>
          </cell>
          <cell r="E25">
            <v>60.583333333333336</v>
          </cell>
          <cell r="F25">
            <v>89</v>
          </cell>
          <cell r="G25">
            <v>31</v>
          </cell>
          <cell r="H25">
            <v>32.04</v>
          </cell>
          <cell r="I25" t="str">
            <v>SE</v>
          </cell>
          <cell r="J25">
            <v>55.800000000000004</v>
          </cell>
          <cell r="K25">
            <v>0.8</v>
          </cell>
        </row>
        <row r="26">
          <cell r="B26">
            <v>23.845833333333335</v>
          </cell>
          <cell r="C26">
            <v>33.9</v>
          </cell>
          <cell r="D26">
            <v>10.4</v>
          </cell>
          <cell r="E26">
            <v>72.416666666666671</v>
          </cell>
          <cell r="F26">
            <v>96</v>
          </cell>
          <cell r="G26">
            <v>38</v>
          </cell>
          <cell r="H26">
            <v>20.16</v>
          </cell>
          <cell r="I26" t="str">
            <v>L</v>
          </cell>
          <cell r="J26">
            <v>60.480000000000004</v>
          </cell>
          <cell r="K26">
            <v>0</v>
          </cell>
        </row>
        <row r="27">
          <cell r="B27">
            <v>26.4375</v>
          </cell>
          <cell r="C27">
            <v>34.6</v>
          </cell>
          <cell r="D27">
            <v>10.7</v>
          </cell>
          <cell r="E27">
            <v>69.541666666666671</v>
          </cell>
          <cell r="F27">
            <v>95</v>
          </cell>
          <cell r="G27">
            <v>38</v>
          </cell>
          <cell r="H27">
            <v>16.559999999999999</v>
          </cell>
          <cell r="I27" t="str">
            <v>NE</v>
          </cell>
          <cell r="J27">
            <v>30.6</v>
          </cell>
          <cell r="K27">
            <v>0</v>
          </cell>
        </row>
        <row r="28">
          <cell r="B28">
            <v>28.620833333333334</v>
          </cell>
          <cell r="C28">
            <v>36.4</v>
          </cell>
          <cell r="D28">
            <v>20.3</v>
          </cell>
          <cell r="E28">
            <v>64</v>
          </cell>
          <cell r="F28">
            <v>95</v>
          </cell>
          <cell r="G28">
            <v>32</v>
          </cell>
          <cell r="H28">
            <v>19.079999999999998</v>
          </cell>
          <cell r="I28" t="str">
            <v>N</v>
          </cell>
          <cell r="J28">
            <v>34.56</v>
          </cell>
          <cell r="K28">
            <v>0</v>
          </cell>
        </row>
        <row r="29">
          <cell r="B29">
            <v>24.891666666666666</v>
          </cell>
          <cell r="C29">
            <v>32.9</v>
          </cell>
          <cell r="D29">
            <v>10.6</v>
          </cell>
          <cell r="E29">
            <v>79.75</v>
          </cell>
          <cell r="F29">
            <v>97</v>
          </cell>
          <cell r="G29">
            <v>56</v>
          </cell>
          <cell r="H29">
            <v>32.4</v>
          </cell>
          <cell r="I29" t="str">
            <v>NE</v>
          </cell>
          <cell r="J29">
            <v>65.88000000000001</v>
          </cell>
          <cell r="K29">
            <v>14.400000000000002</v>
          </cell>
        </row>
        <row r="30">
          <cell r="B30">
            <v>24.662499999999998</v>
          </cell>
          <cell r="C30">
            <v>32</v>
          </cell>
          <cell r="D30">
            <v>10.4</v>
          </cell>
          <cell r="E30">
            <v>78.583333333333329</v>
          </cell>
          <cell r="F30">
            <v>96</v>
          </cell>
          <cell r="G30">
            <v>51</v>
          </cell>
          <cell r="H30">
            <v>16.920000000000002</v>
          </cell>
          <cell r="I30" t="str">
            <v>S</v>
          </cell>
          <cell r="J30">
            <v>32.04</v>
          </cell>
          <cell r="K30">
            <v>0</v>
          </cell>
        </row>
        <row r="31">
          <cell r="B31">
            <v>27.82083333333334</v>
          </cell>
          <cell r="C31">
            <v>34.6</v>
          </cell>
          <cell r="D31">
            <v>23</v>
          </cell>
          <cell r="E31">
            <v>72.291666666666671</v>
          </cell>
          <cell r="F31">
            <v>95</v>
          </cell>
          <cell r="G31">
            <v>43</v>
          </cell>
          <cell r="H31">
            <v>7.2</v>
          </cell>
          <cell r="I31" t="str">
            <v>L</v>
          </cell>
          <cell r="J31">
            <v>22.68</v>
          </cell>
          <cell r="K31">
            <v>0</v>
          </cell>
        </row>
        <row r="32">
          <cell r="B32">
            <v>29.766666666666666</v>
          </cell>
          <cell r="C32">
            <v>37.1</v>
          </cell>
          <cell r="D32">
            <v>23.7</v>
          </cell>
          <cell r="E32">
            <v>69.666666666666671</v>
          </cell>
          <cell r="F32">
            <v>95</v>
          </cell>
          <cell r="G32">
            <v>36</v>
          </cell>
          <cell r="H32">
            <v>17.28</v>
          </cell>
          <cell r="I32" t="str">
            <v>N</v>
          </cell>
          <cell r="J32">
            <v>29.52</v>
          </cell>
          <cell r="K32">
            <v>0</v>
          </cell>
        </row>
        <row r="33">
          <cell r="B33">
            <v>30.774999999999995</v>
          </cell>
          <cell r="C33">
            <v>37.4</v>
          </cell>
          <cell r="D33">
            <v>24.7</v>
          </cell>
          <cell r="E33">
            <v>61.416666666666664</v>
          </cell>
          <cell r="F33">
            <v>89</v>
          </cell>
          <cell r="G33">
            <v>32</v>
          </cell>
          <cell r="H33">
            <v>24.12</v>
          </cell>
          <cell r="I33" t="str">
            <v>N</v>
          </cell>
          <cell r="J33">
            <v>45.72</v>
          </cell>
          <cell r="K33">
            <v>0</v>
          </cell>
        </row>
        <row r="34">
          <cell r="B34">
            <v>25.537500000000005</v>
          </cell>
          <cell r="C34">
            <v>30.1</v>
          </cell>
          <cell r="D34">
            <v>21.9</v>
          </cell>
          <cell r="E34">
            <v>77.333333333333329</v>
          </cell>
          <cell r="F34">
            <v>95</v>
          </cell>
          <cell r="G34">
            <v>62</v>
          </cell>
          <cell r="H34">
            <v>30.96</v>
          </cell>
          <cell r="I34" t="str">
            <v>N</v>
          </cell>
          <cell r="J34">
            <v>52.92</v>
          </cell>
          <cell r="K34">
            <v>1.2</v>
          </cell>
        </row>
        <row r="35">
          <cell r="B35">
            <v>24.016666666666701</v>
          </cell>
          <cell r="C35">
            <v>30.3</v>
          </cell>
          <cell r="D35">
            <v>20.5</v>
          </cell>
          <cell r="E35">
            <v>80.041666666666671</v>
          </cell>
          <cell r="F35">
            <v>96</v>
          </cell>
          <cell r="G35">
            <v>54</v>
          </cell>
          <cell r="H35">
            <v>14.4</v>
          </cell>
          <cell r="I35" t="str">
            <v>SO</v>
          </cell>
          <cell r="J35">
            <v>27.36</v>
          </cell>
          <cell r="K35">
            <v>4</v>
          </cell>
        </row>
        <row r="36">
          <cell r="I36" t="str">
            <v>N</v>
          </cell>
        </row>
      </sheetData>
      <sheetData sheetId="10">
        <row r="5">
          <cell r="B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28.756521739130438</v>
          </cell>
          <cell r="C5">
            <v>36.799999999999997</v>
          </cell>
          <cell r="D5">
            <v>23.1</v>
          </cell>
          <cell r="E5">
            <v>37.260869565217391</v>
          </cell>
          <cell r="F5">
            <v>56</v>
          </cell>
          <cell r="G5">
            <v>20</v>
          </cell>
          <cell r="H5">
            <v>18</v>
          </cell>
          <cell r="I5" t="str">
            <v>NO</v>
          </cell>
          <cell r="J5">
            <v>48.6</v>
          </cell>
          <cell r="K5">
            <v>0</v>
          </cell>
        </row>
        <row r="6">
          <cell r="B6">
            <v>24.441666666666663</v>
          </cell>
          <cell r="C6">
            <v>28.3</v>
          </cell>
          <cell r="D6">
            <v>21.1</v>
          </cell>
          <cell r="E6">
            <v>67.208333333333329</v>
          </cell>
          <cell r="F6">
            <v>92</v>
          </cell>
          <cell r="G6">
            <v>42</v>
          </cell>
          <cell r="H6">
            <v>18</v>
          </cell>
          <cell r="I6" t="str">
            <v>SO</v>
          </cell>
          <cell r="J6">
            <v>27</v>
          </cell>
          <cell r="K6">
            <v>1.2</v>
          </cell>
        </row>
        <row r="7">
          <cell r="B7">
            <v>24.670833333333338</v>
          </cell>
          <cell r="C7">
            <v>32</v>
          </cell>
          <cell r="D7">
            <v>17.5</v>
          </cell>
          <cell r="E7">
            <v>64.25</v>
          </cell>
          <cell r="F7">
            <v>96</v>
          </cell>
          <cell r="G7">
            <v>27</v>
          </cell>
          <cell r="H7">
            <v>18</v>
          </cell>
          <cell r="I7" t="str">
            <v>SE</v>
          </cell>
          <cell r="J7">
            <v>47.16</v>
          </cell>
          <cell r="K7">
            <v>0</v>
          </cell>
        </row>
        <row r="8">
          <cell r="B8">
            <v>25.523809523809526</v>
          </cell>
          <cell r="C8">
            <v>34.1</v>
          </cell>
          <cell r="D8">
            <v>18.899999999999999</v>
          </cell>
          <cell r="E8">
            <v>52.095238095238095</v>
          </cell>
          <cell r="F8">
            <v>73</v>
          </cell>
          <cell r="G8">
            <v>30</v>
          </cell>
          <cell r="H8">
            <v>20.16</v>
          </cell>
          <cell r="I8" t="str">
            <v>SE</v>
          </cell>
          <cell r="J8">
            <v>38.880000000000003</v>
          </cell>
          <cell r="K8">
            <v>0</v>
          </cell>
        </row>
        <row r="9">
          <cell r="B9">
            <v>26.975000000000005</v>
          </cell>
          <cell r="C9">
            <v>31.6</v>
          </cell>
          <cell r="D9">
            <v>20.2</v>
          </cell>
          <cell r="E9">
            <v>58.25</v>
          </cell>
          <cell r="F9">
            <v>93</v>
          </cell>
          <cell r="G9">
            <v>39</v>
          </cell>
          <cell r="H9">
            <v>22.68</v>
          </cell>
          <cell r="I9" t="str">
            <v>NE</v>
          </cell>
          <cell r="J9">
            <v>81</v>
          </cell>
          <cell r="K9">
            <v>18.599999999999998</v>
          </cell>
        </row>
        <row r="10">
          <cell r="B10">
            <v>23.335294117647059</v>
          </cell>
          <cell r="C10">
            <v>29.8</v>
          </cell>
          <cell r="D10">
            <v>21.2</v>
          </cell>
          <cell r="E10">
            <v>78.470588235294116</v>
          </cell>
          <cell r="F10">
            <v>90</v>
          </cell>
          <cell r="G10">
            <v>43</v>
          </cell>
          <cell r="H10">
            <v>13.68</v>
          </cell>
          <cell r="I10" t="str">
            <v>NE</v>
          </cell>
          <cell r="J10">
            <v>39.24</v>
          </cell>
          <cell r="K10">
            <v>0</v>
          </cell>
        </row>
        <row r="11">
          <cell r="B11">
            <v>23.660000000000004</v>
          </cell>
          <cell r="C11">
            <v>31.9</v>
          </cell>
          <cell r="D11">
            <v>21.1</v>
          </cell>
          <cell r="E11">
            <v>73.466666666666669</v>
          </cell>
          <cell r="F11">
            <v>87</v>
          </cell>
          <cell r="G11">
            <v>35</v>
          </cell>
          <cell r="H11">
            <v>19.8</v>
          </cell>
          <cell r="I11" t="str">
            <v>NE</v>
          </cell>
          <cell r="J11">
            <v>36.36</v>
          </cell>
          <cell r="K11">
            <v>0</v>
          </cell>
        </row>
        <row r="12">
          <cell r="B12">
            <v>26.59375</v>
          </cell>
          <cell r="C12">
            <v>35.1</v>
          </cell>
          <cell r="D12">
            <v>23.9</v>
          </cell>
          <cell r="E12">
            <v>62.1875</v>
          </cell>
          <cell r="F12">
            <v>74</v>
          </cell>
          <cell r="G12">
            <v>31</v>
          </cell>
          <cell r="H12">
            <v>14.4</v>
          </cell>
          <cell r="I12" t="str">
            <v>N</v>
          </cell>
          <cell r="J12">
            <v>42.84</v>
          </cell>
          <cell r="K12">
            <v>2.8</v>
          </cell>
        </row>
        <row r="13">
          <cell r="B13">
            <v>24.81111111111111</v>
          </cell>
          <cell r="C13">
            <v>32</v>
          </cell>
          <cell r="D13">
            <v>22.5</v>
          </cell>
          <cell r="E13">
            <v>76.666666666666671</v>
          </cell>
          <cell r="F13">
            <v>93</v>
          </cell>
          <cell r="G13">
            <v>50</v>
          </cell>
          <cell r="H13">
            <v>20.88</v>
          </cell>
          <cell r="I13" t="str">
            <v>N</v>
          </cell>
          <cell r="J13">
            <v>69.48</v>
          </cell>
          <cell r="K13">
            <v>17.2</v>
          </cell>
        </row>
        <row r="14">
          <cell r="B14">
            <v>22.941176470588239</v>
          </cell>
          <cell r="C14">
            <v>28.5</v>
          </cell>
          <cell r="D14">
            <v>21.3</v>
          </cell>
          <cell r="E14">
            <v>84.588235294117652</v>
          </cell>
          <cell r="F14">
            <v>93</v>
          </cell>
          <cell r="G14">
            <v>60</v>
          </cell>
          <cell r="H14">
            <v>18</v>
          </cell>
          <cell r="I14" t="str">
            <v>L</v>
          </cell>
          <cell r="J14">
            <v>36.72</v>
          </cell>
          <cell r="K14">
            <v>1.2</v>
          </cell>
        </row>
        <row r="15">
          <cell r="B15">
            <v>22.76923076923077</v>
          </cell>
          <cell r="C15">
            <v>29.3</v>
          </cell>
          <cell r="D15">
            <v>20.5</v>
          </cell>
          <cell r="E15">
            <v>83.84615384615384</v>
          </cell>
          <cell r="F15">
            <v>93</v>
          </cell>
          <cell r="G15">
            <v>57</v>
          </cell>
          <cell r="H15">
            <v>7.5600000000000005</v>
          </cell>
          <cell r="I15" t="str">
            <v>O</v>
          </cell>
          <cell r="J15">
            <v>19.079999999999998</v>
          </cell>
          <cell r="K15">
            <v>0</v>
          </cell>
        </row>
        <row r="16">
          <cell r="B16">
            <v>25.471428571428568</v>
          </cell>
          <cell r="C16">
            <v>27.7</v>
          </cell>
          <cell r="D16">
            <v>23.9</v>
          </cell>
          <cell r="E16">
            <v>75.071428571428569</v>
          </cell>
          <cell r="F16">
            <v>83</v>
          </cell>
          <cell r="G16">
            <v>60</v>
          </cell>
          <cell r="H16">
            <v>23.040000000000003</v>
          </cell>
          <cell r="I16" t="str">
            <v>S</v>
          </cell>
          <cell r="J16">
            <v>55.440000000000005</v>
          </cell>
          <cell r="K16">
            <v>0.4</v>
          </cell>
        </row>
        <row r="17">
          <cell r="B17">
            <v>23.75</v>
          </cell>
          <cell r="C17">
            <v>25.8</v>
          </cell>
          <cell r="D17">
            <v>22.9</v>
          </cell>
          <cell r="E17">
            <v>87.583333333333329</v>
          </cell>
          <cell r="F17">
            <v>93</v>
          </cell>
          <cell r="G17">
            <v>69</v>
          </cell>
          <cell r="H17">
            <v>14.76</v>
          </cell>
          <cell r="I17" t="str">
            <v>L</v>
          </cell>
          <cell r="J17">
            <v>24.12</v>
          </cell>
          <cell r="K17">
            <v>2.2000000000000002</v>
          </cell>
        </row>
        <row r="18">
          <cell r="B18">
            <v>24.630769230769236</v>
          </cell>
          <cell r="C18">
            <v>28.5</v>
          </cell>
          <cell r="D18">
            <v>23.2</v>
          </cell>
          <cell r="E18">
            <v>83.615384615384613</v>
          </cell>
          <cell r="F18">
            <v>91</v>
          </cell>
          <cell r="G18">
            <v>63</v>
          </cell>
          <cell r="H18">
            <v>13.32</v>
          </cell>
          <cell r="I18" t="str">
            <v>NE</v>
          </cell>
          <cell r="J18">
            <v>28.08</v>
          </cell>
          <cell r="K18">
            <v>0</v>
          </cell>
        </row>
        <row r="19">
          <cell r="B19">
            <v>23.422222222222221</v>
          </cell>
          <cell r="C19">
            <v>26.8</v>
          </cell>
          <cell r="D19">
            <v>21.8</v>
          </cell>
          <cell r="E19">
            <v>88.833333333333329</v>
          </cell>
          <cell r="F19">
            <v>93</v>
          </cell>
          <cell r="G19">
            <v>72</v>
          </cell>
          <cell r="H19">
            <v>15.840000000000002</v>
          </cell>
          <cell r="I19" t="str">
            <v>N</v>
          </cell>
          <cell r="J19">
            <v>43.56</v>
          </cell>
          <cell r="K19">
            <v>7.9999999999999991</v>
          </cell>
        </row>
        <row r="20">
          <cell r="B20">
            <v>22.931578947368422</v>
          </cell>
          <cell r="C20">
            <v>24.3</v>
          </cell>
          <cell r="D20">
            <v>22.3</v>
          </cell>
          <cell r="E20">
            <v>89.89473684210526</v>
          </cell>
          <cell r="F20">
            <v>93</v>
          </cell>
          <cell r="G20">
            <v>80</v>
          </cell>
          <cell r="H20">
            <v>7.2</v>
          </cell>
          <cell r="I20" t="str">
            <v>NO</v>
          </cell>
          <cell r="J20">
            <v>12.24</v>
          </cell>
          <cell r="K20">
            <v>0</v>
          </cell>
        </row>
        <row r="21">
          <cell r="B21">
            <v>20.011764705882349</v>
          </cell>
          <cell r="C21">
            <v>24.6</v>
          </cell>
          <cell r="D21">
            <v>17.5</v>
          </cell>
          <cell r="E21">
            <v>72.529411764705884</v>
          </cell>
          <cell r="F21">
            <v>85</v>
          </cell>
          <cell r="G21">
            <v>59</v>
          </cell>
          <cell r="H21">
            <v>20.16</v>
          </cell>
          <cell r="I21" t="str">
            <v>SE</v>
          </cell>
          <cell r="J21">
            <v>37.440000000000005</v>
          </cell>
          <cell r="K21">
            <v>0</v>
          </cell>
        </row>
        <row r="22">
          <cell r="B22">
            <v>22.145000000000003</v>
          </cell>
          <cell r="C22">
            <v>27.3</v>
          </cell>
          <cell r="D22">
            <v>19.899999999999999</v>
          </cell>
          <cell r="E22">
            <v>59.65</v>
          </cell>
          <cell r="F22">
            <v>71</v>
          </cell>
          <cell r="G22">
            <v>34</v>
          </cell>
          <cell r="H22">
            <v>21.240000000000002</v>
          </cell>
          <cell r="I22" t="str">
            <v>SE</v>
          </cell>
          <cell r="J22">
            <v>35.64</v>
          </cell>
          <cell r="K22">
            <v>0</v>
          </cell>
        </row>
        <row r="23">
          <cell r="B23">
            <v>22.578947368421051</v>
          </cell>
          <cell r="C23">
            <v>27</v>
          </cell>
          <cell r="D23">
            <v>20.399999999999999</v>
          </cell>
          <cell r="E23">
            <v>65.21052631578948</v>
          </cell>
          <cell r="F23">
            <v>82</v>
          </cell>
          <cell r="G23">
            <v>34</v>
          </cell>
          <cell r="H23">
            <v>20.52</v>
          </cell>
          <cell r="I23" t="str">
            <v>NE</v>
          </cell>
          <cell r="J23">
            <v>41.04</v>
          </cell>
          <cell r="K23">
            <v>0</v>
          </cell>
        </row>
        <row r="24">
          <cell r="B24">
            <v>21.139999999999997</v>
          </cell>
          <cell r="C24">
            <v>24</v>
          </cell>
          <cell r="D24">
            <v>19.7</v>
          </cell>
          <cell r="E24">
            <v>81.333333333333329</v>
          </cell>
          <cell r="F24">
            <v>93</v>
          </cell>
          <cell r="G24">
            <v>69</v>
          </cell>
          <cell r="H24">
            <v>20.52</v>
          </cell>
          <cell r="I24" t="str">
            <v>NE</v>
          </cell>
          <cell r="J24">
            <v>34.200000000000003</v>
          </cell>
          <cell r="K24">
            <v>0</v>
          </cell>
        </row>
        <row r="25">
          <cell r="B25">
            <v>22.169230769230772</v>
          </cell>
          <cell r="C25">
            <v>30.2</v>
          </cell>
          <cell r="D25">
            <v>19.600000000000001</v>
          </cell>
          <cell r="E25">
            <v>81.15384615384616</v>
          </cell>
          <cell r="F25">
            <v>92</v>
          </cell>
          <cell r="G25">
            <v>42</v>
          </cell>
          <cell r="H25">
            <v>15.840000000000002</v>
          </cell>
          <cell r="I25" t="str">
            <v>L</v>
          </cell>
          <cell r="J25">
            <v>25.92</v>
          </cell>
          <cell r="K25">
            <v>0</v>
          </cell>
        </row>
        <row r="26">
          <cell r="B26">
            <v>24.617647058823522</v>
          </cell>
          <cell r="C26">
            <v>31.2</v>
          </cell>
          <cell r="D26">
            <v>21.2</v>
          </cell>
          <cell r="E26">
            <v>72.117647058823536</v>
          </cell>
          <cell r="F26">
            <v>94</v>
          </cell>
          <cell r="G26">
            <v>45</v>
          </cell>
          <cell r="H26">
            <v>19.8</v>
          </cell>
          <cell r="I26" t="str">
            <v>NE</v>
          </cell>
          <cell r="J26">
            <v>64.08</v>
          </cell>
          <cell r="K26">
            <v>11.8</v>
          </cell>
        </row>
        <row r="27">
          <cell r="B27">
            <v>21.585714285714285</v>
          </cell>
          <cell r="C27">
            <v>25.7</v>
          </cell>
          <cell r="D27">
            <v>20.5</v>
          </cell>
          <cell r="E27">
            <v>91.428571428571431</v>
          </cell>
          <cell r="F27">
            <v>95</v>
          </cell>
          <cell r="G27">
            <v>70</v>
          </cell>
          <cell r="H27">
            <v>10.08</v>
          </cell>
          <cell r="I27" t="str">
            <v>N</v>
          </cell>
          <cell r="J27">
            <v>23.040000000000003</v>
          </cell>
          <cell r="K27">
            <v>0</v>
          </cell>
        </row>
        <row r="28">
          <cell r="B28">
            <v>22.169230769230772</v>
          </cell>
          <cell r="C28">
            <v>30.2</v>
          </cell>
          <cell r="D28">
            <v>19.600000000000001</v>
          </cell>
          <cell r="E28">
            <v>81.15384615384616</v>
          </cell>
          <cell r="F28">
            <v>92</v>
          </cell>
          <cell r="G28">
            <v>42</v>
          </cell>
          <cell r="H28">
            <v>15.840000000000002</v>
          </cell>
          <cell r="I28" t="str">
            <v>L</v>
          </cell>
          <cell r="J28">
            <v>25.92</v>
          </cell>
          <cell r="K28">
            <v>0</v>
          </cell>
        </row>
        <row r="29">
          <cell r="B29">
            <v>24.617647058823522</v>
          </cell>
          <cell r="C29">
            <v>31.2</v>
          </cell>
          <cell r="D29">
            <v>21.2</v>
          </cell>
          <cell r="E29">
            <v>72.117647058823536</v>
          </cell>
          <cell r="F29">
            <v>94</v>
          </cell>
          <cell r="G29">
            <v>45</v>
          </cell>
          <cell r="H29">
            <v>19.8</v>
          </cell>
          <cell r="I29" t="str">
            <v>NE</v>
          </cell>
          <cell r="J29">
            <v>64.08</v>
          </cell>
          <cell r="K29">
            <v>11.8</v>
          </cell>
        </row>
        <row r="30">
          <cell r="B30">
            <v>21.585714285714285</v>
          </cell>
          <cell r="C30">
            <v>25.7</v>
          </cell>
          <cell r="D30">
            <v>20.5</v>
          </cell>
          <cell r="E30">
            <v>91.428571428571431</v>
          </cell>
          <cell r="F30">
            <v>95</v>
          </cell>
          <cell r="G30">
            <v>70</v>
          </cell>
          <cell r="H30">
            <v>10.08</v>
          </cell>
          <cell r="I30" t="str">
            <v>N</v>
          </cell>
          <cell r="J30">
            <v>23.040000000000003</v>
          </cell>
          <cell r="K30">
            <v>0</v>
          </cell>
        </row>
        <row r="31">
          <cell r="B31">
            <v>22.758333333333336</v>
          </cell>
          <cell r="C31">
            <v>29.8</v>
          </cell>
          <cell r="D31">
            <v>21.3</v>
          </cell>
          <cell r="E31">
            <v>85</v>
          </cell>
          <cell r="F31">
            <v>92</v>
          </cell>
          <cell r="G31">
            <v>56</v>
          </cell>
          <cell r="H31">
            <v>18</v>
          </cell>
          <cell r="I31" t="str">
            <v>S</v>
          </cell>
          <cell r="J31">
            <v>59.4</v>
          </cell>
          <cell r="K31">
            <v>5.6</v>
          </cell>
        </row>
        <row r="32">
          <cell r="B32">
            <v>23.127272727272725</v>
          </cell>
          <cell r="C32">
            <v>24.4</v>
          </cell>
          <cell r="D32">
            <v>22.5</v>
          </cell>
          <cell r="E32">
            <v>87.090909090909093</v>
          </cell>
          <cell r="F32">
            <v>93</v>
          </cell>
          <cell r="G32">
            <v>77</v>
          </cell>
          <cell r="H32">
            <v>12.96</v>
          </cell>
          <cell r="I32" t="str">
            <v>S</v>
          </cell>
          <cell r="J32">
            <v>41.04</v>
          </cell>
          <cell r="K32">
            <v>0.4</v>
          </cell>
        </row>
        <row r="33">
          <cell r="B33">
            <v>25.300000000000004</v>
          </cell>
          <cell r="C33">
            <v>30.2</v>
          </cell>
          <cell r="D33">
            <v>23</v>
          </cell>
          <cell r="E33">
            <v>78.285714285714292</v>
          </cell>
          <cell r="F33">
            <v>91</v>
          </cell>
          <cell r="G33">
            <v>50</v>
          </cell>
          <cell r="H33">
            <v>37.080000000000005</v>
          </cell>
          <cell r="I33" t="str">
            <v>NE</v>
          </cell>
          <cell r="J33">
            <v>76.319999999999993</v>
          </cell>
          <cell r="K33">
            <v>0</v>
          </cell>
        </row>
        <row r="34">
          <cell r="B34">
            <v>22.829166666666666</v>
          </cell>
          <cell r="C34">
            <v>24.9</v>
          </cell>
          <cell r="D34">
            <v>21.4</v>
          </cell>
          <cell r="E34">
            <v>83.5</v>
          </cell>
          <cell r="F34">
            <v>92</v>
          </cell>
          <cell r="G34">
            <v>64</v>
          </cell>
          <cell r="H34">
            <v>20.16</v>
          </cell>
          <cell r="I34" t="str">
            <v>NO</v>
          </cell>
          <cell r="J34">
            <v>35.28</v>
          </cell>
          <cell r="K34">
            <v>2.8000000000000003</v>
          </cell>
        </row>
        <row r="35">
          <cell r="B35">
            <v>22.522222222222226</v>
          </cell>
          <cell r="C35">
            <v>25.9</v>
          </cell>
          <cell r="D35">
            <v>20.8</v>
          </cell>
          <cell r="E35">
            <v>85.666666666666671</v>
          </cell>
          <cell r="F35">
            <v>95</v>
          </cell>
          <cell r="G35">
            <v>62</v>
          </cell>
          <cell r="H35">
            <v>19.8</v>
          </cell>
          <cell r="I35" t="str">
            <v>S</v>
          </cell>
          <cell r="J35">
            <v>30.96</v>
          </cell>
          <cell r="K35">
            <v>0</v>
          </cell>
        </row>
        <row r="36">
          <cell r="I36" t="str">
            <v>NE</v>
          </cell>
        </row>
      </sheetData>
      <sheetData sheetId="10">
        <row r="5">
          <cell r="B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24.629166666666666</v>
          </cell>
          <cell r="C5">
            <v>32.200000000000003</v>
          </cell>
          <cell r="D5">
            <v>16</v>
          </cell>
          <cell r="E5">
            <v>56.166666666666664</v>
          </cell>
          <cell r="F5">
            <v>97</v>
          </cell>
          <cell r="G5">
            <v>33</v>
          </cell>
          <cell r="H5">
            <v>25.92</v>
          </cell>
          <cell r="I5" t="str">
            <v>N</v>
          </cell>
          <cell r="J5">
            <v>55.800000000000004</v>
          </cell>
          <cell r="K5">
            <v>20.2</v>
          </cell>
        </row>
        <row r="6">
          <cell r="B6">
            <v>20.175000000000001</v>
          </cell>
          <cell r="C6">
            <v>25.6</v>
          </cell>
          <cell r="D6">
            <v>16.100000000000001</v>
          </cell>
          <cell r="E6">
            <v>79.333333333333329</v>
          </cell>
          <cell r="F6">
            <v>97</v>
          </cell>
          <cell r="G6">
            <v>50</v>
          </cell>
          <cell r="H6">
            <v>12.24</v>
          </cell>
          <cell r="I6" t="str">
            <v>S</v>
          </cell>
          <cell r="J6">
            <v>44.64</v>
          </cell>
          <cell r="K6">
            <v>5.6000000000000005</v>
          </cell>
        </row>
        <row r="7">
          <cell r="B7">
            <v>22.091666666666672</v>
          </cell>
          <cell r="C7">
            <v>29.2</v>
          </cell>
          <cell r="D7">
            <v>16.5</v>
          </cell>
          <cell r="E7">
            <v>63.208333333333336</v>
          </cell>
          <cell r="F7">
            <v>88</v>
          </cell>
          <cell r="G7">
            <v>24</v>
          </cell>
          <cell r="H7">
            <v>9.7200000000000006</v>
          </cell>
          <cell r="I7" t="str">
            <v>SE</v>
          </cell>
          <cell r="J7">
            <v>34.200000000000003</v>
          </cell>
          <cell r="K7">
            <v>0</v>
          </cell>
        </row>
        <row r="8">
          <cell r="B8">
            <v>22.658333333333331</v>
          </cell>
          <cell r="C8">
            <v>29.8</v>
          </cell>
          <cell r="D8">
            <v>15.3</v>
          </cell>
          <cell r="E8">
            <v>54.208333333333336</v>
          </cell>
          <cell r="F8">
            <v>85</v>
          </cell>
          <cell r="G8">
            <v>29</v>
          </cell>
          <cell r="H8">
            <v>20.52</v>
          </cell>
          <cell r="I8" t="str">
            <v>NE</v>
          </cell>
          <cell r="J8">
            <v>42.12</v>
          </cell>
          <cell r="K8">
            <v>0</v>
          </cell>
        </row>
        <row r="9">
          <cell r="B9">
            <v>24.437499999999996</v>
          </cell>
          <cell r="C9">
            <v>32.1</v>
          </cell>
          <cell r="D9">
            <v>17.2</v>
          </cell>
          <cell r="E9">
            <v>55.875</v>
          </cell>
          <cell r="F9">
            <v>82</v>
          </cell>
          <cell r="G9">
            <v>32</v>
          </cell>
          <cell r="H9">
            <v>17.28</v>
          </cell>
          <cell r="I9" t="str">
            <v>NE</v>
          </cell>
          <cell r="J9">
            <v>32.76</v>
          </cell>
          <cell r="K9">
            <v>0</v>
          </cell>
        </row>
        <row r="10">
          <cell r="B10">
            <v>25.129166666666659</v>
          </cell>
          <cell r="C10">
            <v>32.700000000000003</v>
          </cell>
          <cell r="D10">
            <v>18.100000000000001</v>
          </cell>
          <cell r="E10">
            <v>58.75</v>
          </cell>
          <cell r="F10">
            <v>87</v>
          </cell>
          <cell r="G10">
            <v>29</v>
          </cell>
          <cell r="H10">
            <v>14.76</v>
          </cell>
          <cell r="I10" t="str">
            <v>NE</v>
          </cell>
          <cell r="J10">
            <v>30.96</v>
          </cell>
          <cell r="K10">
            <v>0</v>
          </cell>
        </row>
        <row r="11">
          <cell r="B11">
            <v>26.320833333333336</v>
          </cell>
          <cell r="C11">
            <v>33.799999999999997</v>
          </cell>
          <cell r="D11">
            <v>20.100000000000001</v>
          </cell>
          <cell r="E11">
            <v>55.375</v>
          </cell>
          <cell r="F11">
            <v>81</v>
          </cell>
          <cell r="G11">
            <v>28</v>
          </cell>
          <cell r="H11">
            <v>23.040000000000003</v>
          </cell>
          <cell r="I11" t="str">
            <v>NE</v>
          </cell>
          <cell r="J11">
            <v>49.680000000000007</v>
          </cell>
          <cell r="K11">
            <v>0</v>
          </cell>
        </row>
        <row r="12">
          <cell r="B12">
            <v>26.783333333333342</v>
          </cell>
          <cell r="C12">
            <v>32.5</v>
          </cell>
          <cell r="D12">
            <v>20.2</v>
          </cell>
          <cell r="E12">
            <v>59</v>
          </cell>
          <cell r="F12">
            <v>83</v>
          </cell>
          <cell r="G12">
            <v>38</v>
          </cell>
          <cell r="H12">
            <v>19.079999999999998</v>
          </cell>
          <cell r="I12" t="str">
            <v>N</v>
          </cell>
          <cell r="J12">
            <v>44.28</v>
          </cell>
          <cell r="K12">
            <v>0.4</v>
          </cell>
        </row>
        <row r="13">
          <cell r="B13">
            <v>27.070833333333329</v>
          </cell>
          <cell r="C13">
            <v>33</v>
          </cell>
          <cell r="D13">
            <v>19.8</v>
          </cell>
          <cell r="E13">
            <v>64.791666666666671</v>
          </cell>
          <cell r="F13">
            <v>97</v>
          </cell>
          <cell r="G13">
            <v>40</v>
          </cell>
          <cell r="H13">
            <v>22.32</v>
          </cell>
          <cell r="I13" t="str">
            <v>NE</v>
          </cell>
          <cell r="J13">
            <v>44.64</v>
          </cell>
          <cell r="K13">
            <v>15.399999999999999</v>
          </cell>
        </row>
        <row r="14">
          <cell r="B14">
            <v>21.479166666666668</v>
          </cell>
          <cell r="C14">
            <v>25.4</v>
          </cell>
          <cell r="D14">
            <v>20</v>
          </cell>
          <cell r="E14">
            <v>94.083333333333329</v>
          </cell>
          <cell r="F14">
            <v>98</v>
          </cell>
          <cell r="G14">
            <v>79</v>
          </cell>
          <cell r="H14">
            <v>13.68</v>
          </cell>
          <cell r="I14" t="str">
            <v>NE</v>
          </cell>
          <cell r="J14">
            <v>27.36</v>
          </cell>
          <cell r="K14">
            <v>9.1999999999999993</v>
          </cell>
        </row>
        <row r="15">
          <cell r="B15">
            <v>23.583333333333339</v>
          </cell>
          <cell r="C15">
            <v>30.5</v>
          </cell>
          <cell r="D15">
            <v>20.399999999999999</v>
          </cell>
          <cell r="E15">
            <v>85</v>
          </cell>
          <cell r="F15">
            <v>98</v>
          </cell>
          <cell r="G15">
            <v>53</v>
          </cell>
          <cell r="H15">
            <v>8.2799999999999994</v>
          </cell>
          <cell r="I15" t="str">
            <v>L</v>
          </cell>
          <cell r="J15">
            <v>15.48</v>
          </cell>
          <cell r="K15">
            <v>0.4</v>
          </cell>
        </row>
        <row r="16">
          <cell r="B16">
            <v>23.466666666666665</v>
          </cell>
          <cell r="C16">
            <v>28.3</v>
          </cell>
          <cell r="D16">
            <v>21.2</v>
          </cell>
          <cell r="E16">
            <v>89.208333333333329</v>
          </cell>
          <cell r="F16">
            <v>97</v>
          </cell>
          <cell r="G16">
            <v>73</v>
          </cell>
          <cell r="H16">
            <v>17.28</v>
          </cell>
          <cell r="I16" t="str">
            <v>NE</v>
          </cell>
          <cell r="J16">
            <v>37.800000000000004</v>
          </cell>
          <cell r="K16">
            <v>3.4000000000000004</v>
          </cell>
        </row>
        <row r="17">
          <cell r="B17">
            <v>24.412499999999998</v>
          </cell>
          <cell r="C17">
            <v>31.3</v>
          </cell>
          <cell r="D17">
            <v>20.8</v>
          </cell>
          <cell r="E17">
            <v>81.458333333333329</v>
          </cell>
          <cell r="F17">
            <v>98</v>
          </cell>
          <cell r="G17">
            <v>51</v>
          </cell>
          <cell r="H17">
            <v>20.16</v>
          </cell>
          <cell r="I17" t="str">
            <v>NO</v>
          </cell>
          <cell r="J17">
            <v>66.600000000000009</v>
          </cell>
          <cell r="K17">
            <v>0.4</v>
          </cell>
        </row>
        <row r="18">
          <cell r="B18">
            <v>20.654166666666669</v>
          </cell>
          <cell r="C18">
            <v>23.3</v>
          </cell>
          <cell r="D18">
            <v>18.2</v>
          </cell>
          <cell r="E18">
            <v>95.541666666666671</v>
          </cell>
          <cell r="F18">
            <v>99</v>
          </cell>
          <cell r="G18">
            <v>87</v>
          </cell>
          <cell r="H18">
            <v>9.3600000000000012</v>
          </cell>
          <cell r="I18" t="str">
            <v>NE</v>
          </cell>
          <cell r="J18">
            <v>19.8</v>
          </cell>
          <cell r="K18">
            <v>2.6</v>
          </cell>
        </row>
        <row r="19">
          <cell r="C19">
            <v>25.4</v>
          </cell>
          <cell r="D19">
            <v>16.7</v>
          </cell>
          <cell r="E19">
            <v>77.461538461538467</v>
          </cell>
          <cell r="F19">
            <v>99</v>
          </cell>
          <cell r="G19">
            <v>36</v>
          </cell>
          <cell r="H19">
            <v>15.120000000000001</v>
          </cell>
          <cell r="I19" t="str">
            <v>SO</v>
          </cell>
          <cell r="J19">
            <v>25.92</v>
          </cell>
          <cell r="K19">
            <v>2.2000000000000002</v>
          </cell>
        </row>
        <row r="20">
          <cell r="B20">
            <v>22.245833333333334</v>
          </cell>
          <cell r="C20">
            <v>28.9</v>
          </cell>
          <cell r="D20">
            <v>16.899999999999999</v>
          </cell>
          <cell r="E20">
            <v>60.541666666666664</v>
          </cell>
          <cell r="F20">
            <v>80</v>
          </cell>
          <cell r="G20">
            <v>29</v>
          </cell>
          <cell r="H20">
            <v>12.24</v>
          </cell>
          <cell r="I20" t="str">
            <v>SE</v>
          </cell>
          <cell r="J20">
            <v>23.040000000000003</v>
          </cell>
          <cell r="K20">
            <v>0</v>
          </cell>
        </row>
        <row r="21">
          <cell r="B21">
            <v>22.420833333333334</v>
          </cell>
          <cell r="C21">
            <v>28.2</v>
          </cell>
          <cell r="D21">
            <v>16.600000000000001</v>
          </cell>
          <cell r="E21">
            <v>50.5</v>
          </cell>
          <cell r="F21">
            <v>89</v>
          </cell>
          <cell r="G21">
            <v>22</v>
          </cell>
          <cell r="H21">
            <v>20.88</v>
          </cell>
          <cell r="I21" t="str">
            <v>SE</v>
          </cell>
          <cell r="J21">
            <v>36.72</v>
          </cell>
          <cell r="K21">
            <v>0</v>
          </cell>
        </row>
        <row r="22">
          <cell r="B22">
            <v>21.708333333333329</v>
          </cell>
          <cell r="C22">
            <v>28.5</v>
          </cell>
          <cell r="D22">
            <v>14.8</v>
          </cell>
          <cell r="E22">
            <v>48.583333333333336</v>
          </cell>
          <cell r="F22">
            <v>85</v>
          </cell>
          <cell r="G22">
            <v>25</v>
          </cell>
          <cell r="H22">
            <v>20.52</v>
          </cell>
          <cell r="I22" t="str">
            <v>L</v>
          </cell>
          <cell r="J22">
            <v>40.680000000000007</v>
          </cell>
          <cell r="K22">
            <v>0</v>
          </cell>
        </row>
        <row r="23">
          <cell r="B23">
            <v>22.916666666666668</v>
          </cell>
          <cell r="C23">
            <v>29</v>
          </cell>
          <cell r="D23">
            <v>16.8</v>
          </cell>
          <cell r="E23">
            <v>48.958333333333336</v>
          </cell>
          <cell r="F23">
            <v>75</v>
          </cell>
          <cell r="G23">
            <v>24</v>
          </cell>
          <cell r="H23">
            <v>12.96</v>
          </cell>
          <cell r="I23" t="str">
            <v>SE</v>
          </cell>
          <cell r="J23">
            <v>27.720000000000002</v>
          </cell>
          <cell r="K23">
            <v>0</v>
          </cell>
        </row>
        <row r="24">
          <cell r="B24">
            <v>22.466666666666665</v>
          </cell>
          <cell r="C24">
            <v>29.6</v>
          </cell>
          <cell r="D24">
            <v>15.9</v>
          </cell>
          <cell r="E24">
            <v>51.916666666666664</v>
          </cell>
          <cell r="F24">
            <v>74</v>
          </cell>
          <cell r="G24">
            <v>32</v>
          </cell>
          <cell r="H24">
            <v>20.52</v>
          </cell>
          <cell r="I24" t="str">
            <v>NE</v>
          </cell>
          <cell r="J24">
            <v>43.2</v>
          </cell>
          <cell r="K24">
            <v>0</v>
          </cell>
        </row>
        <row r="25">
          <cell r="B25">
            <v>23.408333333333335</v>
          </cell>
          <cell r="C25">
            <v>31.1</v>
          </cell>
          <cell r="D25">
            <v>17.2</v>
          </cell>
          <cell r="E25">
            <v>56.125</v>
          </cell>
          <cell r="F25">
            <v>74</v>
          </cell>
          <cell r="G25">
            <v>31</v>
          </cell>
          <cell r="H25">
            <v>19.8</v>
          </cell>
          <cell r="I25" t="str">
            <v>NE</v>
          </cell>
          <cell r="J25">
            <v>40.32</v>
          </cell>
          <cell r="K25">
            <v>0</v>
          </cell>
        </row>
        <row r="26">
          <cell r="B26">
            <v>23.637499999999999</v>
          </cell>
          <cell r="C26">
            <v>31.9</v>
          </cell>
          <cell r="D26">
            <v>16.7</v>
          </cell>
          <cell r="E26">
            <v>65.583333333333329</v>
          </cell>
          <cell r="F26">
            <v>94</v>
          </cell>
          <cell r="G26">
            <v>32</v>
          </cell>
          <cell r="H26">
            <v>19.079999999999998</v>
          </cell>
          <cell r="I26" t="str">
            <v>NE</v>
          </cell>
          <cell r="J26">
            <v>34.56</v>
          </cell>
          <cell r="K26">
            <v>0</v>
          </cell>
        </row>
        <row r="27">
          <cell r="B27">
            <v>25.366666666666671</v>
          </cell>
          <cell r="C27">
            <v>33.4</v>
          </cell>
          <cell r="D27">
            <v>17.899999999999999</v>
          </cell>
          <cell r="E27">
            <v>62.208333333333336</v>
          </cell>
          <cell r="F27">
            <v>95</v>
          </cell>
          <cell r="G27">
            <v>30</v>
          </cell>
          <cell r="H27">
            <v>15.120000000000001</v>
          </cell>
          <cell r="I27" t="str">
            <v>NE</v>
          </cell>
          <cell r="J27">
            <v>35.64</v>
          </cell>
          <cell r="K27">
            <v>0</v>
          </cell>
        </row>
        <row r="28">
          <cell r="B28">
            <v>25.366666666666671</v>
          </cell>
          <cell r="C28">
            <v>33.4</v>
          </cell>
          <cell r="D28">
            <v>17.899999999999999</v>
          </cell>
          <cell r="E28">
            <v>62.208333333333336</v>
          </cell>
          <cell r="F28">
            <v>95</v>
          </cell>
          <cell r="G28">
            <v>30</v>
          </cell>
          <cell r="H28">
            <v>15.120000000000001</v>
          </cell>
          <cell r="I28" t="str">
            <v>NE</v>
          </cell>
          <cell r="J28">
            <v>35.64</v>
          </cell>
          <cell r="K28">
            <v>0</v>
          </cell>
        </row>
        <row r="29">
          <cell r="B29">
            <v>23.066666666666663</v>
          </cell>
          <cell r="C29">
            <v>27.6</v>
          </cell>
          <cell r="D29">
            <v>17.5</v>
          </cell>
          <cell r="E29">
            <v>73.041666666666671</v>
          </cell>
          <cell r="F29">
            <v>99</v>
          </cell>
          <cell r="G29">
            <v>49</v>
          </cell>
          <cell r="H29">
            <v>14.76</v>
          </cell>
          <cell r="I29" t="str">
            <v>N</v>
          </cell>
          <cell r="J29">
            <v>50.76</v>
          </cell>
          <cell r="K29">
            <v>68.599999999999994</v>
          </cell>
        </row>
        <row r="30">
          <cell r="B30">
            <v>20.012499999999999</v>
          </cell>
          <cell r="C30">
            <v>26</v>
          </cell>
          <cell r="D30">
            <v>14.6</v>
          </cell>
          <cell r="E30">
            <v>74</v>
          </cell>
          <cell r="F30">
            <v>95</v>
          </cell>
          <cell r="G30">
            <v>45</v>
          </cell>
          <cell r="H30">
            <v>11.879999999999999</v>
          </cell>
          <cell r="I30" t="str">
            <v>S</v>
          </cell>
          <cell r="J30">
            <v>28.08</v>
          </cell>
          <cell r="K30">
            <v>0</v>
          </cell>
        </row>
        <row r="31">
          <cell r="B31">
            <v>22.645833333333339</v>
          </cell>
          <cell r="C31">
            <v>30.3</v>
          </cell>
          <cell r="D31">
            <v>16.3</v>
          </cell>
          <cell r="E31">
            <v>61.708333333333336</v>
          </cell>
          <cell r="F31">
            <v>88</v>
          </cell>
          <cell r="G31">
            <v>29</v>
          </cell>
          <cell r="H31">
            <v>9.7200000000000006</v>
          </cell>
          <cell r="I31" t="str">
            <v>L</v>
          </cell>
          <cell r="J31">
            <v>28.08</v>
          </cell>
          <cell r="K31">
            <v>0</v>
          </cell>
        </row>
        <row r="32">
          <cell r="B32">
            <v>25.629166666666666</v>
          </cell>
          <cell r="C32">
            <v>32.9</v>
          </cell>
          <cell r="D32">
            <v>19.100000000000001</v>
          </cell>
          <cell r="E32">
            <v>61.25</v>
          </cell>
          <cell r="F32">
            <v>83</v>
          </cell>
          <cell r="G32">
            <v>41</v>
          </cell>
          <cell r="H32">
            <v>15.48</v>
          </cell>
          <cell r="I32" t="str">
            <v>NE</v>
          </cell>
          <cell r="J32">
            <v>29.52</v>
          </cell>
          <cell r="K32">
            <v>0</v>
          </cell>
        </row>
        <row r="33">
          <cell r="B33">
            <v>27.058333333333326</v>
          </cell>
          <cell r="C33">
            <v>35.1</v>
          </cell>
          <cell r="D33">
            <v>20.9</v>
          </cell>
          <cell r="E33">
            <v>64.041666666666671</v>
          </cell>
          <cell r="F33">
            <v>90</v>
          </cell>
          <cell r="G33">
            <v>31</v>
          </cell>
          <cell r="H33">
            <v>17.64</v>
          </cell>
          <cell r="I33" t="str">
            <v>NE</v>
          </cell>
          <cell r="J33">
            <v>42.12</v>
          </cell>
          <cell r="K33">
            <v>0.2</v>
          </cell>
        </row>
        <row r="34">
          <cell r="B34">
            <v>19.412499999999998</v>
          </cell>
          <cell r="C34">
            <v>24.2</v>
          </cell>
          <cell r="D34">
            <v>17.7</v>
          </cell>
          <cell r="E34">
            <v>93.291666666666671</v>
          </cell>
          <cell r="F34">
            <v>99</v>
          </cell>
          <cell r="G34">
            <v>68</v>
          </cell>
          <cell r="H34">
            <v>24.12</v>
          </cell>
          <cell r="I34" t="str">
            <v>NE</v>
          </cell>
          <cell r="J34">
            <v>53.64</v>
          </cell>
          <cell r="K34">
            <v>51.400000000000013</v>
          </cell>
        </row>
        <row r="35">
          <cell r="B35">
            <v>19.737500000000001</v>
          </cell>
          <cell r="C35">
            <v>26.4</v>
          </cell>
          <cell r="D35">
            <v>13.6</v>
          </cell>
          <cell r="E35">
            <v>62.333333333333336</v>
          </cell>
          <cell r="F35">
            <v>97</v>
          </cell>
          <cell r="G35">
            <v>32</v>
          </cell>
          <cell r="H35">
            <v>14.4</v>
          </cell>
          <cell r="I35" t="str">
            <v>S</v>
          </cell>
          <cell r="J35">
            <v>30.6</v>
          </cell>
          <cell r="K35">
            <v>0</v>
          </cell>
        </row>
        <row r="36">
          <cell r="I36" t="str">
            <v>NE</v>
          </cell>
        </row>
      </sheetData>
      <sheetData sheetId="10">
        <row r="5">
          <cell r="B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24.912500000000005</v>
          </cell>
          <cell r="C5">
            <v>34.6</v>
          </cell>
          <cell r="D5">
            <v>16.899999999999999</v>
          </cell>
          <cell r="E5">
            <v>58.041666666666664</v>
          </cell>
          <cell r="F5">
            <v>93</v>
          </cell>
          <cell r="G5">
            <v>29</v>
          </cell>
          <cell r="H5">
            <v>40.32</v>
          </cell>
          <cell r="I5" t="str">
            <v>NO</v>
          </cell>
          <cell r="J5">
            <v>77.039999999999992</v>
          </cell>
          <cell r="K5">
            <v>5.8000000000000007</v>
          </cell>
        </row>
        <row r="6">
          <cell r="B6">
            <v>20.612500000000001</v>
          </cell>
          <cell r="C6">
            <v>28.3</v>
          </cell>
          <cell r="D6">
            <v>15.6</v>
          </cell>
          <cell r="E6">
            <v>79.75</v>
          </cell>
          <cell r="F6">
            <v>97</v>
          </cell>
          <cell r="G6">
            <v>43</v>
          </cell>
          <cell r="H6">
            <v>14.04</v>
          </cell>
          <cell r="I6" t="str">
            <v>S</v>
          </cell>
          <cell r="J6">
            <v>42.12</v>
          </cell>
          <cell r="K6">
            <v>9.1999999999999993</v>
          </cell>
        </row>
        <row r="7">
          <cell r="B7">
            <v>22.229166666666668</v>
          </cell>
          <cell r="C7">
            <v>30.4</v>
          </cell>
          <cell r="D7">
            <v>14.8</v>
          </cell>
          <cell r="E7">
            <v>65.083333333333329</v>
          </cell>
          <cell r="F7">
            <v>95</v>
          </cell>
          <cell r="G7">
            <v>26</v>
          </cell>
          <cell r="H7">
            <v>12.6</v>
          </cell>
          <cell r="I7" t="str">
            <v>S</v>
          </cell>
          <cell r="J7">
            <v>27.36</v>
          </cell>
          <cell r="K7">
            <v>0</v>
          </cell>
        </row>
        <row r="8">
          <cell r="B8">
            <v>22.391666666666666</v>
          </cell>
          <cell r="C8">
            <v>31.5</v>
          </cell>
          <cell r="D8">
            <v>13.6</v>
          </cell>
          <cell r="E8">
            <v>58.541666666666664</v>
          </cell>
          <cell r="F8">
            <v>90</v>
          </cell>
          <cell r="G8">
            <v>27</v>
          </cell>
          <cell r="H8">
            <v>26.64</v>
          </cell>
          <cell r="I8" t="str">
            <v>NE</v>
          </cell>
          <cell r="J8">
            <v>42.84</v>
          </cell>
          <cell r="K8">
            <v>0</v>
          </cell>
        </row>
        <row r="9">
          <cell r="B9">
            <v>24.099999999999998</v>
          </cell>
          <cell r="C9">
            <v>33.1</v>
          </cell>
          <cell r="D9">
            <v>16.2</v>
          </cell>
          <cell r="E9">
            <v>60.333333333333336</v>
          </cell>
          <cell r="F9">
            <v>88</v>
          </cell>
          <cell r="G9">
            <v>33</v>
          </cell>
          <cell r="H9">
            <v>20.16</v>
          </cell>
          <cell r="I9" t="str">
            <v>L</v>
          </cell>
          <cell r="J9">
            <v>37.080000000000005</v>
          </cell>
          <cell r="K9">
            <v>0</v>
          </cell>
        </row>
        <row r="10">
          <cell r="B10">
            <v>25.733333333333331</v>
          </cell>
          <cell r="C10">
            <v>34.4</v>
          </cell>
          <cell r="D10">
            <v>17.3</v>
          </cell>
          <cell r="E10">
            <v>60.916666666666664</v>
          </cell>
          <cell r="F10">
            <v>92</v>
          </cell>
          <cell r="G10">
            <v>28</v>
          </cell>
          <cell r="H10">
            <v>16.2</v>
          </cell>
          <cell r="I10" t="str">
            <v>NE</v>
          </cell>
          <cell r="J10">
            <v>35.28</v>
          </cell>
          <cell r="K10">
            <v>0</v>
          </cell>
        </row>
        <row r="11">
          <cell r="B11">
            <v>26.796000000000003</v>
          </cell>
          <cell r="C11">
            <v>35.299999999999997</v>
          </cell>
          <cell r="D11">
            <v>19.3</v>
          </cell>
          <cell r="E11">
            <v>56.16</v>
          </cell>
          <cell r="F11">
            <v>86</v>
          </cell>
          <cell r="G11">
            <v>26</v>
          </cell>
          <cell r="H11">
            <v>21.6</v>
          </cell>
          <cell r="I11" t="str">
            <v>L</v>
          </cell>
          <cell r="J11">
            <v>52.92</v>
          </cell>
          <cell r="K11">
            <v>0</v>
          </cell>
        </row>
        <row r="12">
          <cell r="B12">
            <v>24.517391304347825</v>
          </cell>
          <cell r="C12">
            <v>32</v>
          </cell>
          <cell r="D12">
            <v>20.8</v>
          </cell>
          <cell r="E12">
            <v>70.565217391304344</v>
          </cell>
          <cell r="F12">
            <v>86</v>
          </cell>
          <cell r="G12">
            <v>48</v>
          </cell>
          <cell r="H12">
            <v>24.48</v>
          </cell>
          <cell r="I12" t="str">
            <v>L</v>
          </cell>
          <cell r="J12">
            <v>55.800000000000004</v>
          </cell>
          <cell r="K12">
            <v>5</v>
          </cell>
        </row>
        <row r="13">
          <cell r="B13">
            <v>25.825000000000003</v>
          </cell>
          <cell r="C13">
            <v>35.6</v>
          </cell>
          <cell r="D13">
            <v>20.3</v>
          </cell>
          <cell r="E13">
            <v>73.708333333333329</v>
          </cell>
          <cell r="F13">
            <v>95</v>
          </cell>
          <cell r="G13">
            <v>36</v>
          </cell>
          <cell r="H13">
            <v>23.040000000000003</v>
          </cell>
          <cell r="I13" t="str">
            <v>L</v>
          </cell>
          <cell r="J13">
            <v>55.800000000000004</v>
          </cell>
          <cell r="K13">
            <v>7</v>
          </cell>
        </row>
        <row r="14">
          <cell r="B14">
            <v>22.941666666666666</v>
          </cell>
          <cell r="C14">
            <v>28.3</v>
          </cell>
          <cell r="D14">
            <v>20.5</v>
          </cell>
          <cell r="E14">
            <v>88.958333333333329</v>
          </cell>
          <cell r="F14">
            <v>97</v>
          </cell>
          <cell r="G14">
            <v>69</v>
          </cell>
          <cell r="H14">
            <v>10.44</v>
          </cell>
          <cell r="I14" t="str">
            <v>SO</v>
          </cell>
          <cell r="J14">
            <v>60.480000000000004</v>
          </cell>
          <cell r="K14">
            <v>31.599999999999998</v>
          </cell>
        </row>
        <row r="15">
          <cell r="B15">
            <v>24.866666666666671</v>
          </cell>
          <cell r="C15">
            <v>31.2</v>
          </cell>
          <cell r="D15">
            <v>21.7</v>
          </cell>
          <cell r="E15">
            <v>80.291666666666671</v>
          </cell>
          <cell r="F15">
            <v>96</v>
          </cell>
          <cell r="G15">
            <v>49</v>
          </cell>
          <cell r="H15">
            <v>9</v>
          </cell>
          <cell r="I15" t="str">
            <v>SE</v>
          </cell>
          <cell r="J15">
            <v>29.52</v>
          </cell>
          <cell r="K15">
            <v>2</v>
          </cell>
        </row>
        <row r="16">
          <cell r="B16">
            <v>23.3</v>
          </cell>
          <cell r="C16">
            <v>27</v>
          </cell>
          <cell r="D16">
            <v>21.4</v>
          </cell>
          <cell r="E16">
            <v>89.875</v>
          </cell>
          <cell r="F16">
            <v>96</v>
          </cell>
          <cell r="G16">
            <v>78</v>
          </cell>
          <cell r="H16">
            <v>23.040000000000003</v>
          </cell>
          <cell r="I16" t="str">
            <v>NE</v>
          </cell>
          <cell r="J16">
            <v>47.16</v>
          </cell>
          <cell r="K16">
            <v>15.200000000000001</v>
          </cell>
        </row>
        <row r="17">
          <cell r="B17">
            <v>24.174999999999997</v>
          </cell>
          <cell r="C17">
            <v>32.6</v>
          </cell>
          <cell r="D17">
            <v>20.9</v>
          </cell>
          <cell r="E17">
            <v>83.833333333333329</v>
          </cell>
          <cell r="F17">
            <v>96</v>
          </cell>
          <cell r="G17">
            <v>51</v>
          </cell>
          <cell r="H17">
            <v>25.2</v>
          </cell>
          <cell r="I17" t="str">
            <v>NE</v>
          </cell>
          <cell r="J17">
            <v>44.28</v>
          </cell>
          <cell r="K17">
            <v>6</v>
          </cell>
        </row>
        <row r="18">
          <cell r="B18">
            <v>21.620833333333334</v>
          </cell>
          <cell r="C18">
            <v>24</v>
          </cell>
          <cell r="D18">
            <v>19.600000000000001</v>
          </cell>
          <cell r="E18">
            <v>91</v>
          </cell>
          <cell r="F18">
            <v>95</v>
          </cell>
          <cell r="G18">
            <v>79</v>
          </cell>
          <cell r="H18">
            <v>15.48</v>
          </cell>
          <cell r="I18" t="str">
            <v>S</v>
          </cell>
          <cell r="J18">
            <v>28.44</v>
          </cell>
          <cell r="K18">
            <v>5</v>
          </cell>
        </row>
        <row r="19">
          <cell r="B19">
            <v>21.720833333333331</v>
          </cell>
          <cell r="C19">
            <v>24.8</v>
          </cell>
          <cell r="D19">
            <v>19.600000000000001</v>
          </cell>
          <cell r="E19">
            <v>91.958333333333329</v>
          </cell>
          <cell r="F19">
            <v>96</v>
          </cell>
          <cell r="G19">
            <v>76</v>
          </cell>
          <cell r="H19">
            <v>10.44</v>
          </cell>
          <cell r="I19" t="str">
            <v>O</v>
          </cell>
          <cell r="J19">
            <v>30.96</v>
          </cell>
          <cell r="K19">
            <v>0.8</v>
          </cell>
        </row>
        <row r="20">
          <cell r="B20">
            <v>21.733333333333334</v>
          </cell>
          <cell r="C20">
            <v>28.4</v>
          </cell>
          <cell r="D20">
            <v>17.3</v>
          </cell>
          <cell r="E20">
            <v>76.541666666666671</v>
          </cell>
          <cell r="F20">
            <v>94</v>
          </cell>
          <cell r="G20">
            <v>45</v>
          </cell>
          <cell r="H20">
            <v>15.840000000000002</v>
          </cell>
          <cell r="I20" t="str">
            <v>SO</v>
          </cell>
          <cell r="J20">
            <v>31.319999999999997</v>
          </cell>
          <cell r="K20">
            <v>0.8</v>
          </cell>
        </row>
        <row r="21">
          <cell r="B21">
            <v>22.295833333333334</v>
          </cell>
          <cell r="C21">
            <v>30.6</v>
          </cell>
          <cell r="D21">
            <v>15.2</v>
          </cell>
          <cell r="E21">
            <v>66.833333333333329</v>
          </cell>
          <cell r="F21">
            <v>92</v>
          </cell>
          <cell r="G21">
            <v>29</v>
          </cell>
          <cell r="H21">
            <v>13.68</v>
          </cell>
          <cell r="I21" t="str">
            <v>SE</v>
          </cell>
          <cell r="J21">
            <v>30.96</v>
          </cell>
          <cell r="K21">
            <v>0</v>
          </cell>
        </row>
        <row r="22">
          <cell r="B22">
            <v>22.245833333333334</v>
          </cell>
          <cell r="C22">
            <v>29.6</v>
          </cell>
          <cell r="D22">
            <v>16.399999999999999</v>
          </cell>
          <cell r="E22">
            <v>56.208333333333336</v>
          </cell>
          <cell r="F22">
            <v>90</v>
          </cell>
          <cell r="G22">
            <v>20</v>
          </cell>
          <cell r="H22">
            <v>23.759999999999998</v>
          </cell>
          <cell r="I22" t="str">
            <v>L</v>
          </cell>
          <cell r="J22">
            <v>42.84</v>
          </cell>
          <cell r="K22">
            <v>0</v>
          </cell>
        </row>
        <row r="23">
          <cell r="B23">
            <v>21.095833333333335</v>
          </cell>
          <cell r="C23">
            <v>30</v>
          </cell>
          <cell r="D23">
            <v>13.7</v>
          </cell>
          <cell r="E23">
            <v>56.541666666666664</v>
          </cell>
          <cell r="F23">
            <v>89</v>
          </cell>
          <cell r="G23">
            <v>27</v>
          </cell>
          <cell r="H23">
            <v>25.56</v>
          </cell>
          <cell r="I23" t="str">
            <v>SE</v>
          </cell>
          <cell r="J23">
            <v>47.519999999999996</v>
          </cell>
          <cell r="K23">
            <v>0</v>
          </cell>
        </row>
        <row r="24">
          <cell r="B24">
            <v>21.929166666666664</v>
          </cell>
          <cell r="C24">
            <v>30.1</v>
          </cell>
          <cell r="D24">
            <v>14.6</v>
          </cell>
          <cell r="E24">
            <v>58.333333333333336</v>
          </cell>
          <cell r="F24">
            <v>86</v>
          </cell>
          <cell r="G24">
            <v>27</v>
          </cell>
          <cell r="H24">
            <v>14.4</v>
          </cell>
          <cell r="I24" t="str">
            <v>SE</v>
          </cell>
          <cell r="J24">
            <v>36.36</v>
          </cell>
          <cell r="K24">
            <v>0</v>
          </cell>
        </row>
        <row r="25">
          <cell r="B25">
            <v>21.958333333333332</v>
          </cell>
          <cell r="C25">
            <v>30.6</v>
          </cell>
          <cell r="D25">
            <v>13.7</v>
          </cell>
          <cell r="E25">
            <v>59.458333333333336</v>
          </cell>
          <cell r="F25">
            <v>92</v>
          </cell>
          <cell r="G25">
            <v>32</v>
          </cell>
          <cell r="H25">
            <v>26.64</v>
          </cell>
          <cell r="I25" t="str">
            <v>L</v>
          </cell>
          <cell r="J25">
            <v>40.680000000000007</v>
          </cell>
          <cell r="K25">
            <v>0</v>
          </cell>
        </row>
        <row r="26">
          <cell r="B26">
            <v>23.725000000000005</v>
          </cell>
          <cell r="C26">
            <v>32.4</v>
          </cell>
          <cell r="D26">
            <v>15.7</v>
          </cell>
          <cell r="E26">
            <v>57.291666666666664</v>
          </cell>
          <cell r="F26">
            <v>84</v>
          </cell>
          <cell r="G26">
            <v>30</v>
          </cell>
          <cell r="H26">
            <v>25.92</v>
          </cell>
          <cell r="I26" t="str">
            <v>L</v>
          </cell>
          <cell r="J26">
            <v>42.84</v>
          </cell>
          <cell r="K26">
            <v>0</v>
          </cell>
        </row>
        <row r="27">
          <cell r="B27">
            <v>24.245833333333337</v>
          </cell>
          <cell r="C27">
            <v>32.6</v>
          </cell>
          <cell r="D27">
            <v>16.399999999999999</v>
          </cell>
          <cell r="E27">
            <v>64.5</v>
          </cell>
          <cell r="F27">
            <v>93</v>
          </cell>
          <cell r="G27">
            <v>35</v>
          </cell>
          <cell r="H27">
            <v>22.68</v>
          </cell>
          <cell r="I27" t="str">
            <v>NE</v>
          </cell>
          <cell r="J27">
            <v>41.76</v>
          </cell>
          <cell r="K27">
            <v>0</v>
          </cell>
        </row>
        <row r="28">
          <cell r="B28">
            <v>25.983333333333334</v>
          </cell>
          <cell r="C28">
            <v>35.299999999999997</v>
          </cell>
          <cell r="D28">
            <v>18.5</v>
          </cell>
          <cell r="E28">
            <v>61.75</v>
          </cell>
          <cell r="F28">
            <v>93</v>
          </cell>
          <cell r="G28">
            <v>27</v>
          </cell>
          <cell r="H28">
            <v>16.559999999999999</v>
          </cell>
          <cell r="I28" t="str">
            <v>L</v>
          </cell>
          <cell r="J28">
            <v>39.24</v>
          </cell>
          <cell r="K28">
            <v>0</v>
          </cell>
        </row>
        <row r="29">
          <cell r="B29">
            <v>22.804166666666664</v>
          </cell>
          <cell r="C29">
            <v>28</v>
          </cell>
          <cell r="D29">
            <v>18.7</v>
          </cell>
          <cell r="E29">
            <v>75.375</v>
          </cell>
          <cell r="F29">
            <v>97</v>
          </cell>
          <cell r="G29">
            <v>47</v>
          </cell>
          <cell r="H29">
            <v>12.96</v>
          </cell>
          <cell r="I29" t="str">
            <v>NO</v>
          </cell>
          <cell r="J29">
            <v>44.28</v>
          </cell>
          <cell r="K29">
            <v>60.800000000000004</v>
          </cell>
        </row>
        <row r="30">
          <cell r="B30">
            <v>21.091666666666665</v>
          </cell>
          <cell r="C30">
            <v>27.8</v>
          </cell>
          <cell r="D30">
            <v>14.5</v>
          </cell>
          <cell r="E30">
            <v>72.083333333333329</v>
          </cell>
          <cell r="F30">
            <v>94</v>
          </cell>
          <cell r="G30">
            <v>38</v>
          </cell>
          <cell r="H30">
            <v>14.4</v>
          </cell>
          <cell r="I30" t="str">
            <v>SO</v>
          </cell>
          <cell r="J30">
            <v>32.04</v>
          </cell>
          <cell r="K30">
            <v>0</v>
          </cell>
        </row>
        <row r="31">
          <cell r="B31">
            <v>22.154166666666669</v>
          </cell>
          <cell r="C31">
            <v>31.9</v>
          </cell>
          <cell r="D31">
            <v>15.1</v>
          </cell>
          <cell r="E31">
            <v>67.125</v>
          </cell>
          <cell r="F31">
            <v>94</v>
          </cell>
          <cell r="G31">
            <v>26</v>
          </cell>
          <cell r="H31">
            <v>9</v>
          </cell>
          <cell r="I31" t="str">
            <v>SO</v>
          </cell>
          <cell r="J31">
            <v>26.64</v>
          </cell>
          <cell r="K31">
            <v>0</v>
          </cell>
        </row>
        <row r="32">
          <cell r="B32">
            <v>24.683333333333326</v>
          </cell>
          <cell r="C32">
            <v>34.9</v>
          </cell>
          <cell r="D32">
            <v>17.5</v>
          </cell>
          <cell r="E32">
            <v>66.625</v>
          </cell>
          <cell r="F32">
            <v>90</v>
          </cell>
          <cell r="G32">
            <v>37</v>
          </cell>
          <cell r="H32">
            <v>16.2</v>
          </cell>
          <cell r="I32" t="str">
            <v>NE</v>
          </cell>
          <cell r="J32">
            <v>33.840000000000003</v>
          </cell>
          <cell r="K32">
            <v>3.2</v>
          </cell>
        </row>
        <row r="33">
          <cell r="B33">
            <v>26.529166666666665</v>
          </cell>
          <cell r="C33">
            <v>37</v>
          </cell>
          <cell r="D33">
            <v>20</v>
          </cell>
          <cell r="E33">
            <v>71.75</v>
          </cell>
          <cell r="F33">
            <v>95</v>
          </cell>
          <cell r="G33">
            <v>32</v>
          </cell>
          <cell r="H33">
            <v>36.72</v>
          </cell>
          <cell r="I33" t="str">
            <v>L</v>
          </cell>
          <cell r="J33">
            <v>67.680000000000007</v>
          </cell>
          <cell r="K33">
            <v>1</v>
          </cell>
        </row>
        <row r="34">
          <cell r="B34">
            <v>20.683333333333334</v>
          </cell>
          <cell r="C34">
            <v>26</v>
          </cell>
          <cell r="D34">
            <v>18.5</v>
          </cell>
          <cell r="E34">
            <v>88.375</v>
          </cell>
          <cell r="F34">
            <v>96</v>
          </cell>
          <cell r="G34">
            <v>67</v>
          </cell>
          <cell r="H34">
            <v>32.04</v>
          </cell>
          <cell r="I34" t="str">
            <v>S</v>
          </cell>
          <cell r="J34">
            <v>51.480000000000004</v>
          </cell>
          <cell r="K34">
            <v>56.20000000000001</v>
          </cell>
        </row>
        <row r="35">
          <cell r="B35">
            <v>20.400000000000002</v>
          </cell>
          <cell r="C35">
            <v>27.6</v>
          </cell>
          <cell r="D35">
            <v>13.1</v>
          </cell>
          <cell r="E35">
            <v>61.958333333333336</v>
          </cell>
          <cell r="F35">
            <v>90</v>
          </cell>
          <cell r="G35">
            <v>35</v>
          </cell>
          <cell r="H35">
            <v>23.759999999999998</v>
          </cell>
          <cell r="I35" t="str">
            <v>S</v>
          </cell>
          <cell r="J35">
            <v>36.36</v>
          </cell>
          <cell r="K35">
            <v>0</v>
          </cell>
        </row>
        <row r="36">
          <cell r="I36" t="str">
            <v>L</v>
          </cell>
        </row>
      </sheetData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27.854166666666668</v>
          </cell>
          <cell r="C5">
            <v>34.9</v>
          </cell>
          <cell r="D5">
            <v>20.8</v>
          </cell>
          <cell r="E5">
            <v>58.708333333333336</v>
          </cell>
          <cell r="F5">
            <v>94</v>
          </cell>
          <cell r="G5">
            <v>38</v>
          </cell>
          <cell r="H5">
            <v>19.8</v>
          </cell>
          <cell r="I5" t="str">
            <v>N</v>
          </cell>
          <cell r="J5">
            <v>57.24</v>
          </cell>
          <cell r="K5">
            <v>18.8</v>
          </cell>
        </row>
        <row r="6">
          <cell r="B6">
            <v>22.754166666666674</v>
          </cell>
          <cell r="C6">
            <v>28.8</v>
          </cell>
          <cell r="D6">
            <v>19.399999999999999</v>
          </cell>
          <cell r="E6">
            <v>82.583333333333329</v>
          </cell>
          <cell r="F6">
            <v>96</v>
          </cell>
          <cell r="G6">
            <v>54</v>
          </cell>
          <cell r="H6">
            <v>27.720000000000002</v>
          </cell>
          <cell r="I6" t="str">
            <v>S</v>
          </cell>
          <cell r="J6">
            <v>65.160000000000011</v>
          </cell>
          <cell r="K6">
            <v>2.8</v>
          </cell>
        </row>
        <row r="7">
          <cell r="B7">
            <v>24.483333333333334</v>
          </cell>
          <cell r="C7">
            <v>31.5</v>
          </cell>
          <cell r="D7">
            <v>18.399999999999999</v>
          </cell>
          <cell r="E7">
            <v>65.541666666666671</v>
          </cell>
          <cell r="F7">
            <v>91</v>
          </cell>
          <cell r="G7">
            <v>33</v>
          </cell>
          <cell r="H7">
            <v>11.16</v>
          </cell>
          <cell r="I7" t="str">
            <v>SO</v>
          </cell>
          <cell r="J7">
            <v>28.44</v>
          </cell>
          <cell r="K7">
            <v>0</v>
          </cell>
        </row>
        <row r="8">
          <cell r="B8">
            <v>25.962499999999991</v>
          </cell>
          <cell r="C8">
            <v>34.200000000000003</v>
          </cell>
          <cell r="D8">
            <v>17.399999999999999</v>
          </cell>
          <cell r="E8">
            <v>56.625</v>
          </cell>
          <cell r="F8">
            <v>88</v>
          </cell>
          <cell r="G8">
            <v>24</v>
          </cell>
          <cell r="H8">
            <v>13.32</v>
          </cell>
          <cell r="I8" t="str">
            <v>NO</v>
          </cell>
          <cell r="J8">
            <v>29.880000000000003</v>
          </cell>
          <cell r="K8">
            <v>0</v>
          </cell>
        </row>
        <row r="9">
          <cell r="B9">
            <v>27.633333333333336</v>
          </cell>
          <cell r="C9">
            <v>37.5</v>
          </cell>
          <cell r="D9">
            <v>18.600000000000001</v>
          </cell>
          <cell r="E9">
            <v>54.875</v>
          </cell>
          <cell r="F9">
            <v>88</v>
          </cell>
          <cell r="G9">
            <v>17</v>
          </cell>
          <cell r="H9">
            <v>9.3600000000000012</v>
          </cell>
          <cell r="I9" t="str">
            <v>NO</v>
          </cell>
          <cell r="J9">
            <v>19.8</v>
          </cell>
          <cell r="K9">
            <v>0</v>
          </cell>
        </row>
        <row r="10">
          <cell r="B10">
            <v>29.229166666666668</v>
          </cell>
          <cell r="C10">
            <v>35.4</v>
          </cell>
          <cell r="D10">
            <v>23.9</v>
          </cell>
          <cell r="E10">
            <v>53.333333333333336</v>
          </cell>
          <cell r="F10">
            <v>72</v>
          </cell>
          <cell r="G10">
            <v>39</v>
          </cell>
          <cell r="H10">
            <v>14.76</v>
          </cell>
          <cell r="I10" t="str">
            <v>NO</v>
          </cell>
          <cell r="J10">
            <v>32.76</v>
          </cell>
          <cell r="K10">
            <v>0</v>
          </cell>
        </row>
        <row r="11">
          <cell r="B11">
            <v>30.233333333333324</v>
          </cell>
          <cell r="C11">
            <v>36.299999999999997</v>
          </cell>
          <cell r="D11">
            <v>23.5</v>
          </cell>
          <cell r="E11">
            <v>53.041666666666664</v>
          </cell>
          <cell r="F11">
            <v>81</v>
          </cell>
          <cell r="G11">
            <v>35</v>
          </cell>
          <cell r="H11">
            <v>21.96</v>
          </cell>
          <cell r="I11" t="str">
            <v>NO</v>
          </cell>
          <cell r="J11">
            <v>46.440000000000005</v>
          </cell>
          <cell r="K11">
            <v>0</v>
          </cell>
        </row>
        <row r="12">
          <cell r="B12">
            <v>31.299999999999997</v>
          </cell>
          <cell r="C12">
            <v>36.6</v>
          </cell>
          <cell r="D12">
            <v>25.8</v>
          </cell>
          <cell r="E12">
            <v>53.083333333333336</v>
          </cell>
          <cell r="F12">
            <v>73</v>
          </cell>
          <cell r="G12">
            <v>38</v>
          </cell>
          <cell r="H12">
            <v>18.36</v>
          </cell>
          <cell r="I12" t="str">
            <v>NO</v>
          </cell>
          <cell r="J12">
            <v>42.480000000000004</v>
          </cell>
          <cell r="K12">
            <v>0</v>
          </cell>
        </row>
        <row r="13">
          <cell r="B13">
            <v>32.145833333333336</v>
          </cell>
          <cell r="C13">
            <v>37.5</v>
          </cell>
          <cell r="D13">
            <v>28.2</v>
          </cell>
          <cell r="E13">
            <v>51.958333333333336</v>
          </cell>
          <cell r="F13">
            <v>68</v>
          </cell>
          <cell r="G13">
            <v>32</v>
          </cell>
          <cell r="H13">
            <v>24.840000000000003</v>
          </cell>
          <cell r="I13" t="str">
            <v>NO</v>
          </cell>
          <cell r="J13">
            <v>46.080000000000005</v>
          </cell>
          <cell r="K13">
            <v>0.6</v>
          </cell>
        </row>
        <row r="14">
          <cell r="B14">
            <v>24.333333333333332</v>
          </cell>
          <cell r="C14">
            <v>29</v>
          </cell>
          <cell r="D14">
            <v>22.8</v>
          </cell>
          <cell r="E14">
            <v>75.375</v>
          </cell>
          <cell r="F14">
            <v>81</v>
          </cell>
          <cell r="G14">
            <v>62</v>
          </cell>
          <cell r="H14">
            <v>16.559999999999999</v>
          </cell>
          <cell r="I14" t="str">
            <v>S</v>
          </cell>
          <cell r="J14">
            <v>32.04</v>
          </cell>
          <cell r="K14">
            <v>0</v>
          </cell>
        </row>
        <row r="15">
          <cell r="B15">
            <v>26.966666666666665</v>
          </cell>
          <cell r="C15">
            <v>34.4</v>
          </cell>
          <cell r="D15">
            <v>20.9</v>
          </cell>
          <cell r="E15">
            <v>69.541666666666671</v>
          </cell>
          <cell r="F15">
            <v>92</v>
          </cell>
          <cell r="G15">
            <v>42</v>
          </cell>
          <cell r="H15">
            <v>14.4</v>
          </cell>
          <cell r="I15" t="str">
            <v>NO</v>
          </cell>
          <cell r="J15">
            <v>32.04</v>
          </cell>
          <cell r="K15">
            <v>0</v>
          </cell>
        </row>
        <row r="16">
          <cell r="B16">
            <v>29.108333333333334</v>
          </cell>
          <cell r="C16">
            <v>35.299999999999997</v>
          </cell>
          <cell r="D16">
            <v>25</v>
          </cell>
          <cell r="E16">
            <v>64.833333333333329</v>
          </cell>
          <cell r="F16">
            <v>83</v>
          </cell>
          <cell r="G16">
            <v>35</v>
          </cell>
          <cell r="H16">
            <v>19.8</v>
          </cell>
          <cell r="I16" t="str">
            <v>N</v>
          </cell>
          <cell r="J16">
            <v>47.88</v>
          </cell>
          <cell r="K16">
            <v>0</v>
          </cell>
        </row>
        <row r="17">
          <cell r="B17">
            <v>28.033333333333331</v>
          </cell>
          <cell r="C17">
            <v>33.5</v>
          </cell>
          <cell r="D17">
            <v>21.7</v>
          </cell>
          <cell r="E17">
            <v>69.333333333333329</v>
          </cell>
          <cell r="F17">
            <v>94</v>
          </cell>
          <cell r="G17">
            <v>46</v>
          </cell>
          <cell r="H17">
            <v>21.6</v>
          </cell>
          <cell r="I17" t="str">
            <v>N</v>
          </cell>
          <cell r="J17">
            <v>52.92</v>
          </cell>
          <cell r="K17">
            <v>4.8</v>
          </cell>
        </row>
        <row r="18">
          <cell r="B18">
            <v>21.900000000000002</v>
          </cell>
          <cell r="C18">
            <v>22.9</v>
          </cell>
          <cell r="D18">
            <v>21.2</v>
          </cell>
          <cell r="E18">
            <v>92.458333333333329</v>
          </cell>
          <cell r="F18">
            <v>96</v>
          </cell>
          <cell r="G18">
            <v>84</v>
          </cell>
          <cell r="H18">
            <v>14.04</v>
          </cell>
          <cell r="I18" t="str">
            <v>S</v>
          </cell>
          <cell r="J18">
            <v>28.08</v>
          </cell>
          <cell r="K18">
            <v>30.8</v>
          </cell>
        </row>
        <row r="19">
          <cell r="B19">
            <v>21.483333333333334</v>
          </cell>
          <cell r="C19">
            <v>22.3</v>
          </cell>
          <cell r="D19">
            <v>20.7</v>
          </cell>
          <cell r="E19">
            <v>93.083333333333329</v>
          </cell>
          <cell r="F19">
            <v>95</v>
          </cell>
          <cell r="G19">
            <v>88</v>
          </cell>
          <cell r="H19">
            <v>10.8</v>
          </cell>
          <cell r="I19" t="str">
            <v>SO</v>
          </cell>
          <cell r="J19">
            <v>23.400000000000002</v>
          </cell>
          <cell r="K19">
            <v>5.4</v>
          </cell>
        </row>
        <row r="20">
          <cell r="B20">
            <v>24.070833333333336</v>
          </cell>
          <cell r="C20">
            <v>29.5</v>
          </cell>
          <cell r="D20">
            <v>21</v>
          </cell>
          <cell r="E20">
            <v>73.333333333333329</v>
          </cell>
          <cell r="F20">
            <v>93</v>
          </cell>
          <cell r="G20">
            <v>35</v>
          </cell>
          <cell r="H20">
            <v>14.04</v>
          </cell>
          <cell r="I20" t="str">
            <v>S</v>
          </cell>
          <cell r="J20">
            <v>28.08</v>
          </cell>
          <cell r="K20">
            <v>0</v>
          </cell>
        </row>
        <row r="21">
          <cell r="B21">
            <v>23.870833333333334</v>
          </cell>
          <cell r="C21">
            <v>32.5</v>
          </cell>
          <cell r="D21">
            <v>16.899999999999999</v>
          </cell>
          <cell r="E21">
            <v>59.75</v>
          </cell>
          <cell r="F21">
            <v>88</v>
          </cell>
          <cell r="G21">
            <v>22</v>
          </cell>
          <cell r="H21">
            <v>12.96</v>
          </cell>
          <cell r="I21" t="str">
            <v>S</v>
          </cell>
          <cell r="J21">
            <v>30.240000000000002</v>
          </cell>
          <cell r="K21">
            <v>0</v>
          </cell>
        </row>
        <row r="22">
          <cell r="B22">
            <v>25.662499999999998</v>
          </cell>
          <cell r="C22">
            <v>33.200000000000003</v>
          </cell>
          <cell r="D22">
            <v>17.7</v>
          </cell>
          <cell r="E22">
            <v>51.5</v>
          </cell>
          <cell r="F22">
            <v>82</v>
          </cell>
          <cell r="G22">
            <v>26</v>
          </cell>
          <cell r="H22">
            <v>16.559999999999999</v>
          </cell>
          <cell r="I22" t="str">
            <v>SO</v>
          </cell>
          <cell r="J22">
            <v>34.56</v>
          </cell>
          <cell r="K22">
            <v>0</v>
          </cell>
        </row>
        <row r="23">
          <cell r="B23">
            <v>24.458333333333332</v>
          </cell>
          <cell r="C23">
            <v>33.200000000000003</v>
          </cell>
          <cell r="D23">
            <v>15.6</v>
          </cell>
          <cell r="E23">
            <v>47.958333333333336</v>
          </cell>
          <cell r="F23">
            <v>78</v>
          </cell>
          <cell r="G23">
            <v>19</v>
          </cell>
          <cell r="H23">
            <v>14.4</v>
          </cell>
          <cell r="I23" t="str">
            <v>SO</v>
          </cell>
          <cell r="J23">
            <v>34.56</v>
          </cell>
          <cell r="K23">
            <v>0</v>
          </cell>
        </row>
        <row r="24">
          <cell r="B24">
            <v>25.470833333333331</v>
          </cell>
          <cell r="C24">
            <v>33.5</v>
          </cell>
          <cell r="D24">
            <v>17.399999999999999</v>
          </cell>
          <cell r="E24">
            <v>48.333333333333336</v>
          </cell>
          <cell r="F24">
            <v>84</v>
          </cell>
          <cell r="G24">
            <v>22</v>
          </cell>
          <cell r="H24">
            <v>12.24</v>
          </cell>
          <cell r="I24" t="str">
            <v>SO</v>
          </cell>
          <cell r="J24">
            <v>34.92</v>
          </cell>
          <cell r="K24">
            <v>0</v>
          </cell>
        </row>
        <row r="25">
          <cell r="B25">
            <v>26.745833333333337</v>
          </cell>
          <cell r="C25">
            <v>35.299999999999997</v>
          </cell>
          <cell r="D25">
            <v>17.7</v>
          </cell>
          <cell r="E25">
            <v>46.25</v>
          </cell>
          <cell r="F25">
            <v>79</v>
          </cell>
          <cell r="G25">
            <v>15</v>
          </cell>
          <cell r="H25">
            <v>11.520000000000001</v>
          </cell>
          <cell r="I25" t="str">
            <v>SO</v>
          </cell>
          <cell r="J25">
            <v>27.720000000000002</v>
          </cell>
          <cell r="K25">
            <v>0</v>
          </cell>
        </row>
        <row r="26">
          <cell r="B26">
            <v>27.570833333333329</v>
          </cell>
          <cell r="C26">
            <v>35.4</v>
          </cell>
          <cell r="D26">
            <v>19.399999999999999</v>
          </cell>
          <cell r="E26">
            <v>52.125</v>
          </cell>
          <cell r="F26">
            <v>81</v>
          </cell>
          <cell r="G26">
            <v>28</v>
          </cell>
          <cell r="H26">
            <v>12.6</v>
          </cell>
          <cell r="I26" t="str">
            <v>NO</v>
          </cell>
          <cell r="J26">
            <v>43.2</v>
          </cell>
          <cell r="K26">
            <v>0</v>
          </cell>
        </row>
        <row r="27">
          <cell r="B27">
            <v>29.291666666666668</v>
          </cell>
          <cell r="C27">
            <v>35.700000000000003</v>
          </cell>
          <cell r="D27">
            <v>23.1</v>
          </cell>
          <cell r="E27">
            <v>51.416666666666664</v>
          </cell>
          <cell r="F27">
            <v>74</v>
          </cell>
          <cell r="G27">
            <v>29</v>
          </cell>
          <cell r="H27">
            <v>15.840000000000002</v>
          </cell>
          <cell r="I27" t="str">
            <v>NO</v>
          </cell>
          <cell r="J27">
            <v>35.64</v>
          </cell>
          <cell r="K27">
            <v>0</v>
          </cell>
        </row>
        <row r="28">
          <cell r="B28">
            <v>30.237499999999994</v>
          </cell>
          <cell r="C28">
            <v>36.6</v>
          </cell>
          <cell r="D28">
            <v>23.7</v>
          </cell>
          <cell r="E28">
            <v>52.75</v>
          </cell>
          <cell r="F28">
            <v>78</v>
          </cell>
          <cell r="G28">
            <v>27</v>
          </cell>
          <cell r="H28">
            <v>17.64</v>
          </cell>
          <cell r="I28" t="str">
            <v>NO</v>
          </cell>
          <cell r="J28">
            <v>41.4</v>
          </cell>
          <cell r="K28">
            <v>0</v>
          </cell>
        </row>
        <row r="29">
          <cell r="B29">
            <v>27.954166666666669</v>
          </cell>
          <cell r="C29">
            <v>31.8</v>
          </cell>
          <cell r="D29">
            <v>24.5</v>
          </cell>
          <cell r="E29">
            <v>59.583333333333336</v>
          </cell>
          <cell r="F29">
            <v>88</v>
          </cell>
          <cell r="G29">
            <v>40</v>
          </cell>
          <cell r="H29">
            <v>19.8</v>
          </cell>
          <cell r="I29" t="str">
            <v>S</v>
          </cell>
          <cell r="J29">
            <v>42.480000000000004</v>
          </cell>
          <cell r="K29">
            <v>1.2</v>
          </cell>
        </row>
        <row r="30">
          <cell r="B30">
            <v>24.683333333333326</v>
          </cell>
          <cell r="C30">
            <v>30.6</v>
          </cell>
          <cell r="D30">
            <v>18.899999999999999</v>
          </cell>
          <cell r="E30">
            <v>58.291666666666664</v>
          </cell>
          <cell r="F30">
            <v>83</v>
          </cell>
          <cell r="G30">
            <v>33</v>
          </cell>
          <cell r="H30">
            <v>15.120000000000001</v>
          </cell>
          <cell r="I30" t="str">
            <v>S</v>
          </cell>
          <cell r="J30">
            <v>32.04</v>
          </cell>
          <cell r="K30">
            <v>0</v>
          </cell>
        </row>
        <row r="31">
          <cell r="B31">
            <v>26.974999999999994</v>
          </cell>
          <cell r="C31">
            <v>36.6</v>
          </cell>
          <cell r="D31">
            <v>19.8</v>
          </cell>
          <cell r="E31">
            <v>50.583333333333336</v>
          </cell>
          <cell r="F31">
            <v>75</v>
          </cell>
          <cell r="G31">
            <v>20</v>
          </cell>
          <cell r="H31">
            <v>15.840000000000002</v>
          </cell>
          <cell r="I31" t="str">
            <v>SO</v>
          </cell>
          <cell r="J31">
            <v>26.64</v>
          </cell>
          <cell r="K31">
            <v>0</v>
          </cell>
        </row>
        <row r="32">
          <cell r="B32">
            <v>30.754166666666674</v>
          </cell>
          <cell r="C32">
            <v>39.4</v>
          </cell>
          <cell r="D32">
            <v>23.5</v>
          </cell>
          <cell r="E32">
            <v>48.041666666666664</v>
          </cell>
          <cell r="F32">
            <v>66</v>
          </cell>
          <cell r="G32">
            <v>23</v>
          </cell>
          <cell r="H32">
            <v>16.2</v>
          </cell>
          <cell r="I32" t="str">
            <v>SO</v>
          </cell>
          <cell r="J32">
            <v>37.080000000000005</v>
          </cell>
          <cell r="K32">
            <v>0</v>
          </cell>
        </row>
        <row r="33">
          <cell r="B33">
            <v>33.820833333333333</v>
          </cell>
          <cell r="C33">
            <v>41.3</v>
          </cell>
          <cell r="D33">
            <v>27.8</v>
          </cell>
          <cell r="E33">
            <v>43.625</v>
          </cell>
          <cell r="F33">
            <v>63</v>
          </cell>
          <cell r="G33">
            <v>24</v>
          </cell>
          <cell r="H33">
            <v>20.88</v>
          </cell>
          <cell r="I33" t="str">
            <v>NO</v>
          </cell>
          <cell r="J33">
            <v>43.2</v>
          </cell>
          <cell r="K33">
            <v>0</v>
          </cell>
        </row>
        <row r="34">
          <cell r="B34">
            <v>22.962499999999995</v>
          </cell>
          <cell r="C34">
            <v>36.1</v>
          </cell>
          <cell r="D34">
            <v>19.8</v>
          </cell>
          <cell r="E34">
            <v>84.916666666666671</v>
          </cell>
          <cell r="F34">
            <v>94</v>
          </cell>
          <cell r="G34">
            <v>33</v>
          </cell>
          <cell r="H34">
            <v>33.119999999999997</v>
          </cell>
          <cell r="I34" t="str">
            <v>S</v>
          </cell>
          <cell r="J34">
            <v>72.360000000000014</v>
          </cell>
          <cell r="K34">
            <v>35.6</v>
          </cell>
        </row>
        <row r="35">
          <cell r="B35">
            <v>22.333333333333339</v>
          </cell>
          <cell r="C35">
            <v>28.8</v>
          </cell>
          <cell r="D35">
            <v>15.8</v>
          </cell>
          <cell r="E35">
            <v>61.833333333333336</v>
          </cell>
          <cell r="F35">
            <v>88</v>
          </cell>
          <cell r="G35">
            <v>31</v>
          </cell>
          <cell r="H35">
            <v>17.28</v>
          </cell>
          <cell r="I35" t="str">
            <v>S</v>
          </cell>
          <cell r="J35">
            <v>34.92</v>
          </cell>
          <cell r="K35">
            <v>0</v>
          </cell>
        </row>
        <row r="36">
          <cell r="I36" t="str">
            <v>NO</v>
          </cell>
        </row>
      </sheetData>
      <sheetData sheetId="10">
        <row r="5">
          <cell r="B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26.333333333333329</v>
          </cell>
          <cell r="C5">
            <v>34.799999999999997</v>
          </cell>
          <cell r="D5">
            <v>20.5</v>
          </cell>
          <cell r="E5">
            <v>56.75</v>
          </cell>
          <cell r="F5">
            <v>89</v>
          </cell>
          <cell r="G5">
            <v>32</v>
          </cell>
          <cell r="H5">
            <v>33.119999999999997</v>
          </cell>
          <cell r="I5" t="str">
            <v>NO</v>
          </cell>
          <cell r="J5">
            <v>56.519999999999996</v>
          </cell>
          <cell r="K5">
            <v>0</v>
          </cell>
        </row>
        <row r="6">
          <cell r="B6">
            <v>22.512499999999999</v>
          </cell>
          <cell r="C6">
            <v>29.4</v>
          </cell>
          <cell r="D6">
            <v>18</v>
          </cell>
          <cell r="E6">
            <v>76.166666666666671</v>
          </cell>
          <cell r="F6">
            <v>96</v>
          </cell>
          <cell r="G6">
            <v>46</v>
          </cell>
          <cell r="H6">
            <v>21.96</v>
          </cell>
          <cell r="I6" t="str">
            <v>S</v>
          </cell>
          <cell r="J6">
            <v>52.92</v>
          </cell>
          <cell r="K6">
            <v>7.0000000000000009</v>
          </cell>
        </row>
        <row r="7">
          <cell r="B7">
            <v>22.799999999999997</v>
          </cell>
          <cell r="C7">
            <v>31.9</v>
          </cell>
          <cell r="D7">
            <v>13.8</v>
          </cell>
          <cell r="E7">
            <v>68.541666666666671</v>
          </cell>
          <cell r="F7">
            <v>97</v>
          </cell>
          <cell r="G7">
            <v>28</v>
          </cell>
          <cell r="H7">
            <v>11.16</v>
          </cell>
          <cell r="I7" t="str">
            <v>SE</v>
          </cell>
          <cell r="J7">
            <v>33.119999999999997</v>
          </cell>
          <cell r="K7">
            <v>0</v>
          </cell>
        </row>
        <row r="8">
          <cell r="B8">
            <v>23.408333333333331</v>
          </cell>
          <cell r="C8">
            <v>32.6</v>
          </cell>
          <cell r="D8">
            <v>13.7</v>
          </cell>
          <cell r="E8">
            <v>61.833333333333336</v>
          </cell>
          <cell r="F8">
            <v>96</v>
          </cell>
          <cell r="G8">
            <v>30</v>
          </cell>
          <cell r="H8">
            <v>15.48</v>
          </cell>
          <cell r="I8" t="str">
            <v>L</v>
          </cell>
          <cell r="J8">
            <v>32.04</v>
          </cell>
          <cell r="K8">
            <v>0</v>
          </cell>
        </row>
        <row r="9">
          <cell r="B9">
            <v>25.895833333333325</v>
          </cell>
          <cell r="C9">
            <v>34.700000000000003</v>
          </cell>
          <cell r="D9">
            <v>18.100000000000001</v>
          </cell>
          <cell r="E9">
            <v>58.375</v>
          </cell>
          <cell r="F9">
            <v>86</v>
          </cell>
          <cell r="G9">
            <v>33</v>
          </cell>
          <cell r="H9">
            <v>13.68</v>
          </cell>
          <cell r="I9" t="str">
            <v>L</v>
          </cell>
          <cell r="J9">
            <v>28.8</v>
          </cell>
          <cell r="K9">
            <v>0</v>
          </cell>
        </row>
        <row r="10">
          <cell r="B10">
            <v>25.854166666666668</v>
          </cell>
          <cell r="C10">
            <v>34.5</v>
          </cell>
          <cell r="D10">
            <v>16.3</v>
          </cell>
          <cell r="E10">
            <v>65.458333333333329</v>
          </cell>
          <cell r="F10">
            <v>96</v>
          </cell>
          <cell r="G10">
            <v>35</v>
          </cell>
          <cell r="H10">
            <v>24.48</v>
          </cell>
          <cell r="I10" t="str">
            <v>NE</v>
          </cell>
          <cell r="J10">
            <v>54.36</v>
          </cell>
          <cell r="K10">
            <v>0</v>
          </cell>
        </row>
        <row r="11">
          <cell r="B11">
            <v>27.591666666666658</v>
          </cell>
          <cell r="C11">
            <v>35.799999999999997</v>
          </cell>
          <cell r="D11">
            <v>20</v>
          </cell>
          <cell r="E11">
            <v>56.375</v>
          </cell>
          <cell r="F11">
            <v>88</v>
          </cell>
          <cell r="G11">
            <v>27</v>
          </cell>
          <cell r="H11">
            <v>28.08</v>
          </cell>
          <cell r="I11" t="str">
            <v>NE</v>
          </cell>
          <cell r="J11">
            <v>51.12</v>
          </cell>
          <cell r="K11">
            <v>0</v>
          </cell>
        </row>
        <row r="12">
          <cell r="B12">
            <v>27.866666666666671</v>
          </cell>
          <cell r="C12">
            <v>36.200000000000003</v>
          </cell>
          <cell r="D12">
            <v>20</v>
          </cell>
          <cell r="E12">
            <v>59.125</v>
          </cell>
          <cell r="F12">
            <v>88</v>
          </cell>
          <cell r="G12">
            <v>34</v>
          </cell>
          <cell r="H12">
            <v>30.240000000000002</v>
          </cell>
          <cell r="I12" t="str">
            <v>NO</v>
          </cell>
          <cell r="J12">
            <v>53.64</v>
          </cell>
          <cell r="K12">
            <v>0</v>
          </cell>
        </row>
        <row r="13">
          <cell r="B13">
            <v>26.854166666666668</v>
          </cell>
          <cell r="C13">
            <v>35.299999999999997</v>
          </cell>
          <cell r="D13">
            <v>21</v>
          </cell>
          <cell r="E13">
            <v>69.958333333333329</v>
          </cell>
          <cell r="F13">
            <v>96</v>
          </cell>
          <cell r="G13">
            <v>40</v>
          </cell>
          <cell r="H13">
            <v>26.64</v>
          </cell>
          <cell r="I13" t="str">
            <v>NE</v>
          </cell>
          <cell r="J13">
            <v>49.680000000000007</v>
          </cell>
          <cell r="K13">
            <v>16.799999999999997</v>
          </cell>
        </row>
        <row r="14">
          <cell r="B14">
            <v>23.654166666666665</v>
          </cell>
          <cell r="C14">
            <v>31.7</v>
          </cell>
          <cell r="D14">
            <v>19</v>
          </cell>
          <cell r="E14">
            <v>87.583333333333329</v>
          </cell>
          <cell r="F14">
            <v>97</v>
          </cell>
          <cell r="G14">
            <v>59</v>
          </cell>
          <cell r="H14">
            <v>20.52</v>
          </cell>
          <cell r="I14" t="str">
            <v>N</v>
          </cell>
          <cell r="J14">
            <v>79.2</v>
          </cell>
          <cell r="K14">
            <v>135</v>
          </cell>
        </row>
        <row r="15">
          <cell r="B15">
            <v>24.766666666666669</v>
          </cell>
          <cell r="C15">
            <v>31.3</v>
          </cell>
          <cell r="D15">
            <v>21.2</v>
          </cell>
          <cell r="E15">
            <v>85.166666666666671</v>
          </cell>
          <cell r="F15">
            <v>97</v>
          </cell>
          <cell r="G15">
            <v>57</v>
          </cell>
          <cell r="H15">
            <v>6.48</v>
          </cell>
          <cell r="I15" t="str">
            <v>NE</v>
          </cell>
          <cell r="J15">
            <v>16.920000000000002</v>
          </cell>
          <cell r="K15">
            <v>12.6</v>
          </cell>
        </row>
        <row r="16">
          <cell r="B16">
            <v>25.208333333333339</v>
          </cell>
          <cell r="C16">
            <v>31.8</v>
          </cell>
          <cell r="D16">
            <v>22.9</v>
          </cell>
          <cell r="E16">
            <v>86.291666666666671</v>
          </cell>
          <cell r="F16">
            <v>96</v>
          </cell>
          <cell r="G16">
            <v>58</v>
          </cell>
          <cell r="H16">
            <v>23.400000000000002</v>
          </cell>
          <cell r="I16" t="str">
            <v>NE</v>
          </cell>
          <cell r="J16">
            <v>57.960000000000008</v>
          </cell>
          <cell r="K16">
            <v>1.4</v>
          </cell>
        </row>
        <row r="17">
          <cell r="B17">
            <v>26.875</v>
          </cell>
          <cell r="C17">
            <v>33.799999999999997</v>
          </cell>
          <cell r="D17">
            <v>22.2</v>
          </cell>
          <cell r="E17">
            <v>77.208333333333329</v>
          </cell>
          <cell r="F17">
            <v>96</v>
          </cell>
          <cell r="G17">
            <v>49</v>
          </cell>
          <cell r="H17">
            <v>25.2</v>
          </cell>
          <cell r="I17" t="str">
            <v>NE</v>
          </cell>
          <cell r="J17">
            <v>43.92</v>
          </cell>
          <cell r="K17">
            <v>0.2</v>
          </cell>
        </row>
        <row r="18">
          <cell r="B18">
            <v>24.541666666666668</v>
          </cell>
          <cell r="C18">
            <v>29.9</v>
          </cell>
          <cell r="D18">
            <v>21.6</v>
          </cell>
          <cell r="E18">
            <v>90.666666666666671</v>
          </cell>
          <cell r="F18">
            <v>97</v>
          </cell>
          <cell r="G18">
            <v>66</v>
          </cell>
          <cell r="H18">
            <v>18.36</v>
          </cell>
          <cell r="I18" t="str">
            <v>NO</v>
          </cell>
          <cell r="J18">
            <v>47.519999999999996</v>
          </cell>
          <cell r="K18">
            <v>14.599999999999998</v>
          </cell>
        </row>
        <row r="19">
          <cell r="B19">
            <v>23.883333333333336</v>
          </cell>
          <cell r="C19">
            <v>26.7</v>
          </cell>
          <cell r="D19">
            <v>22.5</v>
          </cell>
          <cell r="E19">
            <v>91.583333333333329</v>
          </cell>
          <cell r="F19">
            <v>97</v>
          </cell>
          <cell r="G19">
            <v>79</v>
          </cell>
          <cell r="H19">
            <v>20.88</v>
          </cell>
          <cell r="I19" t="str">
            <v>NO</v>
          </cell>
          <cell r="J19">
            <v>34.200000000000003</v>
          </cell>
          <cell r="K19">
            <v>1.7999999999999998</v>
          </cell>
        </row>
        <row r="20">
          <cell r="B20">
            <v>23.333333333333332</v>
          </cell>
          <cell r="C20">
            <v>29.7</v>
          </cell>
          <cell r="D20">
            <v>19.7</v>
          </cell>
          <cell r="E20">
            <v>72.666666666666671</v>
          </cell>
          <cell r="F20">
            <v>92</v>
          </cell>
          <cell r="G20">
            <v>39</v>
          </cell>
          <cell r="H20">
            <v>14.04</v>
          </cell>
          <cell r="I20" t="str">
            <v>SO</v>
          </cell>
          <cell r="J20">
            <v>28.8</v>
          </cell>
          <cell r="K20">
            <v>0</v>
          </cell>
        </row>
        <row r="21">
          <cell r="B21">
            <v>22.887499999999999</v>
          </cell>
          <cell r="C21">
            <v>30</v>
          </cell>
          <cell r="D21">
            <v>16.7</v>
          </cell>
          <cell r="E21">
            <v>73.125</v>
          </cell>
          <cell r="F21">
            <v>94</v>
          </cell>
          <cell r="G21">
            <v>42</v>
          </cell>
          <cell r="H21">
            <v>13.68</v>
          </cell>
          <cell r="I21" t="str">
            <v>SE</v>
          </cell>
          <cell r="J21">
            <v>25.2</v>
          </cell>
          <cell r="K21">
            <v>0</v>
          </cell>
        </row>
        <row r="22">
          <cell r="B22">
            <v>22.775000000000002</v>
          </cell>
          <cell r="C22">
            <v>28.8</v>
          </cell>
          <cell r="D22">
            <v>17.600000000000001</v>
          </cell>
          <cell r="E22">
            <v>63.875</v>
          </cell>
          <cell r="F22">
            <v>93</v>
          </cell>
          <cell r="G22">
            <v>35</v>
          </cell>
          <cell r="H22">
            <v>14.04</v>
          </cell>
          <cell r="I22" t="str">
            <v>SE</v>
          </cell>
          <cell r="J22">
            <v>31.680000000000003</v>
          </cell>
          <cell r="K22">
            <v>0</v>
          </cell>
        </row>
        <row r="23">
          <cell r="B23">
            <v>22.287499999999998</v>
          </cell>
          <cell r="C23">
            <v>29.8</v>
          </cell>
          <cell r="D23">
            <v>16.399999999999999</v>
          </cell>
          <cell r="E23">
            <v>55.166666666666664</v>
          </cell>
          <cell r="F23">
            <v>80</v>
          </cell>
          <cell r="G23">
            <v>31</v>
          </cell>
          <cell r="H23">
            <v>12.6</v>
          </cell>
          <cell r="I23" t="str">
            <v>SE</v>
          </cell>
          <cell r="J23">
            <v>40.680000000000007</v>
          </cell>
          <cell r="K23">
            <v>0</v>
          </cell>
        </row>
        <row r="24">
          <cell r="B24">
            <v>22.366666666666671</v>
          </cell>
          <cell r="C24">
            <v>30.3</v>
          </cell>
          <cell r="D24">
            <v>14.8</v>
          </cell>
          <cell r="E24">
            <v>59.875</v>
          </cell>
          <cell r="F24">
            <v>92</v>
          </cell>
          <cell r="G24">
            <v>28</v>
          </cell>
          <cell r="H24">
            <v>13.68</v>
          </cell>
          <cell r="I24" t="str">
            <v>SE</v>
          </cell>
          <cell r="J24">
            <v>32.4</v>
          </cell>
          <cell r="K24">
            <v>0</v>
          </cell>
        </row>
        <row r="25">
          <cell r="B25">
            <v>22.716666666666669</v>
          </cell>
          <cell r="C25">
            <v>30.9</v>
          </cell>
          <cell r="D25">
            <v>14.5</v>
          </cell>
          <cell r="E25">
            <v>58.958333333333336</v>
          </cell>
          <cell r="F25">
            <v>91</v>
          </cell>
          <cell r="G25">
            <v>33</v>
          </cell>
          <cell r="H25">
            <v>10.44</v>
          </cell>
          <cell r="I25" t="str">
            <v>L</v>
          </cell>
          <cell r="J25">
            <v>30.6</v>
          </cell>
          <cell r="K25">
            <v>0</v>
          </cell>
        </row>
        <row r="26">
          <cell r="B26">
            <v>25.345833333333331</v>
          </cell>
          <cell r="C26">
            <v>32.700000000000003</v>
          </cell>
          <cell r="D26">
            <v>19</v>
          </cell>
          <cell r="E26">
            <v>53.958333333333336</v>
          </cell>
          <cell r="F26">
            <v>74</v>
          </cell>
          <cell r="G26">
            <v>34</v>
          </cell>
          <cell r="H26">
            <v>17.64</v>
          </cell>
          <cell r="I26" t="str">
            <v>L</v>
          </cell>
          <cell r="J26">
            <v>36.36</v>
          </cell>
          <cell r="K26">
            <v>0</v>
          </cell>
        </row>
        <row r="27">
          <cell r="B27">
            <v>24.877272727272725</v>
          </cell>
          <cell r="C27">
            <v>31.5</v>
          </cell>
          <cell r="D27">
            <v>18.3</v>
          </cell>
          <cell r="E27">
            <v>67.272727272727266</v>
          </cell>
          <cell r="F27">
            <v>93</v>
          </cell>
          <cell r="G27">
            <v>41</v>
          </cell>
          <cell r="H27">
            <v>17.64</v>
          </cell>
          <cell r="I27" t="str">
            <v>NE</v>
          </cell>
          <cell r="J27">
            <v>36.72</v>
          </cell>
          <cell r="K27">
            <v>0</v>
          </cell>
        </row>
        <row r="28">
          <cell r="B28">
            <v>26.762500000000003</v>
          </cell>
          <cell r="C28">
            <v>34.700000000000003</v>
          </cell>
          <cell r="D28">
            <v>20</v>
          </cell>
          <cell r="E28">
            <v>64.166666666666671</v>
          </cell>
          <cell r="F28">
            <v>91</v>
          </cell>
          <cell r="G28">
            <v>34</v>
          </cell>
          <cell r="H28">
            <v>17.64</v>
          </cell>
          <cell r="I28" t="str">
            <v>N</v>
          </cell>
          <cell r="J28">
            <v>32.4</v>
          </cell>
          <cell r="K28">
            <v>0</v>
          </cell>
        </row>
        <row r="29">
          <cell r="B29">
            <v>23.937499999999996</v>
          </cell>
          <cell r="C29">
            <v>28.5</v>
          </cell>
          <cell r="D29">
            <v>20.6</v>
          </cell>
          <cell r="E29">
            <v>79</v>
          </cell>
          <cell r="F29">
            <v>96</v>
          </cell>
          <cell r="G29">
            <v>59</v>
          </cell>
          <cell r="H29">
            <v>19.8</v>
          </cell>
          <cell r="I29" t="str">
            <v>NO</v>
          </cell>
          <cell r="J29">
            <v>46.080000000000005</v>
          </cell>
          <cell r="K29">
            <v>21.4</v>
          </cell>
        </row>
        <row r="30">
          <cell r="B30">
            <v>23.166666666666671</v>
          </cell>
          <cell r="C30">
            <v>29.5</v>
          </cell>
          <cell r="D30">
            <v>17.100000000000001</v>
          </cell>
          <cell r="E30">
            <v>71.583333333333329</v>
          </cell>
          <cell r="F30">
            <v>97</v>
          </cell>
          <cell r="G30">
            <v>37</v>
          </cell>
          <cell r="H30">
            <v>17.28</v>
          </cell>
          <cell r="I30" t="str">
            <v>S</v>
          </cell>
          <cell r="J30">
            <v>29.16</v>
          </cell>
          <cell r="K30">
            <v>0</v>
          </cell>
        </row>
        <row r="31">
          <cell r="B31">
            <v>24.091666666666669</v>
          </cell>
          <cell r="C31">
            <v>33.1</v>
          </cell>
          <cell r="D31">
            <v>16.399999999999999</v>
          </cell>
          <cell r="E31">
            <v>66.416666666666671</v>
          </cell>
          <cell r="F31">
            <v>96</v>
          </cell>
          <cell r="G31">
            <v>32</v>
          </cell>
          <cell r="H31">
            <v>9.7200000000000006</v>
          </cell>
          <cell r="I31" t="str">
            <v>SE</v>
          </cell>
          <cell r="J31">
            <v>23.759999999999998</v>
          </cell>
          <cell r="K31">
            <v>0</v>
          </cell>
        </row>
        <row r="32">
          <cell r="B32">
            <v>26.783333333333342</v>
          </cell>
          <cell r="C32">
            <v>36.1</v>
          </cell>
          <cell r="D32">
            <v>19.100000000000001</v>
          </cell>
          <cell r="E32">
            <v>67.375</v>
          </cell>
          <cell r="F32">
            <v>95</v>
          </cell>
          <cell r="G32">
            <v>38</v>
          </cell>
          <cell r="H32">
            <v>14.76</v>
          </cell>
          <cell r="I32" t="str">
            <v>SE</v>
          </cell>
          <cell r="J32">
            <v>29.16</v>
          </cell>
          <cell r="K32">
            <v>0</v>
          </cell>
        </row>
        <row r="33">
          <cell r="B33">
            <v>29.462499999999995</v>
          </cell>
          <cell r="C33">
            <v>37.700000000000003</v>
          </cell>
          <cell r="D33">
            <v>22</v>
          </cell>
          <cell r="E33">
            <v>60.666666666666664</v>
          </cell>
          <cell r="F33">
            <v>90</v>
          </cell>
          <cell r="G33">
            <v>32</v>
          </cell>
          <cell r="H33">
            <v>28.08</v>
          </cell>
          <cell r="I33" t="str">
            <v>NO</v>
          </cell>
          <cell r="J33">
            <v>54.36</v>
          </cell>
          <cell r="K33">
            <v>0</v>
          </cell>
        </row>
        <row r="34">
          <cell r="B34">
            <v>21.816666666666663</v>
          </cell>
          <cell r="C34">
            <v>29.4</v>
          </cell>
          <cell r="D34">
            <v>18.899999999999999</v>
          </cell>
          <cell r="E34">
            <v>87.791666666666671</v>
          </cell>
          <cell r="F34">
            <v>97</v>
          </cell>
          <cell r="G34">
            <v>54</v>
          </cell>
          <cell r="H34">
            <v>23.759999999999998</v>
          </cell>
          <cell r="I34" t="str">
            <v>NE</v>
          </cell>
          <cell r="J34">
            <v>39.96</v>
          </cell>
          <cell r="K34">
            <v>44.2</v>
          </cell>
        </row>
        <row r="35">
          <cell r="B35">
            <v>22.066666666666666</v>
          </cell>
          <cell r="C35">
            <v>28.7</v>
          </cell>
          <cell r="D35">
            <v>16.7</v>
          </cell>
          <cell r="E35">
            <v>71.416666666666671</v>
          </cell>
          <cell r="F35">
            <v>96</v>
          </cell>
          <cell r="G35">
            <v>38</v>
          </cell>
          <cell r="H35">
            <v>14.4</v>
          </cell>
          <cell r="I35" t="str">
            <v>S</v>
          </cell>
          <cell r="J35">
            <v>31.680000000000003</v>
          </cell>
          <cell r="K35">
            <v>2</v>
          </cell>
        </row>
        <row r="36">
          <cell r="I36" t="str">
            <v>NE</v>
          </cell>
        </row>
      </sheetData>
      <sheetData sheetId="10">
        <row r="5">
          <cell r="B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25.337500000000002</v>
          </cell>
          <cell r="C5">
            <v>33.1</v>
          </cell>
          <cell r="D5">
            <v>20</v>
          </cell>
          <cell r="E5">
            <v>58.25</v>
          </cell>
          <cell r="F5">
            <v>85</v>
          </cell>
          <cell r="G5">
            <v>30</v>
          </cell>
          <cell r="H5">
            <v>22.68</v>
          </cell>
          <cell r="I5" t="str">
            <v>NO</v>
          </cell>
          <cell r="J5">
            <v>55.080000000000005</v>
          </cell>
          <cell r="K5">
            <v>1.4</v>
          </cell>
        </row>
        <row r="6">
          <cell r="B6">
            <v>21.124999999999996</v>
          </cell>
          <cell r="C6">
            <v>26.8</v>
          </cell>
          <cell r="D6">
            <v>16.5</v>
          </cell>
          <cell r="E6">
            <v>76.833333333333329</v>
          </cell>
          <cell r="F6">
            <v>95</v>
          </cell>
          <cell r="G6">
            <v>50</v>
          </cell>
          <cell r="H6">
            <v>17.28</v>
          </cell>
          <cell r="I6" t="str">
            <v>SO</v>
          </cell>
          <cell r="J6">
            <v>52.2</v>
          </cell>
          <cell r="K6">
            <v>25.399999999999995</v>
          </cell>
        </row>
        <row r="7">
          <cell r="B7">
            <v>23.258333333333329</v>
          </cell>
          <cell r="C7">
            <v>30.9</v>
          </cell>
          <cell r="D7">
            <v>16.8</v>
          </cell>
          <cell r="E7">
            <v>62.125</v>
          </cell>
          <cell r="F7">
            <v>93</v>
          </cell>
          <cell r="G7">
            <v>24</v>
          </cell>
          <cell r="H7">
            <v>7.5600000000000005</v>
          </cell>
          <cell r="I7" t="str">
            <v>SE</v>
          </cell>
          <cell r="J7">
            <v>31.319999999999997</v>
          </cell>
          <cell r="K7">
            <v>0</v>
          </cell>
        </row>
        <row r="8">
          <cell r="B8">
            <v>25.254166666666663</v>
          </cell>
          <cell r="C8">
            <v>33.9</v>
          </cell>
          <cell r="D8">
            <v>17.399999999999999</v>
          </cell>
          <cell r="E8">
            <v>47.625</v>
          </cell>
          <cell r="F8">
            <v>75</v>
          </cell>
          <cell r="G8">
            <v>23</v>
          </cell>
          <cell r="H8">
            <v>18.36</v>
          </cell>
          <cell r="I8" t="str">
            <v>L</v>
          </cell>
          <cell r="J8">
            <v>40.32</v>
          </cell>
          <cell r="K8">
            <v>0</v>
          </cell>
        </row>
        <row r="9">
          <cell r="B9">
            <v>22.849999999999998</v>
          </cell>
          <cell r="C9">
            <v>29.9</v>
          </cell>
          <cell r="D9">
            <v>17.399999999999999</v>
          </cell>
          <cell r="E9">
            <v>71.291666666666671</v>
          </cell>
          <cell r="F9">
            <v>93</v>
          </cell>
          <cell r="G9">
            <v>38</v>
          </cell>
          <cell r="H9">
            <v>9.3600000000000012</v>
          </cell>
          <cell r="I9" t="str">
            <v>L</v>
          </cell>
          <cell r="J9">
            <v>48.24</v>
          </cell>
          <cell r="K9">
            <v>26.200000000000003</v>
          </cell>
        </row>
        <row r="10">
          <cell r="B10">
            <v>23.970833333333331</v>
          </cell>
          <cell r="C10">
            <v>31.9</v>
          </cell>
          <cell r="D10">
            <v>18.899999999999999</v>
          </cell>
          <cell r="E10">
            <v>70.208333333333329</v>
          </cell>
          <cell r="F10">
            <v>94</v>
          </cell>
          <cell r="G10">
            <v>36</v>
          </cell>
          <cell r="H10">
            <v>2.8800000000000003</v>
          </cell>
          <cell r="I10" t="str">
            <v>L</v>
          </cell>
          <cell r="J10">
            <v>55.080000000000005</v>
          </cell>
          <cell r="K10">
            <v>0</v>
          </cell>
        </row>
        <row r="11">
          <cell r="B11">
            <v>25.05</v>
          </cell>
          <cell r="C11">
            <v>32.799999999999997</v>
          </cell>
          <cell r="D11">
            <v>17.899999999999999</v>
          </cell>
          <cell r="E11">
            <v>61.291666666666664</v>
          </cell>
          <cell r="F11">
            <v>90</v>
          </cell>
          <cell r="G11">
            <v>31</v>
          </cell>
          <cell r="H11">
            <v>14.04</v>
          </cell>
          <cell r="I11" t="str">
            <v>L</v>
          </cell>
          <cell r="J11">
            <v>47.88</v>
          </cell>
          <cell r="K11">
            <v>0</v>
          </cell>
        </row>
        <row r="12">
          <cell r="B12">
            <v>27.408333333333331</v>
          </cell>
          <cell r="C12">
            <v>34.5</v>
          </cell>
          <cell r="D12">
            <v>21.8</v>
          </cell>
          <cell r="E12">
            <v>55.75</v>
          </cell>
          <cell r="F12">
            <v>79</v>
          </cell>
          <cell r="G12">
            <v>30</v>
          </cell>
          <cell r="H12">
            <v>16.920000000000002</v>
          </cell>
          <cell r="I12" t="str">
            <v>NO</v>
          </cell>
          <cell r="J12">
            <v>62.639999999999993</v>
          </cell>
          <cell r="K12">
            <v>0</v>
          </cell>
        </row>
        <row r="13">
          <cell r="B13">
            <v>27.441666666666663</v>
          </cell>
          <cell r="C13">
            <v>35.299999999999997</v>
          </cell>
          <cell r="D13">
            <v>21.6</v>
          </cell>
          <cell r="E13">
            <v>59.083333333333336</v>
          </cell>
          <cell r="F13">
            <v>82</v>
          </cell>
          <cell r="G13">
            <v>30</v>
          </cell>
          <cell r="H13">
            <v>27.36</v>
          </cell>
          <cell r="I13" t="str">
            <v>NO</v>
          </cell>
          <cell r="J13">
            <v>46.080000000000005</v>
          </cell>
          <cell r="K13">
            <v>0</v>
          </cell>
        </row>
        <row r="14">
          <cell r="B14">
            <v>23.216666666666665</v>
          </cell>
          <cell r="C14">
            <v>27.3</v>
          </cell>
          <cell r="D14">
            <v>20.2</v>
          </cell>
          <cell r="E14">
            <v>83.958333333333329</v>
          </cell>
          <cell r="F14">
            <v>96</v>
          </cell>
          <cell r="G14">
            <v>63</v>
          </cell>
          <cell r="H14">
            <v>31.319999999999997</v>
          </cell>
          <cell r="I14" t="str">
            <v>L</v>
          </cell>
          <cell r="J14">
            <v>77.760000000000005</v>
          </cell>
          <cell r="K14">
            <v>33.400000000000006</v>
          </cell>
        </row>
        <row r="15">
          <cell r="B15">
            <v>23.166666666666671</v>
          </cell>
          <cell r="C15">
            <v>28.9</v>
          </cell>
          <cell r="D15">
            <v>19.899999999999999</v>
          </cell>
          <cell r="E15">
            <v>84.208333333333329</v>
          </cell>
          <cell r="F15">
            <v>95</v>
          </cell>
          <cell r="G15">
            <v>60</v>
          </cell>
          <cell r="H15">
            <v>0</v>
          </cell>
          <cell r="I15" t="str">
            <v>NO</v>
          </cell>
          <cell r="J15">
            <v>0</v>
          </cell>
          <cell r="K15">
            <v>1.5999999999999999</v>
          </cell>
        </row>
        <row r="16">
          <cell r="B16">
            <v>25.158333333333335</v>
          </cell>
          <cell r="C16">
            <v>30.9</v>
          </cell>
          <cell r="D16">
            <v>21.3</v>
          </cell>
          <cell r="E16">
            <v>76.916666666666671</v>
          </cell>
          <cell r="F16">
            <v>94</v>
          </cell>
          <cell r="G16">
            <v>45</v>
          </cell>
          <cell r="H16">
            <v>15.48</v>
          </cell>
          <cell r="I16" t="str">
            <v>NO</v>
          </cell>
          <cell r="J16">
            <v>51.12</v>
          </cell>
          <cell r="K16">
            <v>0</v>
          </cell>
        </row>
        <row r="17">
          <cell r="B17">
            <v>26.1875</v>
          </cell>
          <cell r="C17">
            <v>32.6</v>
          </cell>
          <cell r="D17">
            <v>21.6</v>
          </cell>
          <cell r="E17">
            <v>69.916666666666671</v>
          </cell>
          <cell r="F17">
            <v>91</v>
          </cell>
          <cell r="G17">
            <v>40</v>
          </cell>
          <cell r="H17">
            <v>32.4</v>
          </cell>
          <cell r="I17" t="str">
            <v>NO</v>
          </cell>
          <cell r="J17">
            <v>62.639999999999993</v>
          </cell>
          <cell r="K17">
            <v>0</v>
          </cell>
        </row>
        <row r="18">
          <cell r="B18">
            <v>24.074999999999999</v>
          </cell>
          <cell r="C18">
            <v>28.6</v>
          </cell>
          <cell r="D18">
            <v>20.8</v>
          </cell>
          <cell r="E18">
            <v>82.041666666666671</v>
          </cell>
          <cell r="F18">
            <v>95</v>
          </cell>
          <cell r="G18">
            <v>62</v>
          </cell>
          <cell r="H18">
            <v>25.92</v>
          </cell>
          <cell r="I18" t="str">
            <v>O</v>
          </cell>
          <cell r="J18">
            <v>62.28</v>
          </cell>
          <cell r="K18">
            <v>33.399999999999991</v>
          </cell>
        </row>
        <row r="19">
          <cell r="B19">
            <v>21.854166666666661</v>
          </cell>
          <cell r="C19">
            <v>23.7</v>
          </cell>
          <cell r="D19">
            <v>21</v>
          </cell>
          <cell r="E19">
            <v>92.166666666666671</v>
          </cell>
          <cell r="F19">
            <v>95</v>
          </cell>
          <cell r="G19">
            <v>84</v>
          </cell>
          <cell r="H19">
            <v>24.840000000000003</v>
          </cell>
          <cell r="I19" t="str">
            <v>NO</v>
          </cell>
          <cell r="J19">
            <v>55.440000000000005</v>
          </cell>
          <cell r="K19">
            <v>15.199999999999998</v>
          </cell>
        </row>
        <row r="20">
          <cell r="B20">
            <v>21.7</v>
          </cell>
          <cell r="C20">
            <v>24.2</v>
          </cell>
          <cell r="D20">
            <v>20</v>
          </cell>
          <cell r="E20">
            <v>87.541666666666671</v>
          </cell>
          <cell r="F20">
            <v>95</v>
          </cell>
          <cell r="G20">
            <v>71</v>
          </cell>
          <cell r="H20">
            <v>11.16</v>
          </cell>
          <cell r="I20" t="str">
            <v>O</v>
          </cell>
          <cell r="J20">
            <v>31.319999999999997</v>
          </cell>
          <cell r="K20">
            <v>0.4</v>
          </cell>
        </row>
        <row r="21">
          <cell r="B21">
            <v>22.8125</v>
          </cell>
          <cell r="C21">
            <v>29.3</v>
          </cell>
          <cell r="D21">
            <v>17.5</v>
          </cell>
          <cell r="E21">
            <v>68.25</v>
          </cell>
          <cell r="F21">
            <v>93</v>
          </cell>
          <cell r="G21">
            <v>33</v>
          </cell>
          <cell r="H21">
            <v>11.879999999999999</v>
          </cell>
          <cell r="I21" t="str">
            <v>SO</v>
          </cell>
          <cell r="J21">
            <v>27.36</v>
          </cell>
          <cell r="K21">
            <v>0</v>
          </cell>
        </row>
        <row r="22">
          <cell r="B22">
            <v>23.237500000000001</v>
          </cell>
          <cell r="C22">
            <v>29.3</v>
          </cell>
          <cell r="D22">
            <v>18.3</v>
          </cell>
          <cell r="E22">
            <v>58.708333333333336</v>
          </cell>
          <cell r="F22">
            <v>88</v>
          </cell>
          <cell r="G22">
            <v>22</v>
          </cell>
          <cell r="H22">
            <v>24.840000000000003</v>
          </cell>
          <cell r="I22" t="str">
            <v>SE</v>
          </cell>
          <cell r="J22">
            <v>43.56</v>
          </cell>
          <cell r="K22">
            <v>0</v>
          </cell>
        </row>
        <row r="23">
          <cell r="B23">
            <v>22.529166666666665</v>
          </cell>
          <cell r="C23">
            <v>28.7</v>
          </cell>
          <cell r="D23">
            <v>17.5</v>
          </cell>
          <cell r="E23">
            <v>58</v>
          </cell>
          <cell r="F23">
            <v>77</v>
          </cell>
          <cell r="G23">
            <v>35</v>
          </cell>
          <cell r="H23">
            <v>19.440000000000001</v>
          </cell>
          <cell r="I23" t="str">
            <v>L</v>
          </cell>
          <cell r="J23">
            <v>36.36</v>
          </cell>
          <cell r="K23">
            <v>0</v>
          </cell>
        </row>
        <row r="24">
          <cell r="B24">
            <v>23.954166666666666</v>
          </cell>
          <cell r="C24">
            <v>30.5</v>
          </cell>
          <cell r="D24">
            <v>18.2</v>
          </cell>
          <cell r="E24">
            <v>56.375</v>
          </cell>
          <cell r="F24">
            <v>78</v>
          </cell>
          <cell r="G24">
            <v>32</v>
          </cell>
          <cell r="H24">
            <v>22.32</v>
          </cell>
          <cell r="I24" t="str">
            <v>SE</v>
          </cell>
          <cell r="J24">
            <v>39.96</v>
          </cell>
          <cell r="K24">
            <v>0</v>
          </cell>
        </row>
        <row r="25">
          <cell r="B25">
            <v>23.545833333333331</v>
          </cell>
          <cell r="C25">
            <v>30.5</v>
          </cell>
          <cell r="D25">
            <v>18.899999999999999</v>
          </cell>
          <cell r="E25">
            <v>53.208333333333336</v>
          </cell>
          <cell r="F25">
            <v>81</v>
          </cell>
          <cell r="G25">
            <v>34</v>
          </cell>
          <cell r="H25">
            <v>25.56</v>
          </cell>
          <cell r="I25" t="str">
            <v>L</v>
          </cell>
          <cell r="J25">
            <v>43.92</v>
          </cell>
          <cell r="K25">
            <v>0.2</v>
          </cell>
        </row>
        <row r="26">
          <cell r="B26">
            <v>22.420833333333334</v>
          </cell>
          <cell r="C26">
            <v>27.9</v>
          </cell>
          <cell r="D26">
            <v>18.7</v>
          </cell>
          <cell r="E26">
            <v>74.166666666666671</v>
          </cell>
          <cell r="F26">
            <v>90</v>
          </cell>
          <cell r="G26">
            <v>51</v>
          </cell>
          <cell r="H26">
            <v>7.2</v>
          </cell>
          <cell r="I26" t="str">
            <v>L</v>
          </cell>
          <cell r="J26">
            <v>34.92</v>
          </cell>
          <cell r="K26">
            <v>0</v>
          </cell>
        </row>
        <row r="27">
          <cell r="B27">
            <v>23.191666666666663</v>
          </cell>
          <cell r="C27">
            <v>31.6</v>
          </cell>
          <cell r="D27">
            <v>17.600000000000001</v>
          </cell>
          <cell r="E27">
            <v>72.833333333333329</v>
          </cell>
          <cell r="F27">
            <v>97</v>
          </cell>
          <cell r="G27">
            <v>35</v>
          </cell>
          <cell r="H27">
            <v>3.6</v>
          </cell>
          <cell r="I27" t="str">
            <v>L</v>
          </cell>
          <cell r="J27">
            <v>32.76</v>
          </cell>
          <cell r="K27">
            <v>0</v>
          </cell>
        </row>
        <row r="28">
          <cell r="B28">
            <v>25.579166666666669</v>
          </cell>
          <cell r="C28">
            <v>32.9</v>
          </cell>
          <cell r="D28">
            <v>19.100000000000001</v>
          </cell>
          <cell r="E28">
            <v>62.083333333333336</v>
          </cell>
          <cell r="F28">
            <v>92</v>
          </cell>
          <cell r="G28">
            <v>30</v>
          </cell>
          <cell r="H28">
            <v>15.120000000000001</v>
          </cell>
          <cell r="I28" t="str">
            <v>L</v>
          </cell>
          <cell r="J28">
            <v>31.680000000000003</v>
          </cell>
          <cell r="K28">
            <v>0</v>
          </cell>
        </row>
        <row r="29">
          <cell r="B29">
            <v>24.604166666666661</v>
          </cell>
          <cell r="C29">
            <v>33.1</v>
          </cell>
          <cell r="D29">
            <v>20.2</v>
          </cell>
          <cell r="E29">
            <v>70.291666666666671</v>
          </cell>
          <cell r="F29">
            <v>96</v>
          </cell>
          <cell r="G29">
            <v>36</v>
          </cell>
          <cell r="H29">
            <v>20.88</v>
          </cell>
          <cell r="I29" t="str">
            <v>NO</v>
          </cell>
          <cell r="J29">
            <v>66.239999999999995</v>
          </cell>
          <cell r="K29">
            <v>18</v>
          </cell>
        </row>
        <row r="30">
          <cell r="B30">
            <v>22.845833333333331</v>
          </cell>
          <cell r="C30">
            <v>29</v>
          </cell>
          <cell r="D30">
            <v>19.2</v>
          </cell>
          <cell r="E30">
            <v>80.541666666666671</v>
          </cell>
          <cell r="F30">
            <v>96</v>
          </cell>
          <cell r="G30">
            <v>52</v>
          </cell>
          <cell r="H30">
            <v>0</v>
          </cell>
          <cell r="I30" t="str">
            <v>SO</v>
          </cell>
          <cell r="J30">
            <v>20.16</v>
          </cell>
          <cell r="K30">
            <v>0.2</v>
          </cell>
        </row>
        <row r="31">
          <cell r="B31">
            <v>24.720833333333331</v>
          </cell>
          <cell r="C31">
            <v>31.5</v>
          </cell>
          <cell r="D31">
            <v>20.6</v>
          </cell>
          <cell r="E31">
            <v>74.291666666666671</v>
          </cell>
          <cell r="F31">
            <v>93</v>
          </cell>
          <cell r="G31">
            <v>46</v>
          </cell>
          <cell r="H31">
            <v>1.8</v>
          </cell>
          <cell r="I31" t="str">
            <v>L</v>
          </cell>
          <cell r="J31">
            <v>27.36</v>
          </cell>
          <cell r="K31">
            <v>0</v>
          </cell>
        </row>
        <row r="32">
          <cell r="B32">
            <v>27.375</v>
          </cell>
          <cell r="C32">
            <v>34.4</v>
          </cell>
          <cell r="D32">
            <v>21.4</v>
          </cell>
          <cell r="E32">
            <v>63.25</v>
          </cell>
          <cell r="F32">
            <v>89</v>
          </cell>
          <cell r="G32">
            <v>30</v>
          </cell>
          <cell r="H32">
            <v>1.08</v>
          </cell>
          <cell r="I32" t="str">
            <v>L</v>
          </cell>
          <cell r="J32">
            <v>30.96</v>
          </cell>
          <cell r="K32">
            <v>0</v>
          </cell>
        </row>
        <row r="33">
          <cell r="B33">
            <v>28.325000000000003</v>
          </cell>
          <cell r="C33">
            <v>34.9</v>
          </cell>
          <cell r="D33">
            <v>22</v>
          </cell>
          <cell r="E33">
            <v>58.166666666666664</v>
          </cell>
          <cell r="F33">
            <v>85</v>
          </cell>
          <cell r="G33">
            <v>33</v>
          </cell>
          <cell r="H33">
            <v>30.6</v>
          </cell>
          <cell r="I33" t="str">
            <v>NO</v>
          </cell>
          <cell r="J33">
            <v>52.2</v>
          </cell>
          <cell r="K33">
            <v>0</v>
          </cell>
        </row>
        <row r="34">
          <cell r="B34">
            <v>21.570833333333336</v>
          </cell>
          <cell r="C34">
            <v>27.5</v>
          </cell>
          <cell r="D34">
            <v>18.3</v>
          </cell>
          <cell r="E34">
            <v>84.875</v>
          </cell>
          <cell r="F34">
            <v>94</v>
          </cell>
          <cell r="G34">
            <v>64</v>
          </cell>
          <cell r="H34">
            <v>23.040000000000003</v>
          </cell>
          <cell r="I34" t="str">
            <v>L</v>
          </cell>
          <cell r="J34">
            <v>46.440000000000005</v>
          </cell>
          <cell r="K34">
            <v>29.999999999999996</v>
          </cell>
        </row>
        <row r="35">
          <cell r="B35">
            <v>21.974999999999998</v>
          </cell>
          <cell r="C35">
            <v>27.2</v>
          </cell>
          <cell r="D35">
            <v>19</v>
          </cell>
          <cell r="E35">
            <v>80.958333333333329</v>
          </cell>
          <cell r="F35">
            <v>95</v>
          </cell>
          <cell r="G35">
            <v>54</v>
          </cell>
          <cell r="H35">
            <v>0</v>
          </cell>
          <cell r="I35" t="str">
            <v>S</v>
          </cell>
          <cell r="J35">
            <v>20.88</v>
          </cell>
          <cell r="K35">
            <v>0.2</v>
          </cell>
        </row>
        <row r="36">
          <cell r="I36" t="str">
            <v>L</v>
          </cell>
        </row>
      </sheetData>
      <sheetData sheetId="10">
        <row r="5">
          <cell r="B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23.812500000000004</v>
          </cell>
          <cell r="C5">
            <v>31.7</v>
          </cell>
          <cell r="D5">
            <v>16.399999999999999</v>
          </cell>
          <cell r="E5">
            <v>64.291666666666671</v>
          </cell>
          <cell r="F5">
            <v>80</v>
          </cell>
          <cell r="G5">
            <v>52</v>
          </cell>
          <cell r="H5">
            <v>42.84</v>
          </cell>
          <cell r="I5" t="str">
            <v>NO</v>
          </cell>
          <cell r="J5">
            <v>72.72</v>
          </cell>
          <cell r="K5">
            <v>11</v>
          </cell>
        </row>
        <row r="6">
          <cell r="B6">
            <v>20.016666666666669</v>
          </cell>
          <cell r="C6">
            <v>27.5</v>
          </cell>
          <cell r="D6">
            <v>16.3</v>
          </cell>
          <cell r="E6">
            <v>76.208333333333329</v>
          </cell>
          <cell r="F6">
            <v>85</v>
          </cell>
          <cell r="G6">
            <v>62</v>
          </cell>
          <cell r="H6">
            <v>20.52</v>
          </cell>
          <cell r="I6" t="str">
            <v>S</v>
          </cell>
          <cell r="J6">
            <v>31.319999999999997</v>
          </cell>
          <cell r="K6">
            <v>0</v>
          </cell>
        </row>
        <row r="7">
          <cell r="B7">
            <v>22.458333333333332</v>
          </cell>
          <cell r="C7">
            <v>30.5</v>
          </cell>
          <cell r="D7">
            <v>16.3</v>
          </cell>
          <cell r="E7">
            <v>66.375</v>
          </cell>
          <cell r="F7">
            <v>82</v>
          </cell>
          <cell r="G7">
            <v>39</v>
          </cell>
          <cell r="H7">
            <v>18</v>
          </cell>
          <cell r="I7" t="str">
            <v>S</v>
          </cell>
          <cell r="J7">
            <v>29.52</v>
          </cell>
          <cell r="K7">
            <v>0</v>
          </cell>
        </row>
        <row r="8">
          <cell r="B8">
            <v>22.858333333333331</v>
          </cell>
          <cell r="C8">
            <v>30.3</v>
          </cell>
          <cell r="D8">
            <v>16.3</v>
          </cell>
          <cell r="E8">
            <v>60.791666666666664</v>
          </cell>
          <cell r="F8">
            <v>73</v>
          </cell>
          <cell r="G8">
            <v>39</v>
          </cell>
          <cell r="H8">
            <v>27.720000000000002</v>
          </cell>
          <cell r="I8" t="str">
            <v>NE</v>
          </cell>
          <cell r="J8">
            <v>45</v>
          </cell>
          <cell r="K8">
            <v>0</v>
          </cell>
        </row>
        <row r="9">
          <cell r="B9">
            <v>24.529166666666669</v>
          </cell>
          <cell r="C9">
            <v>31.6</v>
          </cell>
          <cell r="D9">
            <v>18.100000000000001</v>
          </cell>
          <cell r="E9">
            <v>61.208333333333336</v>
          </cell>
          <cell r="F9">
            <v>69</v>
          </cell>
          <cell r="G9">
            <v>54</v>
          </cell>
          <cell r="H9">
            <v>20.88</v>
          </cell>
          <cell r="I9" t="str">
            <v>NE</v>
          </cell>
          <cell r="J9">
            <v>36</v>
          </cell>
          <cell r="K9">
            <v>0</v>
          </cell>
        </row>
        <row r="10">
          <cell r="B10">
            <v>26.295833333333334</v>
          </cell>
          <cell r="C10">
            <v>33.299999999999997</v>
          </cell>
          <cell r="D10">
            <v>20.3</v>
          </cell>
          <cell r="E10">
            <v>67.458333333333329</v>
          </cell>
          <cell r="F10">
            <v>77</v>
          </cell>
          <cell r="G10">
            <v>59</v>
          </cell>
          <cell r="H10">
            <v>21.6</v>
          </cell>
          <cell r="I10" t="str">
            <v>NE</v>
          </cell>
          <cell r="J10">
            <v>39.24</v>
          </cell>
          <cell r="K10">
            <v>0</v>
          </cell>
        </row>
        <row r="11">
          <cell r="B11">
            <v>27.633333333333336</v>
          </cell>
          <cell r="C11">
            <v>34.299999999999997</v>
          </cell>
          <cell r="D11">
            <v>21.4</v>
          </cell>
          <cell r="E11">
            <v>60.875</v>
          </cell>
          <cell r="F11">
            <v>71</v>
          </cell>
          <cell r="G11">
            <v>51</v>
          </cell>
          <cell r="H11">
            <v>33.840000000000003</v>
          </cell>
          <cell r="I11" t="str">
            <v>NE</v>
          </cell>
          <cell r="J11">
            <v>59.4</v>
          </cell>
          <cell r="K11">
            <v>0</v>
          </cell>
        </row>
        <row r="12">
          <cell r="B12">
            <v>23.495833333333337</v>
          </cell>
          <cell r="C12">
            <v>28.6</v>
          </cell>
          <cell r="D12">
            <v>18.8</v>
          </cell>
          <cell r="E12">
            <v>70.666666666666671</v>
          </cell>
          <cell r="F12">
            <v>81</v>
          </cell>
          <cell r="G12">
            <v>55</v>
          </cell>
          <cell r="H12">
            <v>32.04</v>
          </cell>
          <cell r="I12" t="str">
            <v>NE</v>
          </cell>
          <cell r="J12">
            <v>67.680000000000007</v>
          </cell>
          <cell r="K12">
            <v>28.6</v>
          </cell>
        </row>
        <row r="13">
          <cell r="B13">
            <v>23.675000000000001</v>
          </cell>
          <cell r="C13">
            <v>31.7</v>
          </cell>
          <cell r="D13">
            <v>19</v>
          </cell>
          <cell r="E13">
            <v>80.416666666666671</v>
          </cell>
          <cell r="F13">
            <v>84</v>
          </cell>
          <cell r="G13">
            <v>71</v>
          </cell>
          <cell r="H13">
            <v>17.64</v>
          </cell>
          <cell r="I13" t="str">
            <v>NE</v>
          </cell>
          <cell r="J13">
            <v>64.08</v>
          </cell>
          <cell r="K13">
            <v>20.8</v>
          </cell>
        </row>
        <row r="14">
          <cell r="B14">
            <v>22.620833333333337</v>
          </cell>
          <cell r="C14">
            <v>26.1</v>
          </cell>
          <cell r="D14">
            <v>20.5</v>
          </cell>
          <cell r="E14">
            <v>84.333333333333329</v>
          </cell>
          <cell r="F14">
            <v>88</v>
          </cell>
          <cell r="G14">
            <v>81</v>
          </cell>
          <cell r="H14">
            <v>14.4</v>
          </cell>
          <cell r="I14" t="str">
            <v>S</v>
          </cell>
          <cell r="J14">
            <v>30.240000000000002</v>
          </cell>
          <cell r="K14">
            <v>5.6000000000000005</v>
          </cell>
        </row>
        <row r="15">
          <cell r="B15">
            <v>24.845833333333331</v>
          </cell>
          <cell r="C15">
            <v>30.3</v>
          </cell>
          <cell r="D15">
            <v>21.8</v>
          </cell>
          <cell r="E15">
            <v>81.291666666666671</v>
          </cell>
          <cell r="F15">
            <v>88</v>
          </cell>
          <cell r="G15">
            <v>67</v>
          </cell>
          <cell r="H15">
            <v>7.2</v>
          </cell>
          <cell r="I15" t="str">
            <v>SE</v>
          </cell>
          <cell r="J15">
            <v>18.36</v>
          </cell>
          <cell r="K15">
            <v>0.2</v>
          </cell>
        </row>
        <row r="16">
          <cell r="B16">
            <v>22.5625</v>
          </cell>
          <cell r="C16">
            <v>26.6</v>
          </cell>
          <cell r="D16">
            <v>19.8</v>
          </cell>
          <cell r="E16">
            <v>82.333333333333329</v>
          </cell>
          <cell r="F16">
            <v>88</v>
          </cell>
          <cell r="G16">
            <v>72</v>
          </cell>
          <cell r="H16">
            <v>21.240000000000002</v>
          </cell>
          <cell r="I16" t="str">
            <v>L</v>
          </cell>
          <cell r="J16">
            <v>39.96</v>
          </cell>
          <cell r="K16">
            <v>83.200000000000017</v>
          </cell>
        </row>
        <row r="17">
          <cell r="B17">
            <v>22.862500000000001</v>
          </cell>
          <cell r="C17">
            <v>28.1</v>
          </cell>
          <cell r="D17">
            <v>20.8</v>
          </cell>
          <cell r="E17">
            <v>85</v>
          </cell>
          <cell r="F17">
            <v>89</v>
          </cell>
          <cell r="G17">
            <v>80</v>
          </cell>
          <cell r="H17">
            <v>27.36</v>
          </cell>
          <cell r="I17" t="str">
            <v>N</v>
          </cell>
          <cell r="J17">
            <v>46.080000000000005</v>
          </cell>
          <cell r="K17">
            <v>2.8</v>
          </cell>
        </row>
        <row r="18">
          <cell r="B18">
            <v>22.545833333333338</v>
          </cell>
          <cell r="C18">
            <v>26.6</v>
          </cell>
          <cell r="D18">
            <v>19.600000000000001</v>
          </cell>
          <cell r="E18">
            <v>82.458333333333329</v>
          </cell>
          <cell r="F18">
            <v>89</v>
          </cell>
          <cell r="G18">
            <v>74</v>
          </cell>
          <cell r="H18">
            <v>14.4</v>
          </cell>
          <cell r="I18" t="str">
            <v>S</v>
          </cell>
          <cell r="J18">
            <v>25.92</v>
          </cell>
          <cell r="K18">
            <v>1.4000000000000001</v>
          </cell>
        </row>
        <row r="19">
          <cell r="B19">
            <v>21.737500000000001</v>
          </cell>
          <cell r="C19">
            <v>24.2</v>
          </cell>
          <cell r="D19">
            <v>19.8</v>
          </cell>
          <cell r="E19">
            <v>85.833333333333329</v>
          </cell>
          <cell r="F19">
            <v>89</v>
          </cell>
          <cell r="G19">
            <v>80</v>
          </cell>
          <cell r="H19">
            <v>20.52</v>
          </cell>
          <cell r="I19" t="str">
            <v>SO</v>
          </cell>
          <cell r="J19">
            <v>28.8</v>
          </cell>
          <cell r="K19">
            <v>16.599999999999994</v>
          </cell>
        </row>
        <row r="20">
          <cell r="B20">
            <v>22.141666666666669</v>
          </cell>
          <cell r="C20">
            <v>28.3</v>
          </cell>
          <cell r="D20">
            <v>17.899999999999999</v>
          </cell>
          <cell r="E20">
            <v>76.208333333333329</v>
          </cell>
          <cell r="F20">
            <v>87</v>
          </cell>
          <cell r="G20">
            <v>55</v>
          </cell>
          <cell r="H20">
            <v>17.28</v>
          </cell>
          <cell r="I20" t="str">
            <v>SO</v>
          </cell>
          <cell r="J20">
            <v>30.240000000000002</v>
          </cell>
          <cell r="K20">
            <v>2.2000000000000002</v>
          </cell>
        </row>
        <row r="21">
          <cell r="B21">
            <v>23.233333333333334</v>
          </cell>
          <cell r="C21">
            <v>29.8</v>
          </cell>
          <cell r="D21">
            <v>17.399999999999999</v>
          </cell>
          <cell r="E21">
            <v>64.416666666666671</v>
          </cell>
          <cell r="F21">
            <v>75</v>
          </cell>
          <cell r="G21">
            <v>44</v>
          </cell>
          <cell r="H21">
            <v>19.8</v>
          </cell>
          <cell r="I21" t="str">
            <v>S</v>
          </cell>
          <cell r="J21">
            <v>29.52</v>
          </cell>
          <cell r="K21">
            <v>0</v>
          </cell>
        </row>
        <row r="22">
          <cell r="B22">
            <v>23.216666666666669</v>
          </cell>
          <cell r="C22">
            <v>28.6</v>
          </cell>
          <cell r="D22">
            <v>18.600000000000001</v>
          </cell>
          <cell r="E22">
            <v>61.166666666666664</v>
          </cell>
          <cell r="F22">
            <v>75</v>
          </cell>
          <cell r="G22">
            <v>47</v>
          </cell>
          <cell r="H22">
            <v>18</v>
          </cell>
          <cell r="I22" t="str">
            <v>NE</v>
          </cell>
          <cell r="J22">
            <v>31.680000000000003</v>
          </cell>
          <cell r="K22">
            <v>0</v>
          </cell>
        </row>
        <row r="23">
          <cell r="B23">
            <v>23.104166666666668</v>
          </cell>
          <cell r="C23">
            <v>28.9</v>
          </cell>
          <cell r="D23">
            <v>17.600000000000001</v>
          </cell>
          <cell r="E23">
            <v>61.166666666666664</v>
          </cell>
          <cell r="F23">
            <v>72</v>
          </cell>
          <cell r="G23">
            <v>47</v>
          </cell>
          <cell r="H23">
            <v>15.840000000000002</v>
          </cell>
          <cell r="I23" t="str">
            <v>SE</v>
          </cell>
          <cell r="J23">
            <v>31.680000000000003</v>
          </cell>
          <cell r="K23">
            <v>0</v>
          </cell>
        </row>
        <row r="24">
          <cell r="B24">
            <v>23.74166666666666</v>
          </cell>
          <cell r="C24">
            <v>29.4</v>
          </cell>
          <cell r="D24">
            <v>19.100000000000001</v>
          </cell>
          <cell r="E24">
            <v>61.291666666666664</v>
          </cell>
          <cell r="F24">
            <v>71</v>
          </cell>
          <cell r="G24">
            <v>49</v>
          </cell>
          <cell r="H24">
            <v>15.840000000000002</v>
          </cell>
          <cell r="I24" t="str">
            <v>SE</v>
          </cell>
          <cell r="J24">
            <v>26.64</v>
          </cell>
          <cell r="K24">
            <v>0</v>
          </cell>
        </row>
        <row r="25">
          <cell r="B25">
            <v>23.974999999999998</v>
          </cell>
          <cell r="C25">
            <v>28.7</v>
          </cell>
          <cell r="D25">
            <v>19.3</v>
          </cell>
          <cell r="E25">
            <v>58.791666666666664</v>
          </cell>
          <cell r="F25">
            <v>68</v>
          </cell>
          <cell r="G25">
            <v>49</v>
          </cell>
          <cell r="H25">
            <v>23.040000000000003</v>
          </cell>
          <cell r="I25" t="str">
            <v>NE</v>
          </cell>
          <cell r="J25">
            <v>40.680000000000007</v>
          </cell>
          <cell r="K25">
            <v>0</v>
          </cell>
        </row>
        <row r="26">
          <cell r="B26">
            <v>24.470833333333331</v>
          </cell>
          <cell r="C26">
            <v>30.6</v>
          </cell>
          <cell r="D26">
            <v>19.2</v>
          </cell>
          <cell r="E26">
            <v>59.333333333333336</v>
          </cell>
          <cell r="F26">
            <v>66</v>
          </cell>
          <cell r="G26">
            <v>52</v>
          </cell>
          <cell r="H26">
            <v>23.400000000000002</v>
          </cell>
          <cell r="I26" t="str">
            <v>L</v>
          </cell>
          <cell r="J26">
            <v>41.4</v>
          </cell>
          <cell r="K26">
            <v>0</v>
          </cell>
        </row>
        <row r="27">
          <cell r="B27">
            <v>24.891666666666662</v>
          </cell>
          <cell r="C27">
            <v>31</v>
          </cell>
          <cell r="D27">
            <v>19</v>
          </cell>
          <cell r="E27">
            <v>65.958333333333329</v>
          </cell>
          <cell r="F27">
            <v>76</v>
          </cell>
          <cell r="G27">
            <v>55</v>
          </cell>
          <cell r="H27">
            <v>25.56</v>
          </cell>
          <cell r="I27" t="str">
            <v>NE</v>
          </cell>
          <cell r="J27">
            <v>41.76</v>
          </cell>
          <cell r="K27">
            <v>0</v>
          </cell>
        </row>
        <row r="28">
          <cell r="B28">
            <v>26.145833333333332</v>
          </cell>
          <cell r="C28">
            <v>32.6</v>
          </cell>
          <cell r="D28">
            <v>20.5</v>
          </cell>
          <cell r="E28">
            <v>69.333333333333329</v>
          </cell>
          <cell r="F28">
            <v>79</v>
          </cell>
          <cell r="G28">
            <v>61</v>
          </cell>
          <cell r="H28">
            <v>24.48</v>
          </cell>
          <cell r="I28" t="str">
            <v>NE</v>
          </cell>
          <cell r="J28">
            <v>39.6</v>
          </cell>
          <cell r="K28">
            <v>1.6</v>
          </cell>
        </row>
        <row r="29">
          <cell r="B29">
            <v>23.866666666666671</v>
          </cell>
          <cell r="C29">
            <v>27.2</v>
          </cell>
          <cell r="D29">
            <v>20.100000000000001</v>
          </cell>
          <cell r="E29">
            <v>74.666666666666671</v>
          </cell>
          <cell r="F29">
            <v>82</v>
          </cell>
          <cell r="G29">
            <v>68</v>
          </cell>
          <cell r="H29">
            <v>21.96</v>
          </cell>
          <cell r="I29" t="str">
            <v>L</v>
          </cell>
          <cell r="J29">
            <v>47.88</v>
          </cell>
          <cell r="K29">
            <v>52.4</v>
          </cell>
        </row>
        <row r="30">
          <cell r="B30">
            <v>21.737499999999997</v>
          </cell>
          <cell r="C30">
            <v>26.7</v>
          </cell>
          <cell r="D30">
            <v>17.600000000000001</v>
          </cell>
          <cell r="E30">
            <v>71.208333333333329</v>
          </cell>
          <cell r="F30">
            <v>77</v>
          </cell>
          <cell r="G30">
            <v>60</v>
          </cell>
          <cell r="H30">
            <v>20.52</v>
          </cell>
          <cell r="I30" t="str">
            <v>SO</v>
          </cell>
          <cell r="J30">
            <v>36.72</v>
          </cell>
          <cell r="K30">
            <v>0</v>
          </cell>
        </row>
        <row r="31">
          <cell r="B31">
            <v>22.650000000000002</v>
          </cell>
          <cell r="C31">
            <v>30.1</v>
          </cell>
          <cell r="D31">
            <v>16.600000000000001</v>
          </cell>
          <cell r="E31">
            <v>68</v>
          </cell>
          <cell r="F31">
            <v>77</v>
          </cell>
          <cell r="G31">
            <v>55</v>
          </cell>
          <cell r="H31">
            <v>13.68</v>
          </cell>
          <cell r="I31" t="str">
            <v>S</v>
          </cell>
          <cell r="J31">
            <v>24.12</v>
          </cell>
          <cell r="K31">
            <v>0</v>
          </cell>
        </row>
        <row r="32">
          <cell r="B32">
            <v>25.683333333333334</v>
          </cell>
          <cell r="C32">
            <v>32.6</v>
          </cell>
          <cell r="D32">
            <v>19.899999999999999</v>
          </cell>
          <cell r="E32">
            <v>65.375</v>
          </cell>
          <cell r="F32">
            <v>72</v>
          </cell>
          <cell r="G32">
            <v>60</v>
          </cell>
          <cell r="H32">
            <v>13.68</v>
          </cell>
          <cell r="I32" t="str">
            <v>SE</v>
          </cell>
          <cell r="J32">
            <v>27.36</v>
          </cell>
          <cell r="K32">
            <v>0</v>
          </cell>
        </row>
        <row r="33">
          <cell r="B33">
            <v>26.387500000000006</v>
          </cell>
          <cell r="C33">
            <v>33.700000000000003</v>
          </cell>
          <cell r="D33">
            <v>20.5</v>
          </cell>
          <cell r="E33">
            <v>74.25</v>
          </cell>
          <cell r="F33">
            <v>81</v>
          </cell>
          <cell r="G33">
            <v>68</v>
          </cell>
          <cell r="H33">
            <v>26.64</v>
          </cell>
          <cell r="I33" t="str">
            <v>N</v>
          </cell>
          <cell r="J33">
            <v>60.12</v>
          </cell>
          <cell r="K33">
            <v>37.6</v>
          </cell>
        </row>
        <row r="34">
          <cell r="B34">
            <v>22.412499999999998</v>
          </cell>
          <cell r="C34">
            <v>25.2</v>
          </cell>
          <cell r="D34">
            <v>20.2</v>
          </cell>
          <cell r="E34">
            <v>78.791666666666671</v>
          </cell>
          <cell r="F34">
            <v>83</v>
          </cell>
          <cell r="G34">
            <v>73</v>
          </cell>
          <cell r="H34">
            <v>23.759999999999998</v>
          </cell>
          <cell r="I34" t="str">
            <v>S</v>
          </cell>
          <cell r="J34">
            <v>50.4</v>
          </cell>
          <cell r="K34">
            <v>19</v>
          </cell>
        </row>
        <row r="35">
          <cell r="B35">
            <v>21.512499999999999</v>
          </cell>
          <cell r="C35">
            <v>27.3</v>
          </cell>
          <cell r="D35">
            <v>15.4</v>
          </cell>
          <cell r="E35">
            <v>66.583333333333329</v>
          </cell>
          <cell r="F35">
            <v>74</v>
          </cell>
          <cell r="G35">
            <v>54</v>
          </cell>
          <cell r="H35">
            <v>18</v>
          </cell>
          <cell r="I35" t="str">
            <v>S</v>
          </cell>
          <cell r="J35">
            <v>32.04</v>
          </cell>
          <cell r="K35">
            <v>0</v>
          </cell>
        </row>
        <row r="36">
          <cell r="I36" t="str">
            <v>NE</v>
          </cell>
        </row>
      </sheetData>
      <sheetData sheetId="10">
        <row r="5">
          <cell r="B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26.895833333333329</v>
          </cell>
          <cell r="C5">
            <v>34.4</v>
          </cell>
          <cell r="D5">
            <v>19.899999999999999</v>
          </cell>
          <cell r="E5">
            <v>54.666666666666664</v>
          </cell>
          <cell r="F5">
            <v>88</v>
          </cell>
          <cell r="G5">
            <v>33</v>
          </cell>
          <cell r="H5">
            <v>20.16</v>
          </cell>
          <cell r="I5" t="str">
            <v>NO</v>
          </cell>
          <cell r="J5">
            <v>46.080000000000005</v>
          </cell>
          <cell r="K5">
            <v>0</v>
          </cell>
        </row>
        <row r="6">
          <cell r="B6">
            <v>21.729166666666668</v>
          </cell>
          <cell r="C6">
            <v>28.1</v>
          </cell>
          <cell r="D6">
            <v>17.7</v>
          </cell>
          <cell r="E6">
            <v>76.583333333333329</v>
          </cell>
          <cell r="F6">
            <v>95</v>
          </cell>
          <cell r="G6">
            <v>48</v>
          </cell>
          <cell r="H6">
            <v>18.559999999999999</v>
          </cell>
          <cell r="I6" t="str">
            <v>S</v>
          </cell>
          <cell r="J6">
            <v>51.84</v>
          </cell>
          <cell r="K6">
            <v>0</v>
          </cell>
        </row>
        <row r="7">
          <cell r="B7">
            <v>23.174999999999997</v>
          </cell>
          <cell r="C7">
            <v>31.2</v>
          </cell>
          <cell r="D7">
            <v>15.7</v>
          </cell>
          <cell r="E7">
            <v>66.166666666666671</v>
          </cell>
          <cell r="F7">
            <v>96</v>
          </cell>
          <cell r="G7">
            <v>31</v>
          </cell>
          <cell r="H7">
            <v>10.56</v>
          </cell>
          <cell r="I7" t="str">
            <v>SE</v>
          </cell>
          <cell r="J7">
            <v>26.880000000000003</v>
          </cell>
          <cell r="K7">
            <v>0</v>
          </cell>
        </row>
        <row r="8">
          <cell r="B8">
            <v>24.687499999999996</v>
          </cell>
          <cell r="C8">
            <v>32.700000000000003</v>
          </cell>
          <cell r="D8">
            <v>16.100000000000001</v>
          </cell>
          <cell r="E8">
            <v>51.916666666666664</v>
          </cell>
          <cell r="F8">
            <v>83</v>
          </cell>
          <cell r="G8">
            <v>26</v>
          </cell>
          <cell r="H8">
            <v>21.44</v>
          </cell>
          <cell r="I8" t="str">
            <v>SE</v>
          </cell>
          <cell r="J8">
            <v>41.6</v>
          </cell>
          <cell r="K8">
            <v>0</v>
          </cell>
        </row>
        <row r="9">
          <cell r="B9">
            <v>26.183333333333334</v>
          </cell>
          <cell r="C9">
            <v>33.9</v>
          </cell>
          <cell r="D9">
            <v>19.8</v>
          </cell>
          <cell r="E9">
            <v>57.458333333333336</v>
          </cell>
          <cell r="F9">
            <v>80</v>
          </cell>
          <cell r="G9">
            <v>35</v>
          </cell>
          <cell r="H9">
            <v>14.4</v>
          </cell>
          <cell r="I9" t="str">
            <v>L</v>
          </cell>
          <cell r="J9">
            <v>36.160000000000004</v>
          </cell>
          <cell r="K9">
            <v>0</v>
          </cell>
        </row>
        <row r="10">
          <cell r="B10">
            <v>25.287499999999998</v>
          </cell>
          <cell r="C10">
            <v>32.700000000000003</v>
          </cell>
          <cell r="D10">
            <v>17.5</v>
          </cell>
          <cell r="E10">
            <v>60.791666666666664</v>
          </cell>
          <cell r="F10">
            <v>82</v>
          </cell>
          <cell r="G10">
            <v>37</v>
          </cell>
          <cell r="H10">
            <v>13.440000000000001</v>
          </cell>
          <cell r="I10" t="str">
            <v>NE</v>
          </cell>
          <cell r="J10">
            <v>40</v>
          </cell>
          <cell r="K10">
            <v>0</v>
          </cell>
        </row>
        <row r="11">
          <cell r="B11">
            <v>27.8125</v>
          </cell>
          <cell r="C11">
            <v>34.299999999999997</v>
          </cell>
          <cell r="D11">
            <v>21.8</v>
          </cell>
          <cell r="E11">
            <v>52.458333333333336</v>
          </cell>
          <cell r="F11">
            <v>73</v>
          </cell>
          <cell r="G11">
            <v>33</v>
          </cell>
          <cell r="H11">
            <v>14.719999999999999</v>
          </cell>
          <cell r="I11" t="str">
            <v>NE</v>
          </cell>
          <cell r="J11">
            <v>30.080000000000002</v>
          </cell>
          <cell r="K11">
            <v>0</v>
          </cell>
        </row>
        <row r="12">
          <cell r="B12">
            <v>28.962500000000006</v>
          </cell>
          <cell r="C12">
            <v>35.200000000000003</v>
          </cell>
          <cell r="D12">
            <v>23.9</v>
          </cell>
          <cell r="E12">
            <v>51.833333333333336</v>
          </cell>
          <cell r="F12">
            <v>66</v>
          </cell>
          <cell r="G12">
            <v>37</v>
          </cell>
          <cell r="H12">
            <v>20.8</v>
          </cell>
          <cell r="I12" t="str">
            <v>NO</v>
          </cell>
          <cell r="J12">
            <v>43.52</v>
          </cell>
          <cell r="K12">
            <v>0</v>
          </cell>
        </row>
        <row r="13">
          <cell r="B13">
            <v>29.012500000000003</v>
          </cell>
          <cell r="C13">
            <v>35.799999999999997</v>
          </cell>
          <cell r="D13">
            <v>23.6</v>
          </cell>
          <cell r="E13">
            <v>57.083333333333336</v>
          </cell>
          <cell r="F13">
            <v>79</v>
          </cell>
          <cell r="G13">
            <v>35</v>
          </cell>
          <cell r="H13">
            <v>17.919999999999998</v>
          </cell>
          <cell r="I13" t="str">
            <v>NO</v>
          </cell>
          <cell r="J13">
            <v>40.64</v>
          </cell>
          <cell r="K13">
            <v>0</v>
          </cell>
        </row>
        <row r="14">
          <cell r="B14">
            <v>24.387500000000003</v>
          </cell>
          <cell r="C14">
            <v>30</v>
          </cell>
          <cell r="D14">
            <v>20.3</v>
          </cell>
          <cell r="E14">
            <v>82.041666666666671</v>
          </cell>
          <cell r="F14">
            <v>93</v>
          </cell>
          <cell r="G14">
            <v>61</v>
          </cell>
          <cell r="H14">
            <v>23.040000000000003</v>
          </cell>
          <cell r="I14" t="str">
            <v>NE</v>
          </cell>
          <cell r="J14">
            <v>40.32</v>
          </cell>
          <cell r="K14">
            <v>0</v>
          </cell>
        </row>
        <row r="15">
          <cell r="B15">
            <v>24.304166666666664</v>
          </cell>
          <cell r="C15">
            <v>29.7</v>
          </cell>
          <cell r="D15">
            <v>20.6</v>
          </cell>
          <cell r="E15">
            <v>83.916666666666671</v>
          </cell>
          <cell r="F15">
            <v>96</v>
          </cell>
          <cell r="G15">
            <v>63</v>
          </cell>
          <cell r="H15">
            <v>9.2799999999999994</v>
          </cell>
          <cell r="I15" t="str">
            <v>NO</v>
          </cell>
          <cell r="J15">
            <v>24.96</v>
          </cell>
          <cell r="K15">
            <v>0</v>
          </cell>
        </row>
        <row r="16">
          <cell r="B16">
            <v>26.487499999999997</v>
          </cell>
          <cell r="C16">
            <v>31.9</v>
          </cell>
          <cell r="D16">
            <v>22.2</v>
          </cell>
          <cell r="E16">
            <v>76.458333333333329</v>
          </cell>
          <cell r="F16">
            <v>91</v>
          </cell>
          <cell r="G16">
            <v>54</v>
          </cell>
          <cell r="H16">
            <v>14.4</v>
          </cell>
          <cell r="I16" t="str">
            <v>NE</v>
          </cell>
          <cell r="J16">
            <v>32.96</v>
          </cell>
          <cell r="K16">
            <v>0</v>
          </cell>
        </row>
        <row r="17">
          <cell r="B17">
            <v>26.387499999999999</v>
          </cell>
          <cell r="C17">
            <v>32.799999999999997</v>
          </cell>
          <cell r="D17">
            <v>23</v>
          </cell>
          <cell r="E17">
            <v>75.125</v>
          </cell>
          <cell r="F17">
            <v>91</v>
          </cell>
          <cell r="G17">
            <v>48</v>
          </cell>
          <cell r="H17">
            <v>18.559999999999999</v>
          </cell>
          <cell r="I17" t="str">
            <v>NO</v>
          </cell>
          <cell r="J17">
            <v>40.960000000000008</v>
          </cell>
          <cell r="K17">
            <v>0</v>
          </cell>
        </row>
        <row r="18">
          <cell r="B18">
            <v>24.691666666666666</v>
          </cell>
          <cell r="C18">
            <v>28.8</v>
          </cell>
          <cell r="D18">
            <v>21.7</v>
          </cell>
          <cell r="E18">
            <v>85</v>
          </cell>
          <cell r="F18">
            <v>96</v>
          </cell>
          <cell r="G18">
            <v>67</v>
          </cell>
          <cell r="H18">
            <v>12.48</v>
          </cell>
          <cell r="I18" t="str">
            <v>NO</v>
          </cell>
          <cell r="J18">
            <v>30.72</v>
          </cell>
          <cell r="K18">
            <v>0</v>
          </cell>
        </row>
        <row r="19">
          <cell r="B19">
            <v>22.466666666666672</v>
          </cell>
          <cell r="C19">
            <v>24.2</v>
          </cell>
          <cell r="D19">
            <v>21.4</v>
          </cell>
          <cell r="E19">
            <v>92.833333333333329</v>
          </cell>
          <cell r="F19">
            <v>96</v>
          </cell>
          <cell r="G19">
            <v>82</v>
          </cell>
          <cell r="H19">
            <v>16</v>
          </cell>
          <cell r="I19" t="str">
            <v>NO</v>
          </cell>
          <cell r="J19">
            <v>28.480000000000004</v>
          </cell>
          <cell r="K19">
            <v>0</v>
          </cell>
        </row>
        <row r="20">
          <cell r="B20">
            <v>22.249999999999996</v>
          </cell>
          <cell r="C20">
            <v>27</v>
          </cell>
          <cell r="D20">
            <v>19.2</v>
          </cell>
          <cell r="E20">
            <v>78.25</v>
          </cell>
          <cell r="F20">
            <v>94</v>
          </cell>
          <cell r="G20">
            <v>49</v>
          </cell>
          <cell r="H20">
            <v>11.200000000000001</v>
          </cell>
          <cell r="I20" t="str">
            <v>SO</v>
          </cell>
          <cell r="J20">
            <v>21.12</v>
          </cell>
          <cell r="K20">
            <v>0</v>
          </cell>
        </row>
        <row r="21">
          <cell r="B21">
            <v>22.95</v>
          </cell>
          <cell r="C21">
            <v>30.4</v>
          </cell>
          <cell r="D21">
            <v>16.5</v>
          </cell>
          <cell r="E21">
            <v>66.791666666666671</v>
          </cell>
          <cell r="F21">
            <v>88</v>
          </cell>
          <cell r="G21">
            <v>32</v>
          </cell>
          <cell r="H21">
            <v>14.080000000000002</v>
          </cell>
          <cell r="I21" t="str">
            <v>SE</v>
          </cell>
          <cell r="J21">
            <v>30.080000000000002</v>
          </cell>
          <cell r="K21">
            <v>0</v>
          </cell>
        </row>
        <row r="22">
          <cell r="B22">
            <v>23.045833333333334</v>
          </cell>
          <cell r="C22">
            <v>30.2</v>
          </cell>
          <cell r="D22">
            <v>16.600000000000001</v>
          </cell>
          <cell r="E22">
            <v>60.291666666666664</v>
          </cell>
          <cell r="F22">
            <v>92</v>
          </cell>
          <cell r="G22">
            <v>27</v>
          </cell>
          <cell r="H22">
            <v>18.240000000000002</v>
          </cell>
          <cell r="I22" t="str">
            <v>SE</v>
          </cell>
          <cell r="J22">
            <v>38.400000000000006</v>
          </cell>
          <cell r="K22">
            <v>0</v>
          </cell>
        </row>
        <row r="23">
          <cell r="B23">
            <v>22.779166666666665</v>
          </cell>
          <cell r="C23">
            <v>31</v>
          </cell>
          <cell r="D23">
            <v>16.3</v>
          </cell>
          <cell r="E23">
            <v>54.583333333333336</v>
          </cell>
          <cell r="F23">
            <v>84</v>
          </cell>
          <cell r="G23">
            <v>25</v>
          </cell>
          <cell r="H23">
            <v>14.719999999999999</v>
          </cell>
          <cell r="I23" t="str">
            <v>SE</v>
          </cell>
          <cell r="J23">
            <v>36.160000000000004</v>
          </cell>
          <cell r="K23">
            <v>0</v>
          </cell>
        </row>
        <row r="24">
          <cell r="B24">
            <v>22.712500000000002</v>
          </cell>
          <cell r="C24">
            <v>31.2</v>
          </cell>
          <cell r="D24">
            <v>14.6</v>
          </cell>
          <cell r="E24">
            <v>56.75</v>
          </cell>
          <cell r="F24">
            <v>86</v>
          </cell>
          <cell r="G24">
            <v>28</v>
          </cell>
          <cell r="H24">
            <v>17.28</v>
          </cell>
          <cell r="I24" t="str">
            <v>SE</v>
          </cell>
          <cell r="J24">
            <v>34.24</v>
          </cell>
          <cell r="K24">
            <v>0</v>
          </cell>
        </row>
        <row r="25">
          <cell r="B25">
            <v>22.670833333333334</v>
          </cell>
          <cell r="C25">
            <v>30.6</v>
          </cell>
          <cell r="D25">
            <v>16.8</v>
          </cell>
          <cell r="E25">
            <v>55.25</v>
          </cell>
          <cell r="F25">
            <v>76</v>
          </cell>
          <cell r="G25">
            <v>31</v>
          </cell>
          <cell r="H25">
            <v>14.080000000000002</v>
          </cell>
          <cell r="I25" t="str">
            <v>SE</v>
          </cell>
          <cell r="J25">
            <v>34.56</v>
          </cell>
          <cell r="K25">
            <v>0</v>
          </cell>
        </row>
        <row r="26">
          <cell r="B26">
            <v>25.016666666666666</v>
          </cell>
          <cell r="C26">
            <v>31.8</v>
          </cell>
          <cell r="D26">
            <v>18.8</v>
          </cell>
          <cell r="E26">
            <v>55.125</v>
          </cell>
          <cell r="F26">
            <v>72</v>
          </cell>
          <cell r="G26">
            <v>36</v>
          </cell>
          <cell r="H26">
            <v>14.080000000000002</v>
          </cell>
          <cell r="I26" t="str">
            <v>NE</v>
          </cell>
          <cell r="J26">
            <v>32</v>
          </cell>
          <cell r="K26">
            <v>0</v>
          </cell>
        </row>
        <row r="27">
          <cell r="B27">
            <v>24.75833333333334</v>
          </cell>
          <cell r="C27">
            <v>31.7</v>
          </cell>
          <cell r="D27">
            <v>18.7</v>
          </cell>
          <cell r="E27">
            <v>64.708333333333329</v>
          </cell>
          <cell r="F27">
            <v>89</v>
          </cell>
          <cell r="G27">
            <v>36</v>
          </cell>
          <cell r="H27">
            <v>12.48</v>
          </cell>
          <cell r="I27" t="str">
            <v>NE</v>
          </cell>
          <cell r="J27">
            <v>24.96</v>
          </cell>
          <cell r="K27">
            <v>0</v>
          </cell>
        </row>
        <row r="28">
          <cell r="B28">
            <v>27.012500000000003</v>
          </cell>
          <cell r="C28">
            <v>33.799999999999997</v>
          </cell>
          <cell r="D28">
            <v>21.1</v>
          </cell>
          <cell r="E28">
            <v>60.833333333333336</v>
          </cell>
          <cell r="F28">
            <v>84</v>
          </cell>
          <cell r="G28">
            <v>35</v>
          </cell>
          <cell r="H28">
            <v>16.32</v>
          </cell>
          <cell r="I28" t="str">
            <v>NE</v>
          </cell>
          <cell r="J28">
            <v>30.72</v>
          </cell>
          <cell r="K28">
            <v>0</v>
          </cell>
        </row>
        <row r="29">
          <cell r="B29">
            <v>24.5</v>
          </cell>
          <cell r="C29">
            <v>28.3</v>
          </cell>
          <cell r="D29">
            <v>19.7</v>
          </cell>
          <cell r="E29">
            <v>72.833333333333329</v>
          </cell>
          <cell r="F29">
            <v>96</v>
          </cell>
          <cell r="G29">
            <v>53</v>
          </cell>
          <cell r="H29">
            <v>11.840000000000002</v>
          </cell>
          <cell r="I29" t="str">
            <v>NO</v>
          </cell>
          <cell r="J29">
            <v>65.28</v>
          </cell>
          <cell r="K29">
            <v>21.2</v>
          </cell>
        </row>
        <row r="30">
          <cell r="B30">
            <v>23.083333333333332</v>
          </cell>
          <cell r="C30">
            <v>29.6</v>
          </cell>
          <cell r="D30">
            <v>18.2</v>
          </cell>
          <cell r="E30">
            <v>72.083333333333329</v>
          </cell>
          <cell r="F30">
            <v>97</v>
          </cell>
          <cell r="G30">
            <v>31</v>
          </cell>
          <cell r="H30">
            <v>13.440000000000001</v>
          </cell>
          <cell r="I30" t="str">
            <v>SE</v>
          </cell>
          <cell r="J30">
            <v>26.560000000000002</v>
          </cell>
          <cell r="K30">
            <v>0.2</v>
          </cell>
        </row>
        <row r="31">
          <cell r="B31">
            <v>24.212500000000002</v>
          </cell>
          <cell r="C31">
            <v>32.200000000000003</v>
          </cell>
          <cell r="D31">
            <v>17.600000000000001</v>
          </cell>
          <cell r="E31">
            <v>65.625</v>
          </cell>
          <cell r="F31">
            <v>91</v>
          </cell>
          <cell r="G31">
            <v>43</v>
          </cell>
          <cell r="H31">
            <v>9.9200000000000017</v>
          </cell>
          <cell r="I31" t="str">
            <v>SE</v>
          </cell>
          <cell r="J31">
            <v>21.44</v>
          </cell>
          <cell r="K31">
            <v>0</v>
          </cell>
        </row>
        <row r="32">
          <cell r="B32">
            <v>28.412499999999994</v>
          </cell>
          <cell r="C32">
            <v>34.9</v>
          </cell>
          <cell r="D32">
            <v>22</v>
          </cell>
          <cell r="E32">
            <v>60.708333333333336</v>
          </cell>
          <cell r="F32">
            <v>82</v>
          </cell>
          <cell r="G32">
            <v>38</v>
          </cell>
          <cell r="H32">
            <v>13.76</v>
          </cell>
          <cell r="I32" t="str">
            <v>NO</v>
          </cell>
          <cell r="J32">
            <v>26.880000000000003</v>
          </cell>
          <cell r="K32">
            <v>0</v>
          </cell>
        </row>
        <row r="33">
          <cell r="B33">
            <v>29.383333333333329</v>
          </cell>
          <cell r="C33">
            <v>36.200000000000003</v>
          </cell>
          <cell r="D33">
            <v>22.6</v>
          </cell>
          <cell r="E33">
            <v>57.458333333333336</v>
          </cell>
          <cell r="F33">
            <v>85</v>
          </cell>
          <cell r="G33">
            <v>33</v>
          </cell>
          <cell r="H33">
            <v>18.240000000000002</v>
          </cell>
          <cell r="I33" t="str">
            <v>NO</v>
          </cell>
          <cell r="J33">
            <v>35.200000000000003</v>
          </cell>
          <cell r="K33">
            <v>0</v>
          </cell>
        </row>
        <row r="34">
          <cell r="B34">
            <v>21.791666666666668</v>
          </cell>
          <cell r="C34">
            <v>29.5</v>
          </cell>
          <cell r="D34">
            <v>17.899999999999999</v>
          </cell>
          <cell r="E34">
            <v>85.166666666666671</v>
          </cell>
          <cell r="F34">
            <v>96</v>
          </cell>
          <cell r="G34">
            <v>53</v>
          </cell>
          <cell r="H34">
            <v>16.64</v>
          </cell>
          <cell r="I34" t="str">
            <v>NO</v>
          </cell>
          <cell r="J34">
            <v>51.2</v>
          </cell>
          <cell r="K34">
            <v>44.600000000000009</v>
          </cell>
        </row>
        <row r="35">
          <cell r="B35">
            <v>21.929166666666664</v>
          </cell>
          <cell r="C35">
            <v>28.5</v>
          </cell>
          <cell r="D35">
            <v>17.600000000000001</v>
          </cell>
          <cell r="E35">
            <v>72.916666666666671</v>
          </cell>
          <cell r="F35">
            <v>95</v>
          </cell>
          <cell r="G35">
            <v>42</v>
          </cell>
          <cell r="H35">
            <v>20.480000000000004</v>
          </cell>
          <cell r="I35" t="str">
            <v>S</v>
          </cell>
          <cell r="J35">
            <v>38.72</v>
          </cell>
          <cell r="K35">
            <v>1.4</v>
          </cell>
        </row>
        <row r="36">
          <cell r="I36" t="str">
            <v>NO</v>
          </cell>
        </row>
      </sheetData>
      <sheetData sheetId="10">
        <row r="5">
          <cell r="B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28.970833333333331</v>
          </cell>
          <cell r="C5">
            <v>36.5</v>
          </cell>
          <cell r="D5">
            <v>21.4</v>
          </cell>
          <cell r="E5">
            <v>41.625</v>
          </cell>
          <cell r="F5">
            <v>87</v>
          </cell>
          <cell r="G5">
            <v>21</v>
          </cell>
          <cell r="H5">
            <v>21.44</v>
          </cell>
          <cell r="I5" t="str">
            <v>NO</v>
          </cell>
          <cell r="J5">
            <v>45.760000000000005</v>
          </cell>
          <cell r="K5">
            <v>3.4000000000000004</v>
          </cell>
        </row>
        <row r="6">
          <cell r="B6">
            <v>22.954166666666662</v>
          </cell>
          <cell r="C6">
            <v>27.5</v>
          </cell>
          <cell r="D6">
            <v>20.2</v>
          </cell>
          <cell r="E6">
            <v>82.333333333333329</v>
          </cell>
          <cell r="F6">
            <v>95</v>
          </cell>
          <cell r="G6">
            <v>60</v>
          </cell>
          <cell r="H6">
            <v>9.9200000000000017</v>
          </cell>
          <cell r="I6" t="str">
            <v>SO</v>
          </cell>
          <cell r="J6">
            <v>43.2</v>
          </cell>
          <cell r="K6">
            <v>16.2</v>
          </cell>
        </row>
        <row r="7">
          <cell r="B7">
            <v>24.691666666666666</v>
          </cell>
          <cell r="C7">
            <v>31.8</v>
          </cell>
          <cell r="D7">
            <v>19.399999999999999</v>
          </cell>
          <cell r="E7">
            <v>67.5</v>
          </cell>
          <cell r="F7">
            <v>94</v>
          </cell>
          <cell r="G7">
            <v>29</v>
          </cell>
          <cell r="H7">
            <v>10.56</v>
          </cell>
          <cell r="I7" t="str">
            <v>S</v>
          </cell>
          <cell r="J7">
            <v>26.880000000000003</v>
          </cell>
          <cell r="K7">
            <v>0</v>
          </cell>
        </row>
        <row r="8">
          <cell r="B8">
            <v>25.954166666666666</v>
          </cell>
          <cell r="C8">
            <v>33.799999999999997</v>
          </cell>
          <cell r="D8">
            <v>19.5</v>
          </cell>
          <cell r="E8">
            <v>49.75</v>
          </cell>
          <cell r="F8">
            <v>67</v>
          </cell>
          <cell r="G8">
            <v>30</v>
          </cell>
          <cell r="H8">
            <v>13.76</v>
          </cell>
          <cell r="I8" t="str">
            <v>L</v>
          </cell>
          <cell r="J8">
            <v>32.32</v>
          </cell>
          <cell r="K8">
            <v>0</v>
          </cell>
        </row>
        <row r="9">
          <cell r="B9">
            <v>26.420833333333338</v>
          </cell>
          <cell r="C9">
            <v>32.4</v>
          </cell>
          <cell r="D9">
            <v>22.2</v>
          </cell>
          <cell r="E9">
            <v>54.958333333333336</v>
          </cell>
          <cell r="F9">
            <v>74</v>
          </cell>
          <cell r="G9">
            <v>39</v>
          </cell>
          <cell r="H9">
            <v>15.040000000000001</v>
          </cell>
          <cell r="I9" t="str">
            <v>NE</v>
          </cell>
          <cell r="J9">
            <v>31.04</v>
          </cell>
          <cell r="K9">
            <v>0</v>
          </cell>
        </row>
        <row r="10">
          <cell r="B10">
            <v>27.058333333333326</v>
          </cell>
          <cell r="C10">
            <v>34.4</v>
          </cell>
          <cell r="D10">
            <v>21.9</v>
          </cell>
          <cell r="E10">
            <v>60</v>
          </cell>
          <cell r="F10">
            <v>84</v>
          </cell>
          <cell r="G10">
            <v>28</v>
          </cell>
          <cell r="H10">
            <v>10.240000000000002</v>
          </cell>
          <cell r="I10" t="str">
            <v>NE</v>
          </cell>
          <cell r="J10">
            <v>23.040000000000003</v>
          </cell>
          <cell r="K10">
            <v>0</v>
          </cell>
        </row>
        <row r="11">
          <cell r="B11">
            <v>28.379166666666663</v>
          </cell>
          <cell r="C11">
            <v>35</v>
          </cell>
          <cell r="D11">
            <v>22.5</v>
          </cell>
          <cell r="E11">
            <v>52.166666666666664</v>
          </cell>
          <cell r="F11">
            <v>80</v>
          </cell>
          <cell r="G11">
            <v>27</v>
          </cell>
          <cell r="H11">
            <v>12.48</v>
          </cell>
          <cell r="I11" t="str">
            <v>NE</v>
          </cell>
          <cell r="J11">
            <v>31.360000000000003</v>
          </cell>
          <cell r="K11">
            <v>0</v>
          </cell>
        </row>
        <row r="12">
          <cell r="B12">
            <v>29.454166666666669</v>
          </cell>
          <cell r="C12">
            <v>37.9</v>
          </cell>
          <cell r="D12">
            <v>23.2</v>
          </cell>
          <cell r="E12">
            <v>49.666666666666664</v>
          </cell>
          <cell r="F12">
            <v>74</v>
          </cell>
          <cell r="G12">
            <v>25</v>
          </cell>
          <cell r="H12">
            <v>12.16</v>
          </cell>
          <cell r="I12" t="str">
            <v>NE</v>
          </cell>
          <cell r="J12">
            <v>36.800000000000004</v>
          </cell>
          <cell r="K12">
            <v>0</v>
          </cell>
        </row>
        <row r="13">
          <cell r="B13">
            <v>26.120833333333341</v>
          </cell>
          <cell r="C13">
            <v>35.9</v>
          </cell>
          <cell r="D13">
            <v>21.9</v>
          </cell>
          <cell r="E13">
            <v>69.958333333333329</v>
          </cell>
          <cell r="F13">
            <v>95</v>
          </cell>
          <cell r="G13">
            <v>33</v>
          </cell>
          <cell r="H13">
            <v>23.680000000000003</v>
          </cell>
          <cell r="I13" t="str">
            <v>SE</v>
          </cell>
          <cell r="J13">
            <v>47.360000000000007</v>
          </cell>
          <cell r="K13">
            <v>19</v>
          </cell>
        </row>
        <row r="14">
          <cell r="B14">
            <v>24.754166666666666</v>
          </cell>
          <cell r="C14">
            <v>30.6</v>
          </cell>
          <cell r="D14">
            <v>21.1</v>
          </cell>
          <cell r="E14">
            <v>78.208333333333329</v>
          </cell>
          <cell r="F14">
            <v>96</v>
          </cell>
          <cell r="G14">
            <v>52</v>
          </cell>
          <cell r="H14">
            <v>14.4</v>
          </cell>
          <cell r="I14" t="str">
            <v>N</v>
          </cell>
          <cell r="J14">
            <v>31.680000000000003</v>
          </cell>
          <cell r="K14">
            <v>10.999999999999998</v>
          </cell>
        </row>
        <row r="15">
          <cell r="B15">
            <v>27.250000000000004</v>
          </cell>
          <cell r="C15">
            <v>33.700000000000003</v>
          </cell>
          <cell r="D15">
            <v>22.4</v>
          </cell>
          <cell r="E15">
            <v>69.041666666666671</v>
          </cell>
          <cell r="F15">
            <v>89</v>
          </cell>
          <cell r="G15">
            <v>44</v>
          </cell>
          <cell r="H15">
            <v>8</v>
          </cell>
          <cell r="I15" t="str">
            <v>NO</v>
          </cell>
          <cell r="J15">
            <v>19.840000000000003</v>
          </cell>
          <cell r="K15">
            <v>0.2</v>
          </cell>
        </row>
        <row r="16">
          <cell r="B16">
            <v>28.062500000000004</v>
          </cell>
          <cell r="C16">
            <v>35.6</v>
          </cell>
          <cell r="D16">
            <v>21.4</v>
          </cell>
          <cell r="E16">
            <v>64.833333333333329</v>
          </cell>
          <cell r="F16">
            <v>96</v>
          </cell>
          <cell r="G16">
            <v>35</v>
          </cell>
          <cell r="H16">
            <v>14.4</v>
          </cell>
          <cell r="I16" t="str">
            <v>L</v>
          </cell>
          <cell r="J16">
            <v>56.64</v>
          </cell>
          <cell r="K16">
            <v>35.6</v>
          </cell>
        </row>
        <row r="17">
          <cell r="B17">
            <v>27.100000000000005</v>
          </cell>
          <cell r="C17">
            <v>35.299999999999997</v>
          </cell>
          <cell r="D17">
            <v>21.4</v>
          </cell>
          <cell r="E17">
            <v>74.416666666666671</v>
          </cell>
          <cell r="F17">
            <v>97</v>
          </cell>
          <cell r="G17">
            <v>39</v>
          </cell>
          <cell r="H17">
            <v>14.080000000000002</v>
          </cell>
          <cell r="I17" t="str">
            <v>NE</v>
          </cell>
          <cell r="J17">
            <v>35.839999999999996</v>
          </cell>
          <cell r="K17">
            <v>5.6000000000000005</v>
          </cell>
        </row>
        <row r="18">
          <cell r="B18">
            <v>25.508333333333329</v>
          </cell>
          <cell r="C18">
            <v>28.3</v>
          </cell>
          <cell r="D18">
            <v>22.4</v>
          </cell>
          <cell r="E18">
            <v>83.791666666666671</v>
          </cell>
          <cell r="F18">
            <v>96</v>
          </cell>
          <cell r="G18">
            <v>66</v>
          </cell>
          <cell r="H18">
            <v>11.200000000000001</v>
          </cell>
          <cell r="I18" t="str">
            <v>NE</v>
          </cell>
          <cell r="J18">
            <v>27.52</v>
          </cell>
          <cell r="K18">
            <v>27.999999999999996</v>
          </cell>
        </row>
        <row r="19">
          <cell r="B19">
            <v>23.999999999999996</v>
          </cell>
          <cell r="C19">
            <v>27.9</v>
          </cell>
          <cell r="D19">
            <v>21.6</v>
          </cell>
          <cell r="E19">
            <v>86.791666666666671</v>
          </cell>
          <cell r="F19">
            <v>95</v>
          </cell>
          <cell r="G19">
            <v>72</v>
          </cell>
          <cell r="H19">
            <v>12.48</v>
          </cell>
          <cell r="I19" t="str">
            <v>N</v>
          </cell>
          <cell r="J19">
            <v>40.32</v>
          </cell>
          <cell r="K19">
            <v>25.200000000000003</v>
          </cell>
        </row>
        <row r="20">
          <cell r="B20">
            <v>24.945833333333329</v>
          </cell>
          <cell r="C20">
            <v>29.5</v>
          </cell>
          <cell r="D20">
            <v>22.5</v>
          </cell>
          <cell r="E20">
            <v>79.541666666666671</v>
          </cell>
          <cell r="F20">
            <v>93</v>
          </cell>
          <cell r="G20">
            <v>54</v>
          </cell>
          <cell r="H20">
            <v>13.12</v>
          </cell>
          <cell r="I20" t="str">
            <v>NO</v>
          </cell>
          <cell r="J20">
            <v>25.6</v>
          </cell>
          <cell r="K20">
            <v>1</v>
          </cell>
        </row>
        <row r="21">
          <cell r="B21">
            <v>25.112499999999997</v>
          </cell>
          <cell r="C21">
            <v>30.4</v>
          </cell>
          <cell r="D21">
            <v>21.2</v>
          </cell>
          <cell r="E21">
            <v>70.958333333333329</v>
          </cell>
          <cell r="F21">
            <v>92</v>
          </cell>
          <cell r="G21">
            <v>45</v>
          </cell>
          <cell r="H21">
            <v>12.16</v>
          </cell>
          <cell r="I21" t="str">
            <v>S</v>
          </cell>
          <cell r="J21">
            <v>24.32</v>
          </cell>
          <cell r="K21">
            <v>0</v>
          </cell>
        </row>
        <row r="22">
          <cell r="B22">
            <v>23.891666666666669</v>
          </cell>
          <cell r="C22">
            <v>31</v>
          </cell>
          <cell r="D22">
            <v>16.899999999999999</v>
          </cell>
          <cell r="E22">
            <v>59.75</v>
          </cell>
          <cell r="F22">
            <v>81</v>
          </cell>
          <cell r="G22">
            <v>37</v>
          </cell>
          <cell r="H22">
            <v>11.840000000000002</v>
          </cell>
          <cell r="I22" t="str">
            <v>SE</v>
          </cell>
          <cell r="J22">
            <v>26.24</v>
          </cell>
          <cell r="K22">
            <v>0</v>
          </cell>
        </row>
        <row r="23">
          <cell r="B23">
            <v>23.758333333333329</v>
          </cell>
          <cell r="C23">
            <v>30.6</v>
          </cell>
          <cell r="D23">
            <v>17.2</v>
          </cell>
          <cell r="E23">
            <v>55.625</v>
          </cell>
          <cell r="F23">
            <v>71</v>
          </cell>
          <cell r="G23">
            <v>41</v>
          </cell>
          <cell r="H23">
            <v>13.12</v>
          </cell>
          <cell r="I23" t="str">
            <v>SE</v>
          </cell>
          <cell r="J23">
            <v>30.080000000000002</v>
          </cell>
          <cell r="K23">
            <v>0</v>
          </cell>
        </row>
        <row r="24">
          <cell r="B24">
            <v>24.637500000000003</v>
          </cell>
          <cell r="C24">
            <v>31.1</v>
          </cell>
          <cell r="D24">
            <v>17.8</v>
          </cell>
          <cell r="E24">
            <v>54.5</v>
          </cell>
          <cell r="F24">
            <v>73</v>
          </cell>
          <cell r="G24">
            <v>36</v>
          </cell>
          <cell r="H24">
            <v>11.520000000000001</v>
          </cell>
          <cell r="I24" t="str">
            <v>SE</v>
          </cell>
          <cell r="J24">
            <v>26.560000000000002</v>
          </cell>
          <cell r="K24">
            <v>0</v>
          </cell>
        </row>
        <row r="25">
          <cell r="B25">
            <v>25.195833333333329</v>
          </cell>
          <cell r="C25">
            <v>33</v>
          </cell>
          <cell r="D25">
            <v>18.3</v>
          </cell>
          <cell r="E25">
            <v>46.583333333333336</v>
          </cell>
          <cell r="F25">
            <v>66</v>
          </cell>
          <cell r="G25">
            <v>25</v>
          </cell>
          <cell r="H25">
            <v>12.48</v>
          </cell>
          <cell r="I25" t="str">
            <v>L</v>
          </cell>
          <cell r="J25">
            <v>30.400000000000002</v>
          </cell>
          <cell r="K25">
            <v>0</v>
          </cell>
        </row>
        <row r="26">
          <cell r="B26">
            <v>25.125</v>
          </cell>
          <cell r="C26">
            <v>29.3</v>
          </cell>
          <cell r="D26">
            <v>22.2</v>
          </cell>
          <cell r="E26">
            <v>53.833333333333336</v>
          </cell>
          <cell r="F26">
            <v>78</v>
          </cell>
          <cell r="G26">
            <v>36</v>
          </cell>
          <cell r="H26">
            <v>18.240000000000002</v>
          </cell>
          <cell r="I26" t="str">
            <v>NE</v>
          </cell>
          <cell r="J26">
            <v>35.839999999999996</v>
          </cell>
          <cell r="K26">
            <v>0</v>
          </cell>
        </row>
        <row r="27">
          <cell r="B27">
            <v>23.712500000000006</v>
          </cell>
          <cell r="C27">
            <v>28.4</v>
          </cell>
          <cell r="D27">
            <v>21.2</v>
          </cell>
          <cell r="E27">
            <v>72.791666666666671</v>
          </cell>
          <cell r="F27">
            <v>88</v>
          </cell>
          <cell r="G27">
            <v>56</v>
          </cell>
          <cell r="H27">
            <v>12.48</v>
          </cell>
          <cell r="I27" t="str">
            <v>NE</v>
          </cell>
          <cell r="J27">
            <v>29.12</v>
          </cell>
          <cell r="K27">
            <v>0.4</v>
          </cell>
        </row>
        <row r="28">
          <cell r="B28">
            <v>26.187499999999996</v>
          </cell>
          <cell r="C28">
            <v>33.799999999999997</v>
          </cell>
          <cell r="D28">
            <v>20.100000000000001</v>
          </cell>
          <cell r="E28">
            <v>63.916666666666664</v>
          </cell>
          <cell r="F28">
            <v>89</v>
          </cell>
          <cell r="G28">
            <v>35</v>
          </cell>
          <cell r="H28">
            <v>9.6000000000000014</v>
          </cell>
          <cell r="I28" t="str">
            <v>NE</v>
          </cell>
          <cell r="J28">
            <v>24.32</v>
          </cell>
          <cell r="K28">
            <v>0</v>
          </cell>
        </row>
        <row r="29">
          <cell r="B29">
            <v>26.091666666666665</v>
          </cell>
          <cell r="C29">
            <v>35.299999999999997</v>
          </cell>
          <cell r="D29">
            <v>21.2</v>
          </cell>
          <cell r="E29">
            <v>67.25</v>
          </cell>
          <cell r="F29">
            <v>95</v>
          </cell>
          <cell r="G29">
            <v>35</v>
          </cell>
          <cell r="H29">
            <v>24.32</v>
          </cell>
          <cell r="I29" t="str">
            <v>N</v>
          </cell>
          <cell r="J29">
            <v>60.800000000000004</v>
          </cell>
          <cell r="K29">
            <v>17.2</v>
          </cell>
        </row>
        <row r="30">
          <cell r="B30">
            <v>21.814285714285717</v>
          </cell>
          <cell r="C30">
            <v>26.3</v>
          </cell>
          <cell r="D30">
            <v>20.6</v>
          </cell>
          <cell r="E30">
            <v>91.428571428571431</v>
          </cell>
          <cell r="F30">
            <v>97</v>
          </cell>
          <cell r="G30">
            <v>70</v>
          </cell>
          <cell r="H30">
            <v>9.6000000000000014</v>
          </cell>
          <cell r="I30" t="str">
            <v>S</v>
          </cell>
          <cell r="J30">
            <v>19.52</v>
          </cell>
          <cell r="K30">
            <v>0</v>
          </cell>
        </row>
        <row r="31">
          <cell r="B31">
            <v>25.670833333333345</v>
          </cell>
          <cell r="C31">
            <v>32.6</v>
          </cell>
          <cell r="D31">
            <v>19.5</v>
          </cell>
          <cell r="E31">
            <v>64.125</v>
          </cell>
          <cell r="F31">
            <v>85</v>
          </cell>
          <cell r="G31">
            <v>44</v>
          </cell>
          <cell r="H31">
            <v>8.32</v>
          </cell>
          <cell r="I31" t="str">
            <v>S</v>
          </cell>
          <cell r="J31">
            <v>18.240000000000002</v>
          </cell>
          <cell r="K31">
            <v>0</v>
          </cell>
        </row>
        <row r="32">
          <cell r="B32">
            <v>29.283333333333342</v>
          </cell>
          <cell r="C32">
            <v>36.4</v>
          </cell>
          <cell r="D32">
            <v>23.3</v>
          </cell>
          <cell r="E32">
            <v>59.25</v>
          </cell>
          <cell r="F32">
            <v>87</v>
          </cell>
          <cell r="G32">
            <v>32</v>
          </cell>
          <cell r="H32">
            <v>10.240000000000002</v>
          </cell>
          <cell r="I32" t="str">
            <v>S</v>
          </cell>
          <cell r="J32">
            <v>23.36</v>
          </cell>
          <cell r="K32">
            <v>0</v>
          </cell>
        </row>
        <row r="33">
          <cell r="B33">
            <v>29.679166666666671</v>
          </cell>
          <cell r="C33">
            <v>37.299999999999997</v>
          </cell>
          <cell r="D33">
            <v>24.8</v>
          </cell>
          <cell r="E33">
            <v>58.25</v>
          </cell>
          <cell r="F33">
            <v>83</v>
          </cell>
          <cell r="G33">
            <v>33</v>
          </cell>
          <cell r="H33">
            <v>16.64</v>
          </cell>
          <cell r="I33" t="str">
            <v>N</v>
          </cell>
          <cell r="J33">
            <v>46.72</v>
          </cell>
          <cell r="K33">
            <v>0.2</v>
          </cell>
        </row>
        <row r="34">
          <cell r="B34">
            <v>22.058333333333337</v>
          </cell>
          <cell r="C34">
            <v>27.4</v>
          </cell>
          <cell r="D34">
            <v>20.2</v>
          </cell>
          <cell r="E34">
            <v>87.083333333333329</v>
          </cell>
          <cell r="F34">
            <v>97</v>
          </cell>
          <cell r="G34">
            <v>61</v>
          </cell>
          <cell r="H34">
            <v>21.44</v>
          </cell>
          <cell r="I34" t="str">
            <v>N</v>
          </cell>
          <cell r="J34">
            <v>43.52</v>
          </cell>
          <cell r="K34">
            <v>28.400000000000006</v>
          </cell>
        </row>
        <row r="35">
          <cell r="B35">
            <v>22.191666666666663</v>
          </cell>
          <cell r="C35">
            <v>27.1</v>
          </cell>
          <cell r="D35">
            <v>19.600000000000001</v>
          </cell>
          <cell r="E35">
            <v>85.5</v>
          </cell>
          <cell r="F35">
            <v>97</v>
          </cell>
          <cell r="G35">
            <v>62</v>
          </cell>
          <cell r="H35">
            <v>12.48</v>
          </cell>
          <cell r="I35" t="str">
            <v>SE</v>
          </cell>
          <cell r="J35">
            <v>24.64</v>
          </cell>
          <cell r="K35">
            <v>0.2</v>
          </cell>
        </row>
      </sheetData>
      <sheetData sheetId="10">
        <row r="5">
          <cell r="B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28.654166666666669</v>
          </cell>
          <cell r="C5">
            <v>36.9</v>
          </cell>
          <cell r="D5">
            <v>20.2</v>
          </cell>
          <cell r="E5">
            <v>53.833333333333336</v>
          </cell>
          <cell r="F5">
            <v>86</v>
          </cell>
          <cell r="G5">
            <v>28</v>
          </cell>
          <cell r="H5">
            <v>29.52</v>
          </cell>
          <cell r="I5" t="str">
            <v>NO</v>
          </cell>
          <cell r="J5">
            <v>65.52</v>
          </cell>
          <cell r="K5">
            <v>0</v>
          </cell>
        </row>
        <row r="6">
          <cell r="B6">
            <v>23.600000000000005</v>
          </cell>
          <cell r="C6">
            <v>30.4</v>
          </cell>
          <cell r="D6">
            <v>18.8</v>
          </cell>
          <cell r="E6">
            <v>75.666666666666671</v>
          </cell>
          <cell r="F6">
            <v>96</v>
          </cell>
          <cell r="G6">
            <v>47</v>
          </cell>
          <cell r="H6">
            <v>28.08</v>
          </cell>
          <cell r="I6" t="str">
            <v>S</v>
          </cell>
          <cell r="J6">
            <v>65.160000000000011</v>
          </cell>
          <cell r="K6">
            <v>36.800000000000004</v>
          </cell>
        </row>
        <row r="7">
          <cell r="B7">
            <v>24.970833333333335</v>
          </cell>
          <cell r="C7">
            <v>32.4</v>
          </cell>
          <cell r="D7">
            <v>18.8</v>
          </cell>
          <cell r="E7">
            <v>67.916666666666671</v>
          </cell>
          <cell r="F7">
            <v>93</v>
          </cell>
          <cell r="G7">
            <v>31</v>
          </cell>
          <cell r="H7">
            <v>9.7200000000000006</v>
          </cell>
          <cell r="I7" t="str">
            <v>SE</v>
          </cell>
          <cell r="J7">
            <v>21.6</v>
          </cell>
          <cell r="K7">
            <v>0</v>
          </cell>
        </row>
        <row r="8">
          <cell r="B8">
            <v>26.283333333333335</v>
          </cell>
          <cell r="C8">
            <v>35.1</v>
          </cell>
          <cell r="D8">
            <v>17.3</v>
          </cell>
          <cell r="E8">
            <v>54.5</v>
          </cell>
          <cell r="F8">
            <v>90</v>
          </cell>
          <cell r="G8">
            <v>21</v>
          </cell>
          <cell r="H8">
            <v>13.32</v>
          </cell>
          <cell r="I8" t="str">
            <v>SE</v>
          </cell>
          <cell r="J8">
            <v>27.36</v>
          </cell>
          <cell r="K8">
            <v>0</v>
          </cell>
        </row>
        <row r="9">
          <cell r="B9">
            <v>28.066666666666663</v>
          </cell>
          <cell r="C9">
            <v>35.5</v>
          </cell>
          <cell r="D9">
            <v>21.3</v>
          </cell>
          <cell r="E9">
            <v>56.75</v>
          </cell>
          <cell r="F9">
            <v>82</v>
          </cell>
          <cell r="G9">
            <v>31</v>
          </cell>
          <cell r="H9">
            <v>12.24</v>
          </cell>
          <cell r="I9" t="str">
            <v>O</v>
          </cell>
          <cell r="J9">
            <v>25.56</v>
          </cell>
          <cell r="K9">
            <v>0</v>
          </cell>
        </row>
        <row r="10">
          <cell r="B10">
            <v>28.041666666666668</v>
          </cell>
          <cell r="C10">
            <v>35</v>
          </cell>
          <cell r="D10">
            <v>20.9</v>
          </cell>
          <cell r="E10">
            <v>55.625</v>
          </cell>
          <cell r="F10">
            <v>81</v>
          </cell>
          <cell r="G10">
            <v>36</v>
          </cell>
          <cell r="H10">
            <v>15.840000000000002</v>
          </cell>
          <cell r="I10" t="str">
            <v>N</v>
          </cell>
          <cell r="J10">
            <v>33.119999999999997</v>
          </cell>
          <cell r="K10">
            <v>0</v>
          </cell>
        </row>
        <row r="11">
          <cell r="B11">
            <v>28.966666666666665</v>
          </cell>
          <cell r="C11">
            <v>36.5</v>
          </cell>
          <cell r="D11">
            <v>21.4</v>
          </cell>
          <cell r="E11">
            <v>57.708333333333336</v>
          </cell>
          <cell r="F11">
            <v>82</v>
          </cell>
          <cell r="G11">
            <v>33</v>
          </cell>
          <cell r="H11">
            <v>14.4</v>
          </cell>
          <cell r="I11" t="str">
            <v>NO</v>
          </cell>
          <cell r="J11">
            <v>35.28</v>
          </cell>
          <cell r="K11">
            <v>0</v>
          </cell>
        </row>
        <row r="12">
          <cell r="B12">
            <v>29.541666666666668</v>
          </cell>
          <cell r="C12">
            <v>36.700000000000003</v>
          </cell>
          <cell r="D12">
            <v>23.4</v>
          </cell>
          <cell r="E12">
            <v>60.916666666666664</v>
          </cell>
          <cell r="F12">
            <v>87</v>
          </cell>
          <cell r="G12">
            <v>35</v>
          </cell>
          <cell r="H12">
            <v>18.720000000000002</v>
          </cell>
          <cell r="I12" t="str">
            <v>NO</v>
          </cell>
          <cell r="J12">
            <v>42.12</v>
          </cell>
          <cell r="K12">
            <v>1.7999999999999998</v>
          </cell>
        </row>
        <row r="13">
          <cell r="B13">
            <v>30.366666666666674</v>
          </cell>
          <cell r="C13">
            <v>37.9</v>
          </cell>
          <cell r="D13">
            <v>26.1</v>
          </cell>
          <cell r="E13">
            <v>58.166666666666664</v>
          </cell>
          <cell r="F13">
            <v>72</v>
          </cell>
          <cell r="G13">
            <v>34</v>
          </cell>
          <cell r="H13">
            <v>16.920000000000002</v>
          </cell>
          <cell r="I13" t="str">
            <v>NO</v>
          </cell>
          <cell r="J13">
            <v>39.24</v>
          </cell>
          <cell r="K13">
            <v>0</v>
          </cell>
        </row>
        <row r="14">
          <cell r="B14">
            <v>26.925000000000001</v>
          </cell>
          <cell r="C14">
            <v>32.200000000000003</v>
          </cell>
          <cell r="D14">
            <v>23.9</v>
          </cell>
          <cell r="E14">
            <v>79.125</v>
          </cell>
          <cell r="F14">
            <v>91</v>
          </cell>
          <cell r="G14">
            <v>59</v>
          </cell>
          <cell r="H14">
            <v>17.28</v>
          </cell>
          <cell r="I14" t="str">
            <v>N</v>
          </cell>
          <cell r="J14">
            <v>42.480000000000004</v>
          </cell>
          <cell r="K14">
            <v>8</v>
          </cell>
        </row>
        <row r="15">
          <cell r="B15">
            <v>27.008695652173916</v>
          </cell>
          <cell r="C15">
            <v>32.299999999999997</v>
          </cell>
          <cell r="D15">
            <v>22.9</v>
          </cell>
          <cell r="E15">
            <v>78.434782608695656</v>
          </cell>
          <cell r="F15">
            <v>95</v>
          </cell>
          <cell r="G15">
            <v>54</v>
          </cell>
          <cell r="H15">
            <v>6.84</v>
          </cell>
          <cell r="I15" t="str">
            <v>N</v>
          </cell>
          <cell r="J15">
            <v>18</v>
          </cell>
          <cell r="K15">
            <v>0</v>
          </cell>
        </row>
        <row r="16">
          <cell r="B16">
            <v>28.529166666666672</v>
          </cell>
          <cell r="C16">
            <v>34.9</v>
          </cell>
          <cell r="D16">
            <v>23.5</v>
          </cell>
          <cell r="E16">
            <v>72.875</v>
          </cell>
          <cell r="F16">
            <v>95</v>
          </cell>
          <cell r="G16">
            <v>43</v>
          </cell>
          <cell r="H16">
            <v>16.559999999999999</v>
          </cell>
          <cell r="I16" t="str">
            <v>N</v>
          </cell>
          <cell r="J16">
            <v>49.680000000000007</v>
          </cell>
          <cell r="K16">
            <v>0.2</v>
          </cell>
        </row>
        <row r="17">
          <cell r="B17">
            <v>30.537500000000005</v>
          </cell>
          <cell r="C17">
            <v>35.799999999999997</v>
          </cell>
          <cell r="D17">
            <v>25.9</v>
          </cell>
          <cell r="E17">
            <v>58.958333333333336</v>
          </cell>
          <cell r="F17">
            <v>81</v>
          </cell>
          <cell r="G17">
            <v>38</v>
          </cell>
          <cell r="H17">
            <v>16.2</v>
          </cell>
          <cell r="I17" t="str">
            <v>NO</v>
          </cell>
          <cell r="J17">
            <v>60.839999999999996</v>
          </cell>
          <cell r="K17">
            <v>3.2</v>
          </cell>
        </row>
        <row r="18">
          <cell r="B18">
            <v>26.495833333333334</v>
          </cell>
          <cell r="C18">
            <v>32.5</v>
          </cell>
          <cell r="D18">
            <v>23.1</v>
          </cell>
          <cell r="E18">
            <v>81.333333333333329</v>
          </cell>
          <cell r="F18">
            <v>95</v>
          </cell>
          <cell r="G18">
            <v>57</v>
          </cell>
          <cell r="H18">
            <v>13.32</v>
          </cell>
          <cell r="I18" t="str">
            <v>N</v>
          </cell>
          <cell r="J18">
            <v>37.440000000000005</v>
          </cell>
          <cell r="K18">
            <v>6.8</v>
          </cell>
        </row>
        <row r="19">
          <cell r="B19">
            <v>24.116666666666671</v>
          </cell>
          <cell r="C19">
            <v>26.1</v>
          </cell>
          <cell r="D19">
            <v>22.2</v>
          </cell>
          <cell r="E19">
            <v>91.875</v>
          </cell>
          <cell r="F19">
            <v>96</v>
          </cell>
          <cell r="G19">
            <v>79</v>
          </cell>
          <cell r="H19">
            <v>13.68</v>
          </cell>
          <cell r="I19" t="str">
            <v>NO</v>
          </cell>
          <cell r="J19">
            <v>36.36</v>
          </cell>
          <cell r="K19">
            <v>39.4</v>
          </cell>
        </row>
        <row r="20">
          <cell r="B20">
            <v>24.233333333333331</v>
          </cell>
          <cell r="C20">
            <v>29.7</v>
          </cell>
          <cell r="D20">
            <v>21.5</v>
          </cell>
          <cell r="E20">
            <v>74.75</v>
          </cell>
          <cell r="F20">
            <v>89</v>
          </cell>
          <cell r="G20">
            <v>50</v>
          </cell>
          <cell r="H20">
            <v>6.84</v>
          </cell>
          <cell r="I20" t="str">
            <v>SO</v>
          </cell>
          <cell r="J20">
            <v>20.52</v>
          </cell>
          <cell r="K20">
            <v>0</v>
          </cell>
        </row>
        <row r="21">
          <cell r="B21">
            <v>24.137499999999999</v>
          </cell>
          <cell r="C21">
            <v>32.1</v>
          </cell>
          <cell r="D21">
            <v>17.3</v>
          </cell>
          <cell r="E21">
            <v>72.125</v>
          </cell>
          <cell r="F21">
            <v>97</v>
          </cell>
          <cell r="G21">
            <v>35</v>
          </cell>
          <cell r="H21">
            <v>10.8</v>
          </cell>
          <cell r="I21" t="str">
            <v>S</v>
          </cell>
          <cell r="J21">
            <v>24.12</v>
          </cell>
          <cell r="K21">
            <v>0.2</v>
          </cell>
        </row>
        <row r="22">
          <cell r="B22">
            <v>25.891666666666666</v>
          </cell>
          <cell r="C22">
            <v>31.6</v>
          </cell>
          <cell r="D22">
            <v>19.100000000000001</v>
          </cell>
          <cell r="E22">
            <v>54.458333333333336</v>
          </cell>
          <cell r="F22">
            <v>88</v>
          </cell>
          <cell r="G22">
            <v>23</v>
          </cell>
          <cell r="H22">
            <v>16.920000000000002</v>
          </cell>
          <cell r="I22" t="str">
            <v>SE</v>
          </cell>
          <cell r="J22">
            <v>35.28</v>
          </cell>
          <cell r="K22">
            <v>0</v>
          </cell>
        </row>
        <row r="23">
          <cell r="B23">
            <v>25.454166666666662</v>
          </cell>
          <cell r="C23">
            <v>31.9</v>
          </cell>
          <cell r="D23">
            <v>19.2</v>
          </cell>
          <cell r="E23">
            <v>51.041666666666664</v>
          </cell>
          <cell r="F23">
            <v>76</v>
          </cell>
          <cell r="G23">
            <v>28</v>
          </cell>
          <cell r="H23">
            <v>19.8</v>
          </cell>
          <cell r="I23" t="str">
            <v>SE</v>
          </cell>
          <cell r="J23">
            <v>37.440000000000005</v>
          </cell>
          <cell r="K23">
            <v>0</v>
          </cell>
        </row>
        <row r="24">
          <cell r="B24">
            <v>25.041666666666671</v>
          </cell>
          <cell r="C24">
            <v>32.6</v>
          </cell>
          <cell r="D24">
            <v>17</v>
          </cell>
          <cell r="E24">
            <v>51.375</v>
          </cell>
          <cell r="F24">
            <v>80</v>
          </cell>
          <cell r="G24">
            <v>28</v>
          </cell>
          <cell r="H24">
            <v>14.4</v>
          </cell>
          <cell r="I24" t="str">
            <v>SE</v>
          </cell>
          <cell r="J24">
            <v>30.6</v>
          </cell>
          <cell r="K24">
            <v>0</v>
          </cell>
        </row>
        <row r="25">
          <cell r="B25">
            <v>25.095833333333335</v>
          </cell>
          <cell r="C25">
            <v>30.2</v>
          </cell>
          <cell r="D25">
            <v>20.399999999999999</v>
          </cell>
          <cell r="E25">
            <v>52.708333333333336</v>
          </cell>
          <cell r="F25">
            <v>78</v>
          </cell>
          <cell r="G25">
            <v>43</v>
          </cell>
          <cell r="H25">
            <v>20.16</v>
          </cell>
          <cell r="I25" t="str">
            <v>L</v>
          </cell>
          <cell r="J25">
            <v>38.519999999999996</v>
          </cell>
          <cell r="K25">
            <v>0</v>
          </cell>
        </row>
        <row r="26">
          <cell r="B26">
            <v>26.270833333333332</v>
          </cell>
          <cell r="C26">
            <v>33.9</v>
          </cell>
          <cell r="D26">
            <v>18.100000000000001</v>
          </cell>
          <cell r="E26">
            <v>60.458333333333336</v>
          </cell>
          <cell r="F26">
            <v>89</v>
          </cell>
          <cell r="G26">
            <v>36</v>
          </cell>
          <cell r="H26">
            <v>16.920000000000002</v>
          </cell>
          <cell r="I26" t="str">
            <v>N</v>
          </cell>
          <cell r="J26">
            <v>37.080000000000005</v>
          </cell>
          <cell r="K26">
            <v>0</v>
          </cell>
        </row>
        <row r="27">
          <cell r="B27">
            <v>27.354166666666671</v>
          </cell>
          <cell r="C27">
            <v>34.700000000000003</v>
          </cell>
          <cell r="D27">
            <v>19.7</v>
          </cell>
          <cell r="E27">
            <v>61.875</v>
          </cell>
          <cell r="F27">
            <v>92</v>
          </cell>
          <cell r="G27">
            <v>37</v>
          </cell>
          <cell r="H27">
            <v>14.04</v>
          </cell>
          <cell r="I27" t="str">
            <v>N</v>
          </cell>
          <cell r="J27">
            <v>27.720000000000002</v>
          </cell>
          <cell r="K27">
            <v>0</v>
          </cell>
        </row>
        <row r="28">
          <cell r="B28">
            <v>28.183333333333337</v>
          </cell>
          <cell r="C28">
            <v>36.1</v>
          </cell>
          <cell r="D28">
            <v>21.2</v>
          </cell>
          <cell r="E28">
            <v>63.208333333333336</v>
          </cell>
          <cell r="F28">
            <v>90</v>
          </cell>
          <cell r="G28">
            <v>32</v>
          </cell>
          <cell r="H28">
            <v>12.96</v>
          </cell>
          <cell r="I28" t="str">
            <v>SE</v>
          </cell>
          <cell r="J28">
            <v>39.6</v>
          </cell>
          <cell r="K28">
            <v>0</v>
          </cell>
        </row>
        <row r="29">
          <cell r="B29">
            <v>25.995833333333334</v>
          </cell>
          <cell r="C29">
            <v>33.4</v>
          </cell>
          <cell r="D29">
            <v>22.2</v>
          </cell>
          <cell r="E29">
            <v>76.125</v>
          </cell>
          <cell r="F29">
            <v>94</v>
          </cell>
          <cell r="G29">
            <v>50</v>
          </cell>
          <cell r="H29">
            <v>14.04</v>
          </cell>
          <cell r="I29" t="str">
            <v>NO</v>
          </cell>
          <cell r="J29">
            <v>32.4</v>
          </cell>
          <cell r="K29">
            <v>20.400000000000002</v>
          </cell>
        </row>
        <row r="30">
          <cell r="B30">
            <v>24.837500000000006</v>
          </cell>
          <cell r="C30">
            <v>31.5</v>
          </cell>
          <cell r="D30">
            <v>20.6</v>
          </cell>
          <cell r="E30">
            <v>73.375</v>
          </cell>
          <cell r="F30">
            <v>96</v>
          </cell>
          <cell r="G30">
            <v>35</v>
          </cell>
          <cell r="H30">
            <v>11.16</v>
          </cell>
          <cell r="I30" t="str">
            <v>S</v>
          </cell>
          <cell r="J30">
            <v>26.64</v>
          </cell>
          <cell r="K30">
            <v>0</v>
          </cell>
        </row>
        <row r="31">
          <cell r="B31">
            <v>26.133333333333329</v>
          </cell>
          <cell r="C31">
            <v>34.5</v>
          </cell>
          <cell r="D31">
            <v>20.100000000000001</v>
          </cell>
          <cell r="E31">
            <v>67.375</v>
          </cell>
          <cell r="F31">
            <v>92</v>
          </cell>
          <cell r="G31">
            <v>41</v>
          </cell>
          <cell r="H31">
            <v>11.879999999999999</v>
          </cell>
          <cell r="I31" t="str">
            <v>SE</v>
          </cell>
          <cell r="J31">
            <v>22.32</v>
          </cell>
          <cell r="K31">
            <v>0</v>
          </cell>
        </row>
        <row r="32">
          <cell r="B32">
            <v>29.308333333333334</v>
          </cell>
          <cell r="C32">
            <v>36.700000000000003</v>
          </cell>
          <cell r="D32">
            <v>22.4</v>
          </cell>
          <cell r="E32">
            <v>67.083333333333329</v>
          </cell>
          <cell r="F32">
            <v>94</v>
          </cell>
          <cell r="G32">
            <v>37</v>
          </cell>
          <cell r="H32">
            <v>15.48</v>
          </cell>
          <cell r="I32" t="str">
            <v>NO</v>
          </cell>
          <cell r="J32">
            <v>34.92</v>
          </cell>
          <cell r="K32">
            <v>0</v>
          </cell>
        </row>
        <row r="33">
          <cell r="B33">
            <v>30.49166666666666</v>
          </cell>
          <cell r="C33">
            <v>38.299999999999997</v>
          </cell>
          <cell r="D33">
            <v>23.3</v>
          </cell>
          <cell r="E33">
            <v>61.625</v>
          </cell>
          <cell r="F33">
            <v>90</v>
          </cell>
          <cell r="G33">
            <v>33</v>
          </cell>
          <cell r="H33">
            <v>17.28</v>
          </cell>
          <cell r="I33" t="str">
            <v>NO</v>
          </cell>
          <cell r="J33">
            <v>39.6</v>
          </cell>
          <cell r="K33">
            <v>0</v>
          </cell>
        </row>
        <row r="34">
          <cell r="B34">
            <v>24.275000000000006</v>
          </cell>
          <cell r="C34">
            <v>31.8</v>
          </cell>
          <cell r="D34">
            <v>20.399999999999999</v>
          </cell>
          <cell r="E34">
            <v>80.875</v>
          </cell>
          <cell r="F34">
            <v>95</v>
          </cell>
          <cell r="G34">
            <v>48</v>
          </cell>
          <cell r="H34">
            <v>24.48</v>
          </cell>
          <cell r="I34" t="str">
            <v>SE</v>
          </cell>
          <cell r="J34">
            <v>64.08</v>
          </cell>
          <cell r="K34">
            <v>43.8</v>
          </cell>
        </row>
        <row r="35">
          <cell r="B35">
            <v>23.908333333333335</v>
          </cell>
          <cell r="C35">
            <v>30.6</v>
          </cell>
          <cell r="D35">
            <v>19.5</v>
          </cell>
          <cell r="E35">
            <v>71.083333333333329</v>
          </cell>
          <cell r="F35">
            <v>94</v>
          </cell>
          <cell r="G35">
            <v>37</v>
          </cell>
          <cell r="H35">
            <v>10.8</v>
          </cell>
          <cell r="I35" t="str">
            <v>S</v>
          </cell>
          <cell r="J35">
            <v>23.040000000000003</v>
          </cell>
          <cell r="K35">
            <v>0.2</v>
          </cell>
        </row>
        <row r="36">
          <cell r="I36" t="str">
            <v>NO</v>
          </cell>
        </row>
      </sheetData>
      <sheetData sheetId="10">
        <row r="5">
          <cell r="B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25.800000000000008</v>
          </cell>
          <cell r="C5">
            <v>35.299999999999997</v>
          </cell>
          <cell r="D5">
            <v>18.7</v>
          </cell>
          <cell r="E5">
            <v>61.583333333333336</v>
          </cell>
          <cell r="F5">
            <v>93</v>
          </cell>
          <cell r="G5">
            <v>33</v>
          </cell>
          <cell r="H5">
            <v>24</v>
          </cell>
          <cell r="I5" t="str">
            <v>N</v>
          </cell>
          <cell r="J5">
            <v>51.2</v>
          </cell>
          <cell r="K5">
            <v>2.4</v>
          </cell>
        </row>
        <row r="6">
          <cell r="B6">
            <v>22.358333333333331</v>
          </cell>
          <cell r="C6">
            <v>29.3</v>
          </cell>
          <cell r="D6">
            <v>17.899999999999999</v>
          </cell>
          <cell r="E6">
            <v>78.083333333333329</v>
          </cell>
          <cell r="F6">
            <v>97</v>
          </cell>
          <cell r="G6">
            <v>49</v>
          </cell>
          <cell r="H6">
            <v>14.719999999999999</v>
          </cell>
          <cell r="I6" t="str">
            <v>S</v>
          </cell>
          <cell r="J6">
            <v>29.439999999999998</v>
          </cell>
          <cell r="K6">
            <v>7.2</v>
          </cell>
        </row>
        <row r="7">
          <cell r="B7">
            <v>22.904166666666672</v>
          </cell>
          <cell r="C7">
            <v>32.200000000000003</v>
          </cell>
          <cell r="D7">
            <v>13.8</v>
          </cell>
          <cell r="E7">
            <v>68.083333333333329</v>
          </cell>
          <cell r="F7">
            <v>97</v>
          </cell>
          <cell r="G7">
            <v>27</v>
          </cell>
          <cell r="H7">
            <v>10.240000000000002</v>
          </cell>
          <cell r="I7" t="str">
            <v>S</v>
          </cell>
          <cell r="J7">
            <v>20.16</v>
          </cell>
          <cell r="K7">
            <v>0</v>
          </cell>
        </row>
        <row r="8">
          <cell r="B8">
            <v>22.883333333333329</v>
          </cell>
          <cell r="C8">
            <v>33.9</v>
          </cell>
          <cell r="D8">
            <v>13.2</v>
          </cell>
          <cell r="E8">
            <v>64.958333333333329</v>
          </cell>
          <cell r="F8">
            <v>97</v>
          </cell>
          <cell r="G8">
            <v>24</v>
          </cell>
          <cell r="H8">
            <v>10.56</v>
          </cell>
          <cell r="I8" t="str">
            <v>NE</v>
          </cell>
          <cell r="J8">
            <v>27.84</v>
          </cell>
          <cell r="K8">
            <v>0</v>
          </cell>
        </row>
        <row r="9">
          <cell r="B9">
            <v>25.112500000000001</v>
          </cell>
          <cell r="C9">
            <v>35.9</v>
          </cell>
          <cell r="D9">
            <v>16.100000000000001</v>
          </cell>
          <cell r="E9">
            <v>61.666666666666664</v>
          </cell>
          <cell r="F9">
            <v>94</v>
          </cell>
          <cell r="G9">
            <v>24</v>
          </cell>
          <cell r="H9">
            <v>10.88</v>
          </cell>
          <cell r="I9" t="str">
            <v>NE</v>
          </cell>
          <cell r="J9">
            <v>24.64</v>
          </cell>
          <cell r="K9">
            <v>0</v>
          </cell>
        </row>
        <row r="10">
          <cell r="B10">
            <v>25.974999999999998</v>
          </cell>
          <cell r="C10">
            <v>34.700000000000003</v>
          </cell>
          <cell r="D10">
            <v>19.399999999999999</v>
          </cell>
          <cell r="E10">
            <v>65.25</v>
          </cell>
          <cell r="F10">
            <v>87</v>
          </cell>
          <cell r="G10">
            <v>34</v>
          </cell>
          <cell r="H10">
            <v>10.240000000000002</v>
          </cell>
          <cell r="I10" t="str">
            <v>NE</v>
          </cell>
          <cell r="J10">
            <v>24.64</v>
          </cell>
          <cell r="K10">
            <v>0</v>
          </cell>
        </row>
        <row r="11">
          <cell r="B11">
            <v>27.083333333333332</v>
          </cell>
          <cell r="C11">
            <v>36</v>
          </cell>
          <cell r="D11">
            <v>19.100000000000001</v>
          </cell>
          <cell r="E11">
            <v>63.333333333333336</v>
          </cell>
          <cell r="F11">
            <v>94</v>
          </cell>
          <cell r="G11">
            <v>32</v>
          </cell>
          <cell r="H11">
            <v>12.48</v>
          </cell>
          <cell r="I11" t="str">
            <v>N</v>
          </cell>
          <cell r="J11">
            <v>35.200000000000003</v>
          </cell>
          <cell r="K11">
            <v>0</v>
          </cell>
        </row>
        <row r="12">
          <cell r="B12">
            <v>29.041666666666675</v>
          </cell>
          <cell r="C12">
            <v>36.6</v>
          </cell>
          <cell r="D12">
            <v>21.8</v>
          </cell>
          <cell r="E12">
            <v>57.208333333333336</v>
          </cell>
          <cell r="F12">
            <v>88</v>
          </cell>
          <cell r="G12">
            <v>31</v>
          </cell>
          <cell r="H12">
            <v>21.76</v>
          </cell>
          <cell r="I12" t="str">
            <v>N</v>
          </cell>
          <cell r="J12">
            <v>43.2</v>
          </cell>
          <cell r="K12">
            <v>0</v>
          </cell>
        </row>
        <row r="13">
          <cell r="B13">
            <v>29.650000000000002</v>
          </cell>
          <cell r="C13">
            <v>36.700000000000003</v>
          </cell>
          <cell r="D13">
            <v>21.6</v>
          </cell>
          <cell r="E13">
            <v>59.541666666666664</v>
          </cell>
          <cell r="F13">
            <v>91</v>
          </cell>
          <cell r="G13">
            <v>32</v>
          </cell>
          <cell r="H13">
            <v>18.880000000000003</v>
          </cell>
          <cell r="I13" t="str">
            <v>N</v>
          </cell>
          <cell r="J13">
            <v>68.160000000000011</v>
          </cell>
          <cell r="K13">
            <v>11.200000000000001</v>
          </cell>
        </row>
        <row r="14">
          <cell r="B14">
            <v>23.129166666666666</v>
          </cell>
          <cell r="C14">
            <v>25.7</v>
          </cell>
          <cell r="D14">
            <v>21.6</v>
          </cell>
          <cell r="E14">
            <v>88</v>
          </cell>
          <cell r="F14">
            <v>95</v>
          </cell>
          <cell r="G14">
            <v>74</v>
          </cell>
          <cell r="H14">
            <v>9.2799999999999994</v>
          </cell>
          <cell r="I14" t="str">
            <v>SO</v>
          </cell>
          <cell r="J14">
            <v>24.64</v>
          </cell>
          <cell r="K14">
            <v>0.2</v>
          </cell>
        </row>
        <row r="15">
          <cell r="B15">
            <v>25.670833333333334</v>
          </cell>
          <cell r="C15">
            <v>33.799999999999997</v>
          </cell>
          <cell r="D15">
            <v>21.4</v>
          </cell>
          <cell r="E15">
            <v>77.125</v>
          </cell>
          <cell r="F15">
            <v>95</v>
          </cell>
          <cell r="G15">
            <v>43</v>
          </cell>
          <cell r="H15">
            <v>9.9200000000000017</v>
          </cell>
          <cell r="I15" t="str">
            <v>SO</v>
          </cell>
          <cell r="J15">
            <v>37.760000000000005</v>
          </cell>
          <cell r="K15">
            <v>0.4</v>
          </cell>
        </row>
        <row r="16">
          <cell r="B16">
            <v>27.070833333333336</v>
          </cell>
          <cell r="C16">
            <v>33.200000000000003</v>
          </cell>
          <cell r="D16">
            <v>23.2</v>
          </cell>
          <cell r="E16">
            <v>77.208333333333329</v>
          </cell>
          <cell r="F16">
            <v>94</v>
          </cell>
          <cell r="G16">
            <v>51</v>
          </cell>
          <cell r="H16">
            <v>10.88</v>
          </cell>
          <cell r="I16" t="str">
            <v>NE</v>
          </cell>
          <cell r="J16">
            <v>33.28</v>
          </cell>
          <cell r="K16">
            <v>3.2</v>
          </cell>
        </row>
        <row r="17">
          <cell r="B17">
            <v>27.362499999999997</v>
          </cell>
          <cell r="C17">
            <v>35.1</v>
          </cell>
          <cell r="D17">
            <v>23.4</v>
          </cell>
          <cell r="E17">
            <v>72.75</v>
          </cell>
          <cell r="F17">
            <v>94</v>
          </cell>
          <cell r="G17">
            <v>38</v>
          </cell>
          <cell r="H17">
            <v>20.16</v>
          </cell>
          <cell r="I17" t="str">
            <v>N</v>
          </cell>
          <cell r="J17">
            <v>44.480000000000004</v>
          </cell>
          <cell r="K17">
            <v>6.1999999999999993</v>
          </cell>
        </row>
        <row r="18">
          <cell r="B18">
            <v>22.179166666666671</v>
          </cell>
          <cell r="C18">
            <v>24.3</v>
          </cell>
          <cell r="D18">
            <v>20.3</v>
          </cell>
          <cell r="E18">
            <v>91.041666666666671</v>
          </cell>
          <cell r="F18">
            <v>95</v>
          </cell>
          <cell r="G18">
            <v>83</v>
          </cell>
          <cell r="H18">
            <v>9.9200000000000017</v>
          </cell>
          <cell r="I18" t="str">
            <v>S</v>
          </cell>
          <cell r="J18">
            <v>17.919999999999998</v>
          </cell>
          <cell r="K18">
            <v>3.2</v>
          </cell>
        </row>
        <row r="19">
          <cell r="B19">
            <v>21.691666666666666</v>
          </cell>
          <cell r="C19">
            <v>22.9</v>
          </cell>
          <cell r="D19">
            <v>20.6</v>
          </cell>
          <cell r="E19">
            <v>91.5</v>
          </cell>
          <cell r="F19">
            <v>95</v>
          </cell>
          <cell r="G19">
            <v>81</v>
          </cell>
          <cell r="H19">
            <v>12.8</v>
          </cell>
          <cell r="I19" t="str">
            <v>SO</v>
          </cell>
          <cell r="J19">
            <v>23.680000000000003</v>
          </cell>
          <cell r="K19">
            <v>1.6</v>
          </cell>
        </row>
        <row r="20">
          <cell r="B20">
            <v>23.058333333333334</v>
          </cell>
          <cell r="C20">
            <v>29.4</v>
          </cell>
          <cell r="D20">
            <v>19.8</v>
          </cell>
          <cell r="E20">
            <v>70.75</v>
          </cell>
          <cell r="F20">
            <v>94</v>
          </cell>
          <cell r="G20">
            <v>32</v>
          </cell>
          <cell r="H20">
            <v>15.040000000000001</v>
          </cell>
          <cell r="I20" t="str">
            <v>SO</v>
          </cell>
          <cell r="J20">
            <v>26.880000000000003</v>
          </cell>
          <cell r="K20">
            <v>0</v>
          </cell>
        </row>
        <row r="21">
          <cell r="B21">
            <v>22.533333333333331</v>
          </cell>
          <cell r="C21">
            <v>32.299999999999997</v>
          </cell>
          <cell r="D21">
            <v>14.3</v>
          </cell>
          <cell r="E21">
            <v>65.666666666666671</v>
          </cell>
          <cell r="F21">
            <v>96</v>
          </cell>
          <cell r="G21">
            <v>21</v>
          </cell>
          <cell r="H21">
            <v>12.48</v>
          </cell>
          <cell r="I21" t="str">
            <v>S</v>
          </cell>
          <cell r="J21">
            <v>25.28</v>
          </cell>
          <cell r="K21">
            <v>0</v>
          </cell>
        </row>
        <row r="22">
          <cell r="B22">
            <v>24.024999999999991</v>
          </cell>
          <cell r="C22">
            <v>33</v>
          </cell>
          <cell r="D22">
            <v>14.6</v>
          </cell>
          <cell r="E22">
            <v>57.208333333333336</v>
          </cell>
          <cell r="F22">
            <v>96</v>
          </cell>
          <cell r="G22">
            <v>15</v>
          </cell>
          <cell r="H22">
            <v>12.16</v>
          </cell>
          <cell r="I22" t="str">
            <v>L</v>
          </cell>
          <cell r="J22">
            <v>36.800000000000004</v>
          </cell>
          <cell r="K22">
            <v>0</v>
          </cell>
        </row>
        <row r="23">
          <cell r="B23">
            <v>21.95</v>
          </cell>
          <cell r="C23">
            <v>32.799999999999997</v>
          </cell>
          <cell r="D23">
            <v>10.7</v>
          </cell>
          <cell r="E23">
            <v>55.5</v>
          </cell>
          <cell r="F23">
            <v>96</v>
          </cell>
          <cell r="G23">
            <v>17</v>
          </cell>
          <cell r="H23">
            <v>12.48</v>
          </cell>
          <cell r="I23" t="str">
            <v>L</v>
          </cell>
          <cell r="J23">
            <v>30.72</v>
          </cell>
          <cell r="K23">
            <v>0</v>
          </cell>
        </row>
        <row r="24">
          <cell r="B24">
            <v>23.308333333333334</v>
          </cell>
          <cell r="C24">
            <v>33.299999999999997</v>
          </cell>
          <cell r="D24">
            <v>12.5</v>
          </cell>
          <cell r="E24">
            <v>54.791666666666664</v>
          </cell>
          <cell r="F24">
            <v>95</v>
          </cell>
          <cell r="G24">
            <v>19</v>
          </cell>
          <cell r="H24">
            <v>11.520000000000001</v>
          </cell>
          <cell r="I24" t="str">
            <v>SE</v>
          </cell>
          <cell r="J24">
            <v>22.400000000000002</v>
          </cell>
          <cell r="K24">
            <v>0</v>
          </cell>
        </row>
        <row r="25">
          <cell r="B25">
            <v>24.029166666666669</v>
          </cell>
          <cell r="C25">
            <v>34.6</v>
          </cell>
          <cell r="D25">
            <v>14.8</v>
          </cell>
          <cell r="E25">
            <v>57.416666666666664</v>
          </cell>
          <cell r="F25">
            <v>90</v>
          </cell>
          <cell r="G25">
            <v>25</v>
          </cell>
          <cell r="H25">
            <v>16.32</v>
          </cell>
          <cell r="I25" t="str">
            <v>NE</v>
          </cell>
          <cell r="J25">
            <v>33.6</v>
          </cell>
          <cell r="K25">
            <v>1.6</v>
          </cell>
        </row>
        <row r="26">
          <cell r="B26">
            <v>25.608333333333331</v>
          </cell>
          <cell r="C26">
            <v>35</v>
          </cell>
          <cell r="D26">
            <v>16.3</v>
          </cell>
          <cell r="E26">
            <v>59.166666666666664</v>
          </cell>
          <cell r="F26">
            <v>94</v>
          </cell>
          <cell r="G26">
            <v>26</v>
          </cell>
          <cell r="H26">
            <v>10.56</v>
          </cell>
          <cell r="I26" t="str">
            <v>NE</v>
          </cell>
          <cell r="J26">
            <v>30.400000000000002</v>
          </cell>
          <cell r="K26">
            <v>0.2</v>
          </cell>
        </row>
        <row r="27">
          <cell r="B27">
            <v>27.133333333333329</v>
          </cell>
          <cell r="C27">
            <v>35.200000000000003</v>
          </cell>
          <cell r="D27">
            <v>20.5</v>
          </cell>
          <cell r="E27">
            <v>56.666666666666664</v>
          </cell>
          <cell r="F27">
            <v>82</v>
          </cell>
          <cell r="G27">
            <v>25</v>
          </cell>
          <cell r="H27">
            <v>9.2799999999999994</v>
          </cell>
          <cell r="I27" t="str">
            <v>NE</v>
          </cell>
          <cell r="J27">
            <v>26.560000000000002</v>
          </cell>
          <cell r="K27">
            <v>0</v>
          </cell>
        </row>
        <row r="28">
          <cell r="B28">
            <v>27.133333333333329</v>
          </cell>
          <cell r="C28">
            <v>35.200000000000003</v>
          </cell>
          <cell r="D28">
            <v>20.5</v>
          </cell>
          <cell r="E28">
            <v>56.666666666666664</v>
          </cell>
          <cell r="F28">
            <v>82</v>
          </cell>
          <cell r="G28">
            <v>25</v>
          </cell>
          <cell r="H28">
            <v>9.2799999999999994</v>
          </cell>
          <cell r="I28" t="str">
            <v>NE</v>
          </cell>
          <cell r="J28">
            <v>26.560000000000002</v>
          </cell>
          <cell r="K28">
            <v>0</v>
          </cell>
        </row>
        <row r="29">
          <cell r="B29">
            <v>27.929166666666671</v>
          </cell>
          <cell r="C29">
            <v>36.6</v>
          </cell>
          <cell r="D29">
            <v>19.7</v>
          </cell>
          <cell r="E29">
            <v>57.833333333333336</v>
          </cell>
          <cell r="F29">
            <v>88</v>
          </cell>
          <cell r="G29">
            <v>28</v>
          </cell>
          <cell r="H29">
            <v>13.440000000000001</v>
          </cell>
          <cell r="I29" t="str">
            <v>NE</v>
          </cell>
          <cell r="J29">
            <v>37.760000000000005</v>
          </cell>
          <cell r="K29">
            <v>0</v>
          </cell>
        </row>
        <row r="30">
          <cell r="B30">
            <v>25.599999999999998</v>
          </cell>
          <cell r="C30">
            <v>29.7</v>
          </cell>
          <cell r="D30">
            <v>22.1</v>
          </cell>
          <cell r="E30">
            <v>69.666666666666671</v>
          </cell>
          <cell r="F30">
            <v>95</v>
          </cell>
          <cell r="G30">
            <v>48</v>
          </cell>
          <cell r="H30">
            <v>16.32</v>
          </cell>
          <cell r="I30" t="str">
            <v>S</v>
          </cell>
          <cell r="J30">
            <v>45.120000000000005</v>
          </cell>
          <cell r="K30">
            <v>13.2</v>
          </cell>
        </row>
        <row r="31">
          <cell r="B31">
            <v>22.945833333333336</v>
          </cell>
          <cell r="C31">
            <v>29.7</v>
          </cell>
          <cell r="D31">
            <v>15.1</v>
          </cell>
          <cell r="E31">
            <v>67.083333333333329</v>
          </cell>
          <cell r="F31">
            <v>96</v>
          </cell>
          <cell r="G31">
            <v>37</v>
          </cell>
          <cell r="H31">
            <v>10.56</v>
          </cell>
          <cell r="I31" t="str">
            <v>S</v>
          </cell>
          <cell r="J31">
            <v>24</v>
          </cell>
          <cell r="K31">
            <v>0</v>
          </cell>
        </row>
        <row r="32">
          <cell r="B32">
            <v>24.366666666666671</v>
          </cell>
          <cell r="C32">
            <v>34.5</v>
          </cell>
          <cell r="D32">
            <v>16.5</v>
          </cell>
          <cell r="E32">
            <v>63.583333333333336</v>
          </cell>
          <cell r="F32">
            <v>95</v>
          </cell>
          <cell r="G32">
            <v>24</v>
          </cell>
          <cell r="H32">
            <v>9.6000000000000014</v>
          </cell>
          <cell r="I32" t="str">
            <v>SO</v>
          </cell>
          <cell r="J32">
            <v>19.200000000000003</v>
          </cell>
          <cell r="K32">
            <v>0</v>
          </cell>
        </row>
        <row r="33">
          <cell r="B33">
            <v>26.479166666666675</v>
          </cell>
          <cell r="C33">
            <v>35.5</v>
          </cell>
          <cell r="D33">
            <v>18.8</v>
          </cell>
          <cell r="E33">
            <v>67.916666666666671</v>
          </cell>
          <cell r="F33">
            <v>93</v>
          </cell>
          <cell r="G33">
            <v>40</v>
          </cell>
          <cell r="H33">
            <v>10.240000000000002</v>
          </cell>
          <cell r="I33" t="str">
            <v>NE</v>
          </cell>
          <cell r="J33">
            <v>40.960000000000008</v>
          </cell>
          <cell r="K33">
            <v>0.2</v>
          </cell>
        </row>
        <row r="34">
          <cell r="B34">
            <v>30.887499999999999</v>
          </cell>
          <cell r="C34">
            <v>39.200000000000003</v>
          </cell>
          <cell r="D34">
            <v>23.7</v>
          </cell>
          <cell r="E34">
            <v>53.291666666666664</v>
          </cell>
          <cell r="F34">
            <v>80</v>
          </cell>
          <cell r="G34">
            <v>24</v>
          </cell>
          <cell r="H34">
            <v>17.600000000000001</v>
          </cell>
          <cell r="I34" t="str">
            <v>NE</v>
          </cell>
          <cell r="J34">
            <v>39.04</v>
          </cell>
          <cell r="K34">
            <v>0</v>
          </cell>
        </row>
        <row r="35">
          <cell r="B35">
            <v>22.154166666666665</v>
          </cell>
          <cell r="C35">
            <v>32.5</v>
          </cell>
          <cell r="D35">
            <v>20.3</v>
          </cell>
          <cell r="E35">
            <v>87.375</v>
          </cell>
          <cell r="F35">
            <v>96</v>
          </cell>
          <cell r="G35">
            <v>37</v>
          </cell>
          <cell r="H35">
            <v>29.760000000000005</v>
          </cell>
          <cell r="I35" t="str">
            <v>S</v>
          </cell>
          <cell r="J35">
            <v>75.84</v>
          </cell>
          <cell r="K35">
            <v>66.800000000000011</v>
          </cell>
        </row>
        <row r="36">
          <cell r="I36" t="str">
            <v>NE</v>
          </cell>
        </row>
      </sheetData>
      <sheetData sheetId="3">
        <row r="5">
          <cell r="B5" t="str">
            <v>*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19.862499999999997</v>
          </cell>
          <cell r="C5">
            <v>29.1</v>
          </cell>
          <cell r="D5">
            <v>11.8</v>
          </cell>
          <cell r="E5">
            <v>38.291666666666664</v>
          </cell>
          <cell r="F5">
            <v>62</v>
          </cell>
          <cell r="G5">
            <v>23</v>
          </cell>
          <cell r="H5">
            <v>32.4</v>
          </cell>
          <cell r="I5" t="str">
            <v>L</v>
          </cell>
          <cell r="J5">
            <v>50.04</v>
          </cell>
          <cell r="K5">
            <v>0</v>
          </cell>
        </row>
        <row r="6">
          <cell r="B6">
            <v>22.829166666666666</v>
          </cell>
          <cell r="C6">
            <v>31.9</v>
          </cell>
          <cell r="D6">
            <v>16.2</v>
          </cell>
          <cell r="E6">
            <v>29.958333333333332</v>
          </cell>
          <cell r="F6">
            <v>49</v>
          </cell>
          <cell r="G6">
            <v>12</v>
          </cell>
          <cell r="H6">
            <v>40.32</v>
          </cell>
          <cell r="I6" t="str">
            <v>L</v>
          </cell>
          <cell r="J6">
            <v>69.84</v>
          </cell>
          <cell r="K6">
            <v>0</v>
          </cell>
        </row>
        <row r="7">
          <cell r="B7">
            <v>25.029166666666665</v>
          </cell>
          <cell r="C7">
            <v>35.700000000000003</v>
          </cell>
          <cell r="D7">
            <v>16</v>
          </cell>
          <cell r="E7">
            <v>27.416666666666668</v>
          </cell>
          <cell r="F7">
            <v>50</v>
          </cell>
          <cell r="G7">
            <v>12</v>
          </cell>
          <cell r="H7">
            <v>37.080000000000005</v>
          </cell>
          <cell r="I7" t="str">
            <v>L</v>
          </cell>
          <cell r="J7">
            <v>59.4</v>
          </cell>
          <cell r="K7">
            <v>0</v>
          </cell>
        </row>
        <row r="8">
          <cell r="B8">
            <v>28.787499999999998</v>
          </cell>
          <cell r="C8">
            <v>35.9</v>
          </cell>
          <cell r="D8">
            <v>23.1</v>
          </cell>
          <cell r="E8">
            <v>25.833333333333332</v>
          </cell>
          <cell r="F8">
            <v>36</v>
          </cell>
          <cell r="G8">
            <v>19</v>
          </cell>
          <cell r="H8">
            <v>23.759999999999998</v>
          </cell>
          <cell r="I8" t="str">
            <v>L</v>
          </cell>
          <cell r="J8">
            <v>52.2</v>
          </cell>
          <cell r="K8">
            <v>0</v>
          </cell>
        </row>
        <row r="9">
          <cell r="B9">
            <v>28.30416666666666</v>
          </cell>
          <cell r="C9">
            <v>35.299999999999997</v>
          </cell>
          <cell r="D9">
            <v>22.7</v>
          </cell>
          <cell r="E9">
            <v>33.958333333333336</v>
          </cell>
          <cell r="F9">
            <v>49</v>
          </cell>
          <cell r="G9">
            <v>22</v>
          </cell>
          <cell r="H9">
            <v>19.440000000000001</v>
          </cell>
          <cell r="I9" t="str">
            <v>N</v>
          </cell>
          <cell r="J9">
            <v>41.76</v>
          </cell>
          <cell r="K9">
            <v>0</v>
          </cell>
        </row>
        <row r="10">
          <cell r="B10">
            <v>25.237500000000001</v>
          </cell>
          <cell r="C10">
            <v>32.4</v>
          </cell>
          <cell r="D10">
            <v>19</v>
          </cell>
          <cell r="E10">
            <v>59.75</v>
          </cell>
          <cell r="F10">
            <v>87</v>
          </cell>
          <cell r="G10">
            <v>38</v>
          </cell>
          <cell r="H10">
            <v>33.480000000000004</v>
          </cell>
          <cell r="I10" t="str">
            <v>N</v>
          </cell>
          <cell r="J10">
            <v>57.6</v>
          </cell>
          <cell r="K10">
            <v>1.2</v>
          </cell>
        </row>
        <row r="11">
          <cell r="B11">
            <v>26.754166666666663</v>
          </cell>
          <cell r="C11">
            <v>33.4</v>
          </cell>
          <cell r="D11">
            <v>21.7</v>
          </cell>
          <cell r="E11">
            <v>53.875</v>
          </cell>
          <cell r="F11">
            <v>75</v>
          </cell>
          <cell r="G11">
            <v>31</v>
          </cell>
          <cell r="H11">
            <v>23.040000000000003</v>
          </cell>
          <cell r="I11" t="str">
            <v>N</v>
          </cell>
          <cell r="J11">
            <v>37.080000000000005</v>
          </cell>
          <cell r="K11">
            <v>2.8</v>
          </cell>
        </row>
        <row r="12">
          <cell r="B12">
            <v>28.391666666666669</v>
          </cell>
          <cell r="C12">
            <v>34</v>
          </cell>
          <cell r="D12">
            <v>23.8</v>
          </cell>
          <cell r="E12">
            <v>52.166666666666664</v>
          </cell>
          <cell r="F12">
            <v>66</v>
          </cell>
          <cell r="G12">
            <v>37</v>
          </cell>
          <cell r="H12">
            <v>21.240000000000002</v>
          </cell>
          <cell r="I12" t="str">
            <v>N</v>
          </cell>
          <cell r="J12">
            <v>47.16</v>
          </cell>
          <cell r="K12">
            <v>0</v>
          </cell>
        </row>
        <row r="13">
          <cell r="B13">
            <v>28.470833333333331</v>
          </cell>
          <cell r="C13">
            <v>34.5</v>
          </cell>
          <cell r="D13">
            <v>24.2</v>
          </cell>
          <cell r="E13">
            <v>55.583333333333336</v>
          </cell>
          <cell r="F13">
            <v>72</v>
          </cell>
          <cell r="G13">
            <v>35</v>
          </cell>
          <cell r="H13">
            <v>21.240000000000002</v>
          </cell>
          <cell r="I13" t="str">
            <v>N</v>
          </cell>
          <cell r="J13">
            <v>45.36</v>
          </cell>
          <cell r="K13">
            <v>0</v>
          </cell>
        </row>
        <row r="14">
          <cell r="B14">
            <v>23.983333333333331</v>
          </cell>
          <cell r="C14">
            <v>29</v>
          </cell>
          <cell r="D14">
            <v>21</v>
          </cell>
          <cell r="E14">
            <v>81.291666666666671</v>
          </cell>
          <cell r="F14">
            <v>95</v>
          </cell>
          <cell r="G14">
            <v>62</v>
          </cell>
          <cell r="H14">
            <v>28.8</v>
          </cell>
          <cell r="I14" t="str">
            <v>L</v>
          </cell>
          <cell r="J14">
            <v>48.6</v>
          </cell>
          <cell r="K14">
            <v>41</v>
          </cell>
        </row>
        <row r="15">
          <cell r="B15">
            <v>24.191304347826087</v>
          </cell>
          <cell r="C15">
            <v>30</v>
          </cell>
          <cell r="D15">
            <v>20</v>
          </cell>
          <cell r="E15">
            <v>79</v>
          </cell>
          <cell r="F15">
            <v>95</v>
          </cell>
          <cell r="G15">
            <v>57</v>
          </cell>
          <cell r="H15">
            <v>13.68</v>
          </cell>
          <cell r="I15" t="str">
            <v>N</v>
          </cell>
          <cell r="J15">
            <v>24.48</v>
          </cell>
          <cell r="K15">
            <v>0.4</v>
          </cell>
        </row>
        <row r="16">
          <cell r="B16">
            <v>26.412499999999994</v>
          </cell>
          <cell r="C16">
            <v>31.9</v>
          </cell>
          <cell r="D16">
            <v>22.3</v>
          </cell>
          <cell r="E16">
            <v>73.333333333333329</v>
          </cell>
          <cell r="F16">
            <v>91</v>
          </cell>
          <cell r="G16">
            <v>50</v>
          </cell>
          <cell r="H16">
            <v>15.48</v>
          </cell>
          <cell r="I16" t="str">
            <v>L</v>
          </cell>
          <cell r="J16">
            <v>35.64</v>
          </cell>
          <cell r="K16">
            <v>0</v>
          </cell>
        </row>
        <row r="17">
          <cell r="B17">
            <v>27.837499999999995</v>
          </cell>
          <cell r="C17">
            <v>35.4</v>
          </cell>
          <cell r="D17">
            <v>22.1</v>
          </cell>
          <cell r="E17">
            <v>64.541666666666671</v>
          </cell>
          <cell r="F17">
            <v>92</v>
          </cell>
          <cell r="G17">
            <v>31</v>
          </cell>
          <cell r="H17">
            <v>18.720000000000002</v>
          </cell>
          <cell r="I17" t="str">
            <v>O</v>
          </cell>
          <cell r="J17">
            <v>42.480000000000004</v>
          </cell>
          <cell r="K17">
            <v>0</v>
          </cell>
        </row>
        <row r="18">
          <cell r="B18">
            <v>27.145833333333339</v>
          </cell>
          <cell r="C18">
            <v>31.4</v>
          </cell>
          <cell r="D18">
            <v>23.4</v>
          </cell>
          <cell r="E18">
            <v>67.75</v>
          </cell>
          <cell r="F18">
            <v>84</v>
          </cell>
          <cell r="G18">
            <v>48</v>
          </cell>
          <cell r="H18">
            <v>13.32</v>
          </cell>
          <cell r="I18" t="str">
            <v>SO</v>
          </cell>
          <cell r="J18">
            <v>33.119999999999997</v>
          </cell>
          <cell r="K18">
            <v>0</v>
          </cell>
        </row>
        <row r="19">
          <cell r="B19">
            <v>24.037499999999998</v>
          </cell>
          <cell r="C19">
            <v>30.7</v>
          </cell>
          <cell r="D19">
            <v>21.6</v>
          </cell>
          <cell r="E19">
            <v>83.5</v>
          </cell>
          <cell r="F19">
            <v>94</v>
          </cell>
          <cell r="G19">
            <v>53</v>
          </cell>
          <cell r="H19">
            <v>16.2</v>
          </cell>
          <cell r="I19" t="str">
            <v>NO</v>
          </cell>
          <cell r="J19">
            <v>40.680000000000007</v>
          </cell>
          <cell r="K19">
            <v>13.400000000000002</v>
          </cell>
        </row>
        <row r="20">
          <cell r="B20">
            <v>24.974999999999998</v>
          </cell>
          <cell r="C20">
            <v>30.7</v>
          </cell>
          <cell r="D20">
            <v>21.9</v>
          </cell>
          <cell r="E20">
            <v>79.041666666666671</v>
          </cell>
          <cell r="F20">
            <v>95</v>
          </cell>
          <cell r="G20">
            <v>49</v>
          </cell>
          <cell r="H20">
            <v>14.76</v>
          </cell>
          <cell r="I20" t="str">
            <v>O</v>
          </cell>
          <cell r="J20">
            <v>30.240000000000002</v>
          </cell>
          <cell r="K20">
            <v>0</v>
          </cell>
        </row>
        <row r="21">
          <cell r="B21">
            <v>24.237500000000001</v>
          </cell>
          <cell r="C21">
            <v>28.6</v>
          </cell>
          <cell r="D21">
            <v>21.3</v>
          </cell>
          <cell r="E21">
            <v>74.625</v>
          </cell>
          <cell r="F21">
            <v>91</v>
          </cell>
          <cell r="G21">
            <v>52</v>
          </cell>
          <cell r="H21">
            <v>8.2799999999999994</v>
          </cell>
          <cell r="I21" t="str">
            <v>NO</v>
          </cell>
          <cell r="J21">
            <v>30.240000000000002</v>
          </cell>
          <cell r="K21">
            <v>0.4</v>
          </cell>
        </row>
        <row r="22">
          <cell r="B22">
            <v>23.807692307692307</v>
          </cell>
          <cell r="C22">
            <v>30</v>
          </cell>
          <cell r="D22">
            <v>18.3</v>
          </cell>
          <cell r="E22">
            <v>62.07692307692308</v>
          </cell>
          <cell r="F22">
            <v>83</v>
          </cell>
          <cell r="G22">
            <v>37</v>
          </cell>
          <cell r="H22">
            <v>15.840000000000002</v>
          </cell>
          <cell r="I22" t="str">
            <v>SE</v>
          </cell>
          <cell r="J22">
            <v>31.680000000000003</v>
          </cell>
          <cell r="K22">
            <v>0</v>
          </cell>
        </row>
        <row r="23">
          <cell r="B23">
            <v>24.45454545454545</v>
          </cell>
          <cell r="C23">
            <v>30.7</v>
          </cell>
          <cell r="D23">
            <v>18.5</v>
          </cell>
          <cell r="E23">
            <v>56.31818181818182</v>
          </cell>
          <cell r="F23">
            <v>70</v>
          </cell>
          <cell r="G23">
            <v>40</v>
          </cell>
          <cell r="H23">
            <v>14.4</v>
          </cell>
          <cell r="I23" t="str">
            <v>SE</v>
          </cell>
          <cell r="J23">
            <v>28.08</v>
          </cell>
          <cell r="K23">
            <v>0</v>
          </cell>
        </row>
        <row r="24">
          <cell r="B24">
            <v>25.170833333333334</v>
          </cell>
          <cell r="C24">
            <v>31.6</v>
          </cell>
          <cell r="D24">
            <v>19.5</v>
          </cell>
          <cell r="E24">
            <v>57.458333333333336</v>
          </cell>
          <cell r="F24">
            <v>79</v>
          </cell>
          <cell r="G24">
            <v>33</v>
          </cell>
          <cell r="H24">
            <v>15.120000000000001</v>
          </cell>
          <cell r="I24" t="str">
            <v>L</v>
          </cell>
          <cell r="J24">
            <v>34.56</v>
          </cell>
          <cell r="K24">
            <v>0</v>
          </cell>
        </row>
        <row r="25">
          <cell r="B25">
            <v>25.183333333333334</v>
          </cell>
          <cell r="C25">
            <v>31.6</v>
          </cell>
          <cell r="D25">
            <v>18.600000000000001</v>
          </cell>
          <cell r="E25">
            <v>49.708333333333336</v>
          </cell>
          <cell r="F25">
            <v>74</v>
          </cell>
          <cell r="G25">
            <v>29</v>
          </cell>
          <cell r="H25">
            <v>16.920000000000002</v>
          </cell>
          <cell r="I25" t="str">
            <v>L</v>
          </cell>
          <cell r="J25">
            <v>33.480000000000004</v>
          </cell>
          <cell r="K25">
            <v>0</v>
          </cell>
        </row>
        <row r="26">
          <cell r="B26">
            <v>22.2</v>
          </cell>
          <cell r="C26">
            <v>25.9</v>
          </cell>
          <cell r="D26">
            <v>18.399999999999999</v>
          </cell>
          <cell r="E26">
            <v>67.208333333333329</v>
          </cell>
          <cell r="F26">
            <v>86</v>
          </cell>
          <cell r="G26">
            <v>46</v>
          </cell>
          <cell r="H26">
            <v>17.28</v>
          </cell>
          <cell r="I26" t="str">
            <v>NE</v>
          </cell>
          <cell r="J26">
            <v>36</v>
          </cell>
          <cell r="K26">
            <v>0</v>
          </cell>
        </row>
        <row r="27">
          <cell r="B27">
            <v>23.004166666666666</v>
          </cell>
          <cell r="C27">
            <v>29.2</v>
          </cell>
          <cell r="D27">
            <v>19.600000000000001</v>
          </cell>
          <cell r="E27">
            <v>72.875</v>
          </cell>
          <cell r="F27">
            <v>88</v>
          </cell>
          <cell r="G27">
            <v>47</v>
          </cell>
          <cell r="H27">
            <v>12.6</v>
          </cell>
          <cell r="I27" t="str">
            <v>L</v>
          </cell>
          <cell r="J27">
            <v>27.36</v>
          </cell>
          <cell r="K27">
            <v>0</v>
          </cell>
        </row>
        <row r="28">
          <cell r="B28">
            <v>26.725000000000005</v>
          </cell>
          <cell r="C28">
            <v>33.1</v>
          </cell>
          <cell r="D28">
            <v>21.5</v>
          </cell>
          <cell r="E28">
            <v>59.791666666666664</v>
          </cell>
          <cell r="F28">
            <v>81</v>
          </cell>
          <cell r="G28">
            <v>34</v>
          </cell>
          <cell r="H28">
            <v>22.32</v>
          </cell>
          <cell r="I28" t="str">
            <v>N</v>
          </cell>
          <cell r="J28">
            <v>38.519999999999996</v>
          </cell>
          <cell r="K28">
            <v>0</v>
          </cell>
        </row>
        <row r="29">
          <cell r="B29">
            <v>24.454166666666666</v>
          </cell>
          <cell r="C29">
            <v>27.9</v>
          </cell>
          <cell r="D29">
            <v>22.3</v>
          </cell>
          <cell r="E29">
            <v>72.833333333333329</v>
          </cell>
          <cell r="F29">
            <v>93</v>
          </cell>
          <cell r="G29">
            <v>54</v>
          </cell>
          <cell r="H29">
            <v>14.04</v>
          </cell>
          <cell r="I29" t="str">
            <v>NE</v>
          </cell>
          <cell r="J29">
            <v>43.56</v>
          </cell>
          <cell r="K29">
            <v>9.5999999999999979</v>
          </cell>
        </row>
        <row r="30">
          <cell r="B30">
            <v>23.483333333333331</v>
          </cell>
          <cell r="C30">
            <v>30.3</v>
          </cell>
          <cell r="D30">
            <v>18.7</v>
          </cell>
          <cell r="E30">
            <v>73.708333333333329</v>
          </cell>
          <cell r="F30">
            <v>96</v>
          </cell>
          <cell r="G30">
            <v>38</v>
          </cell>
          <cell r="H30">
            <v>18.720000000000002</v>
          </cell>
          <cell r="I30" t="str">
            <v>N</v>
          </cell>
          <cell r="J30">
            <v>30.240000000000002</v>
          </cell>
          <cell r="K30">
            <v>0</v>
          </cell>
        </row>
        <row r="31">
          <cell r="B31">
            <v>24.849999999999998</v>
          </cell>
          <cell r="C31">
            <v>30.8</v>
          </cell>
          <cell r="D31">
            <v>21</v>
          </cell>
          <cell r="E31">
            <v>62.166666666666664</v>
          </cell>
          <cell r="F31">
            <v>79</v>
          </cell>
          <cell r="G31">
            <v>49</v>
          </cell>
          <cell r="H31">
            <v>14.4</v>
          </cell>
          <cell r="I31" t="str">
            <v>SE</v>
          </cell>
          <cell r="J31">
            <v>25.56</v>
          </cell>
          <cell r="K31">
            <v>0</v>
          </cell>
        </row>
        <row r="32">
          <cell r="B32">
            <v>28.045833333333334</v>
          </cell>
          <cell r="C32">
            <v>33.9</v>
          </cell>
          <cell r="D32">
            <v>22.9</v>
          </cell>
          <cell r="E32">
            <v>59.833333333333336</v>
          </cell>
          <cell r="F32">
            <v>83</v>
          </cell>
          <cell r="G32">
            <v>36</v>
          </cell>
          <cell r="H32">
            <v>13.68</v>
          </cell>
          <cell r="I32" t="str">
            <v>L</v>
          </cell>
          <cell r="J32">
            <v>28.8</v>
          </cell>
          <cell r="K32">
            <v>0</v>
          </cell>
        </row>
        <row r="33">
          <cell r="B33">
            <v>28.858333333333334</v>
          </cell>
          <cell r="C33">
            <v>34.299999999999997</v>
          </cell>
          <cell r="D33">
            <v>24.3</v>
          </cell>
          <cell r="E33">
            <v>57.416666666666664</v>
          </cell>
          <cell r="F33">
            <v>77</v>
          </cell>
          <cell r="G33">
            <v>39</v>
          </cell>
          <cell r="H33">
            <v>19.8</v>
          </cell>
          <cell r="I33" t="str">
            <v>N</v>
          </cell>
          <cell r="J33">
            <v>45.36</v>
          </cell>
          <cell r="K33">
            <v>0</v>
          </cell>
        </row>
        <row r="34">
          <cell r="B34">
            <v>21.887499999999999</v>
          </cell>
          <cell r="C34">
            <v>29.1</v>
          </cell>
          <cell r="D34">
            <v>17.8</v>
          </cell>
          <cell r="E34">
            <v>84.041666666666671</v>
          </cell>
          <cell r="F34">
            <v>95</v>
          </cell>
          <cell r="G34">
            <v>55</v>
          </cell>
          <cell r="H34">
            <v>45.36</v>
          </cell>
          <cell r="I34" t="str">
            <v>L</v>
          </cell>
          <cell r="J34">
            <v>70.56</v>
          </cell>
          <cell r="K34">
            <v>52.400000000000013</v>
          </cell>
        </row>
        <row r="35">
          <cell r="B35">
            <v>21.566666666666666</v>
          </cell>
          <cell r="C35">
            <v>26.7</v>
          </cell>
          <cell r="D35">
            <v>17.899999999999999</v>
          </cell>
          <cell r="E35">
            <v>81.666666666666671</v>
          </cell>
          <cell r="F35">
            <v>96</v>
          </cell>
          <cell r="G35">
            <v>59</v>
          </cell>
          <cell r="H35">
            <v>22.32</v>
          </cell>
          <cell r="I35" t="str">
            <v>N</v>
          </cell>
          <cell r="J35">
            <v>33.840000000000003</v>
          </cell>
          <cell r="K35">
            <v>1.4</v>
          </cell>
        </row>
        <row r="36">
          <cell r="I36" t="str">
            <v>L</v>
          </cell>
        </row>
      </sheetData>
      <sheetData sheetId="10">
        <row r="5">
          <cell r="B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27.42916666666666</v>
          </cell>
          <cell r="C5">
            <v>34.799999999999997</v>
          </cell>
          <cell r="D5">
            <v>22</v>
          </cell>
          <cell r="E5">
            <v>43.083333333333336</v>
          </cell>
          <cell r="F5">
            <v>63</v>
          </cell>
          <cell r="G5">
            <v>23</v>
          </cell>
          <cell r="H5">
            <v>19.440000000000001</v>
          </cell>
          <cell r="I5" t="str">
            <v>O</v>
          </cell>
          <cell r="J5">
            <v>48.24</v>
          </cell>
          <cell r="K5">
            <v>0</v>
          </cell>
        </row>
        <row r="6">
          <cell r="B6">
            <v>23.025000000000002</v>
          </cell>
          <cell r="C6">
            <v>29.5</v>
          </cell>
          <cell r="D6">
            <v>20.399999999999999</v>
          </cell>
          <cell r="E6">
            <v>70.708333333333329</v>
          </cell>
          <cell r="F6">
            <v>84</v>
          </cell>
          <cell r="G6">
            <v>45</v>
          </cell>
          <cell r="H6">
            <v>16.2</v>
          </cell>
          <cell r="I6" t="str">
            <v>SO</v>
          </cell>
          <cell r="J6">
            <v>34.200000000000003</v>
          </cell>
          <cell r="K6">
            <v>4.5999999999999996</v>
          </cell>
        </row>
        <row r="7">
          <cell r="B7">
            <v>24.454166666666666</v>
          </cell>
          <cell r="C7">
            <v>32.200000000000003</v>
          </cell>
          <cell r="D7">
            <v>18.7</v>
          </cell>
          <cell r="E7">
            <v>63.875</v>
          </cell>
          <cell r="F7">
            <v>93</v>
          </cell>
          <cell r="G7">
            <v>28</v>
          </cell>
          <cell r="H7">
            <v>11.520000000000001</v>
          </cell>
          <cell r="I7" t="str">
            <v>SE</v>
          </cell>
          <cell r="J7">
            <v>30.6</v>
          </cell>
          <cell r="K7">
            <v>0</v>
          </cell>
        </row>
        <row r="8">
          <cell r="B8">
            <v>25.829166666666662</v>
          </cell>
          <cell r="C8">
            <v>34.1</v>
          </cell>
          <cell r="D8">
            <v>17.5</v>
          </cell>
          <cell r="E8">
            <v>49.416666666666664</v>
          </cell>
          <cell r="F8">
            <v>75</v>
          </cell>
          <cell r="G8">
            <v>30</v>
          </cell>
          <cell r="H8">
            <v>19.8</v>
          </cell>
          <cell r="I8" t="str">
            <v>L</v>
          </cell>
          <cell r="J8">
            <v>44.64</v>
          </cell>
          <cell r="K8">
            <v>0</v>
          </cell>
        </row>
        <row r="9">
          <cell r="B9">
            <v>24.637499999999999</v>
          </cell>
          <cell r="C9">
            <v>30.8</v>
          </cell>
          <cell r="D9">
            <v>19.7</v>
          </cell>
          <cell r="E9">
            <v>69.916666666666671</v>
          </cell>
          <cell r="F9">
            <v>90</v>
          </cell>
          <cell r="G9">
            <v>43</v>
          </cell>
          <cell r="H9">
            <v>17.64</v>
          </cell>
          <cell r="I9" t="str">
            <v>N</v>
          </cell>
          <cell r="J9">
            <v>44.64</v>
          </cell>
          <cell r="K9">
            <v>12.4</v>
          </cell>
        </row>
        <row r="10">
          <cell r="B10">
            <v>23.195833333333336</v>
          </cell>
          <cell r="C10">
            <v>32.700000000000003</v>
          </cell>
          <cell r="D10">
            <v>18.2</v>
          </cell>
          <cell r="E10">
            <v>74.916666666666671</v>
          </cell>
          <cell r="F10">
            <v>93</v>
          </cell>
          <cell r="G10">
            <v>32</v>
          </cell>
          <cell r="H10">
            <v>12.96</v>
          </cell>
          <cell r="I10" t="str">
            <v>L</v>
          </cell>
          <cell r="J10">
            <v>39.24</v>
          </cell>
          <cell r="K10">
            <v>36.799999999999997</v>
          </cell>
        </row>
        <row r="11">
          <cell r="B11">
            <v>24.166666666666668</v>
          </cell>
          <cell r="C11">
            <v>33.200000000000003</v>
          </cell>
          <cell r="D11">
            <v>18.899999999999999</v>
          </cell>
          <cell r="E11">
            <v>72.541666666666671</v>
          </cell>
          <cell r="F11">
            <v>93</v>
          </cell>
          <cell r="G11">
            <v>31</v>
          </cell>
          <cell r="H11">
            <v>15.120000000000001</v>
          </cell>
          <cell r="I11" t="str">
            <v>NE</v>
          </cell>
          <cell r="J11">
            <v>52.2</v>
          </cell>
          <cell r="K11">
            <v>1.4</v>
          </cell>
        </row>
        <row r="12">
          <cell r="B12">
            <v>26.849999999999994</v>
          </cell>
          <cell r="C12">
            <v>36.1</v>
          </cell>
          <cell r="D12">
            <v>20.3</v>
          </cell>
          <cell r="E12">
            <v>61.916666666666664</v>
          </cell>
          <cell r="F12">
            <v>93</v>
          </cell>
          <cell r="G12">
            <v>27</v>
          </cell>
          <cell r="H12">
            <v>13.68</v>
          </cell>
          <cell r="I12" t="str">
            <v>NO</v>
          </cell>
          <cell r="J12">
            <v>37.800000000000004</v>
          </cell>
          <cell r="K12">
            <v>0</v>
          </cell>
        </row>
        <row r="13">
          <cell r="B13">
            <v>26.825000000000003</v>
          </cell>
          <cell r="C13">
            <v>36.1</v>
          </cell>
          <cell r="D13">
            <v>21</v>
          </cell>
          <cell r="E13">
            <v>66.5</v>
          </cell>
          <cell r="F13">
            <v>91</v>
          </cell>
          <cell r="G13">
            <v>31</v>
          </cell>
          <cell r="H13">
            <v>15.840000000000002</v>
          </cell>
          <cell r="I13" t="str">
            <v>SO</v>
          </cell>
          <cell r="J13">
            <v>51.480000000000004</v>
          </cell>
          <cell r="K13">
            <v>4</v>
          </cell>
        </row>
        <row r="14">
          <cell r="B14">
            <v>23.100000000000005</v>
          </cell>
          <cell r="C14">
            <v>26.5</v>
          </cell>
          <cell r="D14">
            <v>20.6</v>
          </cell>
          <cell r="E14">
            <v>83.625</v>
          </cell>
          <cell r="F14">
            <v>94</v>
          </cell>
          <cell r="G14">
            <v>67</v>
          </cell>
          <cell r="H14">
            <v>15.48</v>
          </cell>
          <cell r="I14" t="str">
            <v>L</v>
          </cell>
          <cell r="J14">
            <v>33.840000000000003</v>
          </cell>
          <cell r="K14">
            <v>14</v>
          </cell>
        </row>
        <row r="15">
          <cell r="B15">
            <v>25.858333333333334</v>
          </cell>
          <cell r="C15">
            <v>33.700000000000003</v>
          </cell>
          <cell r="D15">
            <v>20.399999999999999</v>
          </cell>
          <cell r="E15">
            <v>68.125</v>
          </cell>
          <cell r="F15">
            <v>93</v>
          </cell>
          <cell r="G15">
            <v>35</v>
          </cell>
          <cell r="H15">
            <v>7.9200000000000008</v>
          </cell>
          <cell r="I15" t="str">
            <v>O</v>
          </cell>
          <cell r="J15">
            <v>19.079999999999998</v>
          </cell>
          <cell r="K15">
            <v>0</v>
          </cell>
        </row>
        <row r="16">
          <cell r="B16">
            <v>26.979166666666668</v>
          </cell>
          <cell r="C16">
            <v>35.299999999999997</v>
          </cell>
          <cell r="D16">
            <v>21.8</v>
          </cell>
          <cell r="E16">
            <v>67.791666666666671</v>
          </cell>
          <cell r="F16">
            <v>93</v>
          </cell>
          <cell r="G16">
            <v>32</v>
          </cell>
          <cell r="H16">
            <v>27</v>
          </cell>
          <cell r="I16" t="str">
            <v>L</v>
          </cell>
          <cell r="J16">
            <v>56.519999999999996</v>
          </cell>
          <cell r="K16">
            <v>11.2</v>
          </cell>
        </row>
        <row r="17">
          <cell r="B17">
            <v>27.837499999999995</v>
          </cell>
          <cell r="C17">
            <v>35.4</v>
          </cell>
          <cell r="D17">
            <v>22.1</v>
          </cell>
          <cell r="E17">
            <v>64.541666666666671</v>
          </cell>
          <cell r="F17">
            <v>92</v>
          </cell>
          <cell r="G17">
            <v>31</v>
          </cell>
          <cell r="H17">
            <v>18.720000000000002</v>
          </cell>
          <cell r="I17" t="str">
            <v>O</v>
          </cell>
          <cell r="J17">
            <v>42.480000000000004</v>
          </cell>
          <cell r="K17">
            <v>0</v>
          </cell>
        </row>
        <row r="18">
          <cell r="B18">
            <v>27.145833333333339</v>
          </cell>
          <cell r="C18">
            <v>31.4</v>
          </cell>
          <cell r="D18">
            <v>23.4</v>
          </cell>
          <cell r="E18">
            <v>67.75</v>
          </cell>
          <cell r="F18">
            <v>84</v>
          </cell>
          <cell r="G18">
            <v>48</v>
          </cell>
          <cell r="H18">
            <v>13.32</v>
          </cell>
          <cell r="I18" t="str">
            <v>SO</v>
          </cell>
          <cell r="J18">
            <v>33.119999999999997</v>
          </cell>
          <cell r="K18">
            <v>0</v>
          </cell>
        </row>
        <row r="19">
          <cell r="B19">
            <v>24.037499999999998</v>
          </cell>
          <cell r="C19">
            <v>30.7</v>
          </cell>
          <cell r="D19">
            <v>21.6</v>
          </cell>
          <cell r="E19">
            <v>83.5</v>
          </cell>
          <cell r="F19">
            <v>94</v>
          </cell>
          <cell r="G19">
            <v>53</v>
          </cell>
          <cell r="H19">
            <v>16.2</v>
          </cell>
          <cell r="I19" t="str">
            <v>NO</v>
          </cell>
          <cell r="J19">
            <v>40.680000000000007</v>
          </cell>
          <cell r="K19">
            <v>13.400000000000002</v>
          </cell>
        </row>
        <row r="20">
          <cell r="B20">
            <v>24.974999999999998</v>
          </cell>
          <cell r="C20">
            <v>30.7</v>
          </cell>
          <cell r="D20">
            <v>21.9</v>
          </cell>
          <cell r="E20">
            <v>79.041666666666671</v>
          </cell>
          <cell r="F20">
            <v>95</v>
          </cell>
          <cell r="G20">
            <v>49</v>
          </cell>
          <cell r="H20">
            <v>14.76</v>
          </cell>
          <cell r="I20" t="str">
            <v>O</v>
          </cell>
          <cell r="J20">
            <v>30.240000000000002</v>
          </cell>
          <cell r="K20">
            <v>0</v>
          </cell>
        </row>
        <row r="21">
          <cell r="B21">
            <v>24.237500000000001</v>
          </cell>
          <cell r="C21">
            <v>28.6</v>
          </cell>
          <cell r="D21">
            <v>21.3</v>
          </cell>
          <cell r="E21">
            <v>74.625</v>
          </cell>
          <cell r="F21">
            <v>91</v>
          </cell>
          <cell r="G21">
            <v>52</v>
          </cell>
          <cell r="H21">
            <v>8.2799999999999994</v>
          </cell>
          <cell r="I21" t="str">
            <v>NO</v>
          </cell>
          <cell r="J21">
            <v>30.240000000000002</v>
          </cell>
          <cell r="K21">
            <v>0.4</v>
          </cell>
        </row>
        <row r="22">
          <cell r="B22">
            <v>23.807692307692307</v>
          </cell>
          <cell r="C22">
            <v>30</v>
          </cell>
          <cell r="D22">
            <v>18.3</v>
          </cell>
          <cell r="E22">
            <v>62.07692307692308</v>
          </cell>
          <cell r="F22">
            <v>83</v>
          </cell>
          <cell r="G22">
            <v>37</v>
          </cell>
          <cell r="H22">
            <v>15.840000000000002</v>
          </cell>
          <cell r="I22" t="str">
            <v>SE</v>
          </cell>
          <cell r="J22">
            <v>31.680000000000003</v>
          </cell>
          <cell r="K22">
            <v>0</v>
          </cell>
        </row>
        <row r="23">
          <cell r="B23">
            <v>24.45454545454545</v>
          </cell>
          <cell r="C23">
            <v>30.7</v>
          </cell>
          <cell r="D23">
            <v>18.5</v>
          </cell>
          <cell r="E23">
            <v>56.31818181818182</v>
          </cell>
          <cell r="F23">
            <v>70</v>
          </cell>
          <cell r="G23">
            <v>40</v>
          </cell>
          <cell r="H23">
            <v>14.4</v>
          </cell>
          <cell r="I23" t="str">
            <v>SE</v>
          </cell>
          <cell r="J23">
            <v>28.08</v>
          </cell>
          <cell r="K23">
            <v>0</v>
          </cell>
        </row>
        <row r="24">
          <cell r="B24">
            <v>25.170833333333334</v>
          </cell>
          <cell r="C24">
            <v>31.6</v>
          </cell>
          <cell r="D24">
            <v>19.5</v>
          </cell>
          <cell r="E24">
            <v>57.458333333333336</v>
          </cell>
          <cell r="F24">
            <v>79</v>
          </cell>
          <cell r="G24">
            <v>33</v>
          </cell>
          <cell r="H24">
            <v>15.120000000000001</v>
          </cell>
          <cell r="I24" t="str">
            <v>L</v>
          </cell>
          <cell r="J24">
            <v>34.56</v>
          </cell>
          <cell r="K24">
            <v>0</v>
          </cell>
        </row>
        <row r="25">
          <cell r="B25">
            <v>25.183333333333334</v>
          </cell>
          <cell r="C25">
            <v>31.6</v>
          </cell>
          <cell r="D25">
            <v>18.600000000000001</v>
          </cell>
          <cell r="E25">
            <v>49.708333333333336</v>
          </cell>
          <cell r="F25">
            <v>74</v>
          </cell>
          <cell r="G25">
            <v>29</v>
          </cell>
          <cell r="H25">
            <v>16.920000000000002</v>
          </cell>
          <cell r="I25" t="str">
            <v>L</v>
          </cell>
          <cell r="J25">
            <v>33.480000000000004</v>
          </cell>
          <cell r="K25">
            <v>0</v>
          </cell>
        </row>
        <row r="26">
          <cell r="B26">
            <v>22.2</v>
          </cell>
          <cell r="C26">
            <v>25.9</v>
          </cell>
          <cell r="D26">
            <v>18.399999999999999</v>
          </cell>
          <cell r="E26">
            <v>67.208333333333329</v>
          </cell>
          <cell r="F26">
            <v>86</v>
          </cell>
          <cell r="G26">
            <v>46</v>
          </cell>
          <cell r="H26">
            <v>17.28</v>
          </cell>
          <cell r="I26" t="str">
            <v>NE</v>
          </cell>
          <cell r="J26">
            <v>36</v>
          </cell>
          <cell r="K26">
            <v>0</v>
          </cell>
        </row>
        <row r="27">
          <cell r="B27">
            <v>23.004166666666666</v>
          </cell>
          <cell r="C27">
            <v>29.2</v>
          </cell>
          <cell r="D27">
            <v>19.600000000000001</v>
          </cell>
          <cell r="E27">
            <v>72.875</v>
          </cell>
          <cell r="F27">
            <v>88</v>
          </cell>
          <cell r="G27">
            <v>47</v>
          </cell>
          <cell r="H27">
            <v>12.6</v>
          </cell>
          <cell r="I27" t="str">
            <v>L</v>
          </cell>
          <cell r="J27">
            <v>27.36</v>
          </cell>
          <cell r="K27">
            <v>0</v>
          </cell>
        </row>
        <row r="28">
          <cell r="B28">
            <v>26.083333333333332</v>
          </cell>
          <cell r="C28">
            <v>34</v>
          </cell>
          <cell r="D28">
            <v>19.3</v>
          </cell>
          <cell r="E28">
            <v>63.458333333333336</v>
          </cell>
          <cell r="F28">
            <v>93</v>
          </cell>
          <cell r="G28">
            <v>32</v>
          </cell>
          <cell r="H28">
            <v>9.7200000000000006</v>
          </cell>
          <cell r="I28" t="str">
            <v>NE</v>
          </cell>
          <cell r="J28">
            <v>37.080000000000005</v>
          </cell>
          <cell r="K28">
            <v>0</v>
          </cell>
        </row>
        <row r="29">
          <cell r="B29">
            <v>25.104166666666668</v>
          </cell>
          <cell r="C29">
            <v>34.6</v>
          </cell>
          <cell r="D29">
            <v>20.5</v>
          </cell>
          <cell r="E29">
            <v>68.791666666666671</v>
          </cell>
          <cell r="F29">
            <v>94</v>
          </cell>
          <cell r="G29">
            <v>34</v>
          </cell>
          <cell r="H29">
            <v>13.68</v>
          </cell>
          <cell r="I29" t="str">
            <v>L</v>
          </cell>
          <cell r="J29">
            <v>45.72</v>
          </cell>
          <cell r="K29">
            <v>22.6</v>
          </cell>
        </row>
        <row r="30">
          <cell r="B30">
            <v>24.129166666666666</v>
          </cell>
          <cell r="C30">
            <v>30.7</v>
          </cell>
          <cell r="D30">
            <v>19.3</v>
          </cell>
          <cell r="E30">
            <v>76.5</v>
          </cell>
          <cell r="F30">
            <v>94</v>
          </cell>
          <cell r="G30">
            <v>48</v>
          </cell>
          <cell r="H30">
            <v>8.64</v>
          </cell>
          <cell r="I30" t="str">
            <v>SO</v>
          </cell>
          <cell r="J30">
            <v>20.88</v>
          </cell>
          <cell r="K30">
            <v>0</v>
          </cell>
        </row>
        <row r="31">
          <cell r="B31">
            <v>25.362500000000008</v>
          </cell>
          <cell r="C31">
            <v>32.9</v>
          </cell>
          <cell r="D31">
            <v>21.7</v>
          </cell>
          <cell r="E31">
            <v>73.958333333333329</v>
          </cell>
          <cell r="F31">
            <v>91</v>
          </cell>
          <cell r="G31">
            <v>43</v>
          </cell>
          <cell r="H31">
            <v>12.96</v>
          </cell>
          <cell r="I31" t="str">
            <v>L</v>
          </cell>
          <cell r="J31">
            <v>27.36</v>
          </cell>
          <cell r="K31">
            <v>5.6</v>
          </cell>
        </row>
        <row r="32">
          <cell r="B32">
            <v>27.012500000000003</v>
          </cell>
          <cell r="C32">
            <v>36</v>
          </cell>
          <cell r="D32">
            <v>20.3</v>
          </cell>
          <cell r="E32">
            <v>66.875</v>
          </cell>
          <cell r="F32">
            <v>93</v>
          </cell>
          <cell r="G32">
            <v>26</v>
          </cell>
          <cell r="H32">
            <v>7.2</v>
          </cell>
          <cell r="I32" t="str">
            <v>SO</v>
          </cell>
          <cell r="J32">
            <v>24.840000000000003</v>
          </cell>
          <cell r="K32">
            <v>0</v>
          </cell>
        </row>
        <row r="33">
          <cell r="B33">
            <v>26.549999999999997</v>
          </cell>
          <cell r="C33">
            <v>36.6</v>
          </cell>
          <cell r="D33">
            <v>20.3</v>
          </cell>
          <cell r="E33">
            <v>66.958333333333329</v>
          </cell>
          <cell r="F33">
            <v>89</v>
          </cell>
          <cell r="G33">
            <v>30</v>
          </cell>
          <cell r="H33">
            <v>30.96</v>
          </cell>
          <cell r="I33" t="str">
            <v>O</v>
          </cell>
          <cell r="J33">
            <v>69.84</v>
          </cell>
          <cell r="K33">
            <v>16.200000000000003</v>
          </cell>
        </row>
        <row r="34">
          <cell r="B34">
            <v>21.724999999999998</v>
          </cell>
          <cell r="C34">
            <v>23</v>
          </cell>
          <cell r="D34">
            <v>20.399999999999999</v>
          </cell>
          <cell r="E34">
            <v>85.625</v>
          </cell>
          <cell r="F34">
            <v>92</v>
          </cell>
          <cell r="G34">
            <v>78</v>
          </cell>
          <cell r="H34">
            <v>13.32</v>
          </cell>
          <cell r="I34" t="str">
            <v>SO</v>
          </cell>
          <cell r="J34">
            <v>36.36</v>
          </cell>
          <cell r="K34">
            <v>6</v>
          </cell>
        </row>
        <row r="35">
          <cell r="B35">
            <v>23.308333333333334</v>
          </cell>
          <cell r="C35">
            <v>28.7</v>
          </cell>
          <cell r="D35">
            <v>20</v>
          </cell>
          <cell r="E35">
            <v>77.166666666666671</v>
          </cell>
          <cell r="F35">
            <v>94</v>
          </cell>
          <cell r="G35">
            <v>49</v>
          </cell>
          <cell r="H35">
            <v>9.3600000000000012</v>
          </cell>
          <cell r="I35" t="str">
            <v>SE</v>
          </cell>
          <cell r="J35">
            <v>18.720000000000002</v>
          </cell>
          <cell r="K35">
            <v>0</v>
          </cell>
        </row>
        <row r="36">
          <cell r="I36" t="str">
            <v>L</v>
          </cell>
        </row>
      </sheetData>
      <sheetData sheetId="10">
        <row r="5">
          <cell r="B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25.129166666666666</v>
          </cell>
          <cell r="C5">
            <v>32.799999999999997</v>
          </cell>
          <cell r="D5">
            <v>20</v>
          </cell>
          <cell r="E5">
            <v>48.375</v>
          </cell>
          <cell r="F5">
            <v>79</v>
          </cell>
          <cell r="G5">
            <v>23</v>
          </cell>
          <cell r="H5">
            <v>31.319999999999997</v>
          </cell>
          <cell r="I5" t="str">
            <v>NO</v>
          </cell>
          <cell r="J5">
            <v>52.92</v>
          </cell>
          <cell r="K5">
            <v>2.2000000000000002</v>
          </cell>
        </row>
        <row r="6">
          <cell r="B6">
            <v>20.670833333333331</v>
          </cell>
          <cell r="C6">
            <v>25.7</v>
          </cell>
          <cell r="D6">
            <v>16.399999999999999</v>
          </cell>
          <cell r="E6">
            <v>77.083333333333329</v>
          </cell>
          <cell r="F6">
            <v>96</v>
          </cell>
          <cell r="G6">
            <v>52</v>
          </cell>
          <cell r="H6">
            <v>14.76</v>
          </cell>
          <cell r="I6" t="str">
            <v>NE</v>
          </cell>
          <cell r="J6">
            <v>47.16</v>
          </cell>
          <cell r="K6">
            <v>17.799999999999997</v>
          </cell>
        </row>
        <row r="7">
          <cell r="B7">
            <v>22.8125</v>
          </cell>
          <cell r="C7">
            <v>29.1</v>
          </cell>
          <cell r="D7">
            <v>18.3</v>
          </cell>
          <cell r="E7">
            <v>64</v>
          </cell>
          <cell r="F7">
            <v>88</v>
          </cell>
          <cell r="G7">
            <v>32</v>
          </cell>
          <cell r="H7">
            <v>14.76</v>
          </cell>
          <cell r="I7" t="str">
            <v>SE</v>
          </cell>
          <cell r="J7">
            <v>31.680000000000003</v>
          </cell>
          <cell r="K7">
            <v>0</v>
          </cell>
        </row>
        <row r="8">
          <cell r="B8">
            <v>23.716666666666669</v>
          </cell>
          <cell r="C8">
            <v>31.4</v>
          </cell>
          <cell r="D8">
            <v>18.899999999999999</v>
          </cell>
          <cell r="E8">
            <v>54.166666666666664</v>
          </cell>
          <cell r="F8">
            <v>71</v>
          </cell>
          <cell r="G8">
            <v>33</v>
          </cell>
          <cell r="H8">
            <v>22.32</v>
          </cell>
          <cell r="I8" t="str">
            <v>L</v>
          </cell>
          <cell r="J8">
            <v>41.04</v>
          </cell>
          <cell r="K8">
            <v>0.2</v>
          </cell>
        </row>
        <row r="9">
          <cell r="B9">
            <v>22.745833333333334</v>
          </cell>
          <cell r="C9">
            <v>28.7</v>
          </cell>
          <cell r="D9">
            <v>18.399999999999999</v>
          </cell>
          <cell r="E9">
            <v>71.291666666666671</v>
          </cell>
          <cell r="F9">
            <v>90</v>
          </cell>
          <cell r="G9">
            <v>41</v>
          </cell>
          <cell r="H9">
            <v>21.6</v>
          </cell>
          <cell r="I9" t="str">
            <v>N</v>
          </cell>
          <cell r="J9">
            <v>46.440000000000005</v>
          </cell>
          <cell r="K9">
            <v>4.2</v>
          </cell>
        </row>
        <row r="10">
          <cell r="B10">
            <v>21.799999999999997</v>
          </cell>
          <cell r="C10">
            <v>29.9</v>
          </cell>
          <cell r="D10">
            <v>18</v>
          </cell>
          <cell r="E10">
            <v>75</v>
          </cell>
          <cell r="F10">
            <v>93</v>
          </cell>
          <cell r="G10">
            <v>42</v>
          </cell>
          <cell r="H10">
            <v>23.040000000000003</v>
          </cell>
          <cell r="I10" t="str">
            <v>N</v>
          </cell>
          <cell r="J10">
            <v>36.72</v>
          </cell>
          <cell r="K10">
            <v>0</v>
          </cell>
        </row>
        <row r="11">
          <cell r="B11">
            <v>22.279166666666665</v>
          </cell>
          <cell r="C11">
            <v>31.1</v>
          </cell>
          <cell r="D11">
            <v>17</v>
          </cell>
          <cell r="E11">
            <v>70.375</v>
          </cell>
          <cell r="F11">
            <v>90</v>
          </cell>
          <cell r="G11">
            <v>31</v>
          </cell>
          <cell r="H11">
            <v>21.96</v>
          </cell>
          <cell r="I11" t="str">
            <v>N</v>
          </cell>
          <cell r="J11">
            <v>35.28</v>
          </cell>
          <cell r="K11">
            <v>13.6</v>
          </cell>
        </row>
        <row r="12">
          <cell r="B12">
            <v>25.141666666666662</v>
          </cell>
          <cell r="C12">
            <v>33.9</v>
          </cell>
          <cell r="D12">
            <v>20.100000000000001</v>
          </cell>
          <cell r="E12">
            <v>60.75</v>
          </cell>
          <cell r="F12">
            <v>83</v>
          </cell>
          <cell r="G12">
            <v>31</v>
          </cell>
          <cell r="H12">
            <v>27.720000000000002</v>
          </cell>
          <cell r="I12" t="str">
            <v>N</v>
          </cell>
          <cell r="J12">
            <v>54.72</v>
          </cell>
          <cell r="K12">
            <v>0.2</v>
          </cell>
        </row>
        <row r="13">
          <cell r="B13">
            <v>26.370833333333326</v>
          </cell>
          <cell r="C13">
            <v>33.799999999999997</v>
          </cell>
          <cell r="D13">
            <v>19.899999999999999</v>
          </cell>
          <cell r="E13">
            <v>56.625</v>
          </cell>
          <cell r="F13">
            <v>83</v>
          </cell>
          <cell r="G13">
            <v>32</v>
          </cell>
          <cell r="H13">
            <v>22.32</v>
          </cell>
          <cell r="I13" t="str">
            <v>N</v>
          </cell>
          <cell r="J13">
            <v>42.84</v>
          </cell>
          <cell r="K13">
            <v>0.2</v>
          </cell>
        </row>
        <row r="14">
          <cell r="B14">
            <v>21.133333333333333</v>
          </cell>
          <cell r="C14">
            <v>27.6</v>
          </cell>
          <cell r="D14">
            <v>19</v>
          </cell>
          <cell r="E14">
            <v>87.875</v>
          </cell>
          <cell r="F14">
            <v>96</v>
          </cell>
          <cell r="G14">
            <v>51</v>
          </cell>
          <cell r="H14">
            <v>26.64</v>
          </cell>
          <cell r="I14" t="str">
            <v>NO</v>
          </cell>
          <cell r="J14">
            <v>49.680000000000007</v>
          </cell>
          <cell r="K14">
            <v>27</v>
          </cell>
        </row>
        <row r="15">
          <cell r="B15">
            <v>23.495833333333326</v>
          </cell>
          <cell r="C15">
            <v>31.2</v>
          </cell>
          <cell r="D15">
            <v>18</v>
          </cell>
          <cell r="E15">
            <v>72.458333333333329</v>
          </cell>
          <cell r="F15">
            <v>96</v>
          </cell>
          <cell r="G15">
            <v>36</v>
          </cell>
          <cell r="H15">
            <v>10.44</v>
          </cell>
          <cell r="I15" t="str">
            <v>N</v>
          </cell>
          <cell r="J15">
            <v>29.880000000000003</v>
          </cell>
          <cell r="K15">
            <v>0</v>
          </cell>
        </row>
        <row r="16">
          <cell r="B16">
            <v>24.991666666666671</v>
          </cell>
          <cell r="C16">
            <v>31.8</v>
          </cell>
          <cell r="D16">
            <v>22.2</v>
          </cell>
          <cell r="E16">
            <v>69.791666666666671</v>
          </cell>
          <cell r="F16">
            <v>84</v>
          </cell>
          <cell r="G16">
            <v>40</v>
          </cell>
          <cell r="H16">
            <v>21.6</v>
          </cell>
          <cell r="I16" t="str">
            <v>N</v>
          </cell>
          <cell r="J16">
            <v>41.4</v>
          </cell>
          <cell r="K16">
            <v>2.4000000000000004</v>
          </cell>
        </row>
        <row r="17">
          <cell r="B17">
            <v>25.674999999999994</v>
          </cell>
          <cell r="C17">
            <v>32.4</v>
          </cell>
          <cell r="D17">
            <v>21</v>
          </cell>
          <cell r="E17">
            <v>65.541666666666671</v>
          </cell>
          <cell r="F17">
            <v>89</v>
          </cell>
          <cell r="G17">
            <v>35</v>
          </cell>
          <cell r="H17">
            <v>35.64</v>
          </cell>
          <cell r="I17" t="str">
            <v>N</v>
          </cell>
          <cell r="J17">
            <v>55.440000000000005</v>
          </cell>
          <cell r="K17">
            <v>0.2</v>
          </cell>
        </row>
        <row r="18">
          <cell r="B18">
            <v>24.837500000000006</v>
          </cell>
          <cell r="C18">
            <v>28.4</v>
          </cell>
          <cell r="D18">
            <v>21.3</v>
          </cell>
          <cell r="E18">
            <v>68.541666666666671</v>
          </cell>
          <cell r="F18">
            <v>84</v>
          </cell>
          <cell r="G18">
            <v>53</v>
          </cell>
          <cell r="H18">
            <v>17.64</v>
          </cell>
          <cell r="I18" t="str">
            <v>NO</v>
          </cell>
          <cell r="J18">
            <v>34.92</v>
          </cell>
          <cell r="K18">
            <v>0</v>
          </cell>
        </row>
        <row r="19">
          <cell r="B19">
            <v>22.750000000000004</v>
          </cell>
          <cell r="C19">
            <v>29</v>
          </cell>
          <cell r="D19">
            <v>19.100000000000001</v>
          </cell>
          <cell r="E19">
            <v>84.166666666666671</v>
          </cell>
          <cell r="F19">
            <v>94</v>
          </cell>
          <cell r="G19">
            <v>55</v>
          </cell>
          <cell r="H19">
            <v>28.44</v>
          </cell>
          <cell r="I19" t="str">
            <v>N</v>
          </cell>
          <cell r="J19">
            <v>58.32</v>
          </cell>
          <cell r="K19">
            <v>8.6</v>
          </cell>
        </row>
        <row r="20">
          <cell r="B20">
            <v>22.966666666666665</v>
          </cell>
          <cell r="C20">
            <v>28.7</v>
          </cell>
          <cell r="D20">
            <v>20.7</v>
          </cell>
          <cell r="E20">
            <v>81.875</v>
          </cell>
          <cell r="F20">
            <v>95</v>
          </cell>
          <cell r="G20">
            <v>53</v>
          </cell>
          <cell r="H20">
            <v>22.32</v>
          </cell>
          <cell r="I20" t="str">
            <v>O</v>
          </cell>
          <cell r="J20">
            <v>36</v>
          </cell>
          <cell r="K20">
            <v>1</v>
          </cell>
        </row>
        <row r="21">
          <cell r="B21">
            <v>22.045833333333331</v>
          </cell>
          <cell r="C21">
            <v>27.6</v>
          </cell>
          <cell r="D21">
            <v>18.7</v>
          </cell>
          <cell r="E21">
            <v>76.625</v>
          </cell>
          <cell r="F21">
            <v>93</v>
          </cell>
          <cell r="G21">
            <v>47</v>
          </cell>
          <cell r="H21">
            <v>11.16</v>
          </cell>
          <cell r="I21" t="str">
            <v>S</v>
          </cell>
          <cell r="J21">
            <v>32.04</v>
          </cell>
          <cell r="K21">
            <v>0</v>
          </cell>
        </row>
        <row r="22">
          <cell r="B22">
            <v>21.475000000000005</v>
          </cell>
          <cell r="C22">
            <v>27.4</v>
          </cell>
          <cell r="D22">
            <v>16.3</v>
          </cell>
          <cell r="E22">
            <v>68.625</v>
          </cell>
          <cell r="F22">
            <v>92</v>
          </cell>
          <cell r="G22">
            <v>35</v>
          </cell>
          <cell r="H22">
            <v>18.720000000000002</v>
          </cell>
          <cell r="I22" t="str">
            <v>SE</v>
          </cell>
          <cell r="J22">
            <v>35.28</v>
          </cell>
          <cell r="K22">
            <v>0</v>
          </cell>
        </row>
        <row r="23">
          <cell r="B23">
            <v>21.975000000000005</v>
          </cell>
          <cell r="C23">
            <v>28.3</v>
          </cell>
          <cell r="D23">
            <v>16</v>
          </cell>
          <cell r="E23">
            <v>64.541666666666671</v>
          </cell>
          <cell r="F23">
            <v>86</v>
          </cell>
          <cell r="G23">
            <v>41</v>
          </cell>
          <cell r="H23">
            <v>15.840000000000002</v>
          </cell>
          <cell r="I23" t="str">
            <v>SE</v>
          </cell>
          <cell r="J23">
            <v>30.6</v>
          </cell>
          <cell r="K23">
            <v>0</v>
          </cell>
        </row>
        <row r="24">
          <cell r="B24">
            <v>22.995833333333334</v>
          </cell>
          <cell r="C24">
            <v>29.3</v>
          </cell>
          <cell r="D24">
            <v>18.3</v>
          </cell>
          <cell r="E24">
            <v>64.333333333333329</v>
          </cell>
          <cell r="F24">
            <v>86</v>
          </cell>
          <cell r="G24">
            <v>34</v>
          </cell>
          <cell r="H24">
            <v>21.240000000000002</v>
          </cell>
          <cell r="I24" t="str">
            <v>SE</v>
          </cell>
          <cell r="J24">
            <v>36.72</v>
          </cell>
          <cell r="K24">
            <v>0</v>
          </cell>
        </row>
        <row r="25">
          <cell r="B25">
            <v>23.466666666666665</v>
          </cell>
          <cell r="C25">
            <v>29.9</v>
          </cell>
          <cell r="D25">
            <v>17.600000000000001</v>
          </cell>
          <cell r="E25">
            <v>53.708333333333336</v>
          </cell>
          <cell r="F25">
            <v>74</v>
          </cell>
          <cell r="G25">
            <v>31</v>
          </cell>
          <cell r="H25">
            <v>22.68</v>
          </cell>
          <cell r="I25" t="str">
            <v>L</v>
          </cell>
          <cell r="J25">
            <v>44.64</v>
          </cell>
          <cell r="K25">
            <v>0</v>
          </cell>
        </row>
        <row r="26">
          <cell r="B26">
            <v>20.645833333333332</v>
          </cell>
          <cell r="C26">
            <v>24.9</v>
          </cell>
          <cell r="D26">
            <v>17.7</v>
          </cell>
          <cell r="E26">
            <v>75.541666666666671</v>
          </cell>
          <cell r="F26">
            <v>92</v>
          </cell>
          <cell r="G26">
            <v>48</v>
          </cell>
          <cell r="H26">
            <v>25.56</v>
          </cell>
          <cell r="I26" t="str">
            <v>NE</v>
          </cell>
          <cell r="J26">
            <v>44.28</v>
          </cell>
          <cell r="K26">
            <v>6.8000000000000007</v>
          </cell>
        </row>
        <row r="27">
          <cell r="B27">
            <v>21.304166666666667</v>
          </cell>
          <cell r="C27">
            <v>28.2</v>
          </cell>
          <cell r="D27">
            <v>18.2</v>
          </cell>
          <cell r="E27">
            <v>79.958333333333329</v>
          </cell>
          <cell r="F27">
            <v>95</v>
          </cell>
          <cell r="G27">
            <v>48</v>
          </cell>
          <cell r="H27">
            <v>20.52</v>
          </cell>
          <cell r="I27" t="str">
            <v>NE</v>
          </cell>
          <cell r="J27">
            <v>47.519999999999996</v>
          </cell>
          <cell r="K27">
            <v>20.799999999999997</v>
          </cell>
        </row>
        <row r="28">
          <cell r="B28">
            <v>24.012499999999999</v>
          </cell>
          <cell r="C28">
            <v>30.6</v>
          </cell>
          <cell r="D28">
            <v>18.399999999999999</v>
          </cell>
          <cell r="E28">
            <v>70.916666666666671</v>
          </cell>
          <cell r="F28">
            <v>96</v>
          </cell>
          <cell r="G28">
            <v>35</v>
          </cell>
          <cell r="H28">
            <v>18.36</v>
          </cell>
          <cell r="I28" t="str">
            <v>NE</v>
          </cell>
          <cell r="J28">
            <v>34.56</v>
          </cell>
          <cell r="K28">
            <v>0.6</v>
          </cell>
        </row>
        <row r="29">
          <cell r="B29">
            <v>24.008333333333329</v>
          </cell>
          <cell r="C29">
            <v>30.4</v>
          </cell>
          <cell r="D29">
            <v>19.5</v>
          </cell>
          <cell r="E29">
            <v>66.833333333333329</v>
          </cell>
          <cell r="F29">
            <v>91</v>
          </cell>
          <cell r="G29">
            <v>41</v>
          </cell>
          <cell r="H29">
            <v>31.680000000000003</v>
          </cell>
          <cell r="I29" t="str">
            <v>NO</v>
          </cell>
          <cell r="J29">
            <v>66.960000000000008</v>
          </cell>
          <cell r="K29">
            <v>3.6</v>
          </cell>
        </row>
        <row r="30">
          <cell r="B30">
            <v>22.270833333333332</v>
          </cell>
          <cell r="C30">
            <v>27.8</v>
          </cell>
          <cell r="D30">
            <v>18.100000000000001</v>
          </cell>
          <cell r="E30">
            <v>76.791666666666671</v>
          </cell>
          <cell r="F30">
            <v>92</v>
          </cell>
          <cell r="G30">
            <v>54</v>
          </cell>
          <cell r="H30">
            <v>18</v>
          </cell>
          <cell r="I30" t="str">
            <v>O</v>
          </cell>
          <cell r="J30">
            <v>29.880000000000003</v>
          </cell>
          <cell r="K30">
            <v>1</v>
          </cell>
        </row>
        <row r="31">
          <cell r="B31">
            <v>23.841666666666669</v>
          </cell>
          <cell r="C31">
            <v>31.9</v>
          </cell>
          <cell r="D31">
            <v>19.600000000000001</v>
          </cell>
          <cell r="E31">
            <v>73.833333333333329</v>
          </cell>
          <cell r="F31">
            <v>93</v>
          </cell>
          <cell r="G31">
            <v>40</v>
          </cell>
          <cell r="H31">
            <v>18.720000000000002</v>
          </cell>
          <cell r="I31" t="str">
            <v>L</v>
          </cell>
          <cell r="J31">
            <v>44.64</v>
          </cell>
          <cell r="K31">
            <v>0</v>
          </cell>
        </row>
        <row r="32">
          <cell r="B32">
            <v>24.412499999999998</v>
          </cell>
          <cell r="C32">
            <v>32.799999999999997</v>
          </cell>
          <cell r="D32">
            <v>20.3</v>
          </cell>
          <cell r="E32">
            <v>69.25</v>
          </cell>
          <cell r="F32">
            <v>87</v>
          </cell>
          <cell r="G32">
            <v>37</v>
          </cell>
          <cell r="H32">
            <v>18</v>
          </cell>
          <cell r="I32" t="str">
            <v>N</v>
          </cell>
          <cell r="J32">
            <v>31.319999999999997</v>
          </cell>
          <cell r="K32">
            <v>1.6</v>
          </cell>
        </row>
        <row r="33">
          <cell r="B33">
            <v>25.929166666666671</v>
          </cell>
          <cell r="C33">
            <v>33.799999999999997</v>
          </cell>
          <cell r="D33">
            <v>19.8</v>
          </cell>
          <cell r="E33">
            <v>59.416666666666664</v>
          </cell>
          <cell r="F33">
            <v>81</v>
          </cell>
          <cell r="G33">
            <v>32</v>
          </cell>
          <cell r="H33">
            <v>23.759999999999998</v>
          </cell>
          <cell r="I33" t="str">
            <v>NO</v>
          </cell>
          <cell r="J33">
            <v>74.88000000000001</v>
          </cell>
          <cell r="K33">
            <v>6.6</v>
          </cell>
        </row>
        <row r="34">
          <cell r="B34">
            <v>20.037500000000005</v>
          </cell>
          <cell r="C34">
            <v>22.8</v>
          </cell>
          <cell r="D34">
            <v>18.100000000000001</v>
          </cell>
          <cell r="E34">
            <v>87.25</v>
          </cell>
          <cell r="F34">
            <v>95</v>
          </cell>
          <cell r="G34">
            <v>69</v>
          </cell>
          <cell r="H34">
            <v>22.32</v>
          </cell>
          <cell r="I34" t="str">
            <v>N</v>
          </cell>
          <cell r="J34">
            <v>59.760000000000005</v>
          </cell>
          <cell r="K34">
            <v>42.4</v>
          </cell>
        </row>
        <row r="35">
          <cell r="B35">
            <v>21.129166666666663</v>
          </cell>
          <cell r="C35">
            <v>25.8</v>
          </cell>
          <cell r="D35">
            <v>18.5</v>
          </cell>
          <cell r="E35">
            <v>80.791666666666671</v>
          </cell>
          <cell r="F35">
            <v>95</v>
          </cell>
          <cell r="G35">
            <v>57</v>
          </cell>
          <cell r="H35">
            <v>10.8</v>
          </cell>
          <cell r="I35" t="str">
            <v>S</v>
          </cell>
          <cell r="J35">
            <v>28.8</v>
          </cell>
          <cell r="K35">
            <v>0</v>
          </cell>
        </row>
        <row r="36">
          <cell r="I36" t="str">
            <v>N</v>
          </cell>
        </row>
      </sheetData>
      <sheetData sheetId="10">
        <row r="5">
          <cell r="B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28.933333333333337</v>
          </cell>
          <cell r="C5">
            <v>38</v>
          </cell>
          <cell r="D5">
            <v>19.899999999999999</v>
          </cell>
          <cell r="E5">
            <v>57.291666666666664</v>
          </cell>
          <cell r="F5">
            <v>94</v>
          </cell>
          <cell r="G5">
            <v>30</v>
          </cell>
          <cell r="H5">
            <v>13.78</v>
          </cell>
          <cell r="I5" t="str">
            <v>NO</v>
          </cell>
          <cell r="J5">
            <v>27.040000000000003</v>
          </cell>
          <cell r="K5">
            <v>23.4</v>
          </cell>
        </row>
        <row r="6">
          <cell r="B6">
            <v>23.620833333333337</v>
          </cell>
          <cell r="C6">
            <v>28.2</v>
          </cell>
          <cell r="D6">
            <v>19.899999999999999</v>
          </cell>
          <cell r="E6">
            <v>78.916666666666671</v>
          </cell>
          <cell r="F6">
            <v>94</v>
          </cell>
          <cell r="G6">
            <v>59</v>
          </cell>
          <cell r="H6">
            <v>29.16</v>
          </cell>
          <cell r="I6" t="str">
            <v>NO</v>
          </cell>
          <cell r="J6">
            <v>67.319999999999993</v>
          </cell>
          <cell r="K6">
            <v>22.4</v>
          </cell>
        </row>
        <row r="7">
          <cell r="B7">
            <v>26.529166666666665</v>
          </cell>
          <cell r="C7">
            <v>31.6</v>
          </cell>
          <cell r="D7">
            <v>21.7</v>
          </cell>
          <cell r="E7">
            <v>65.25</v>
          </cell>
          <cell r="F7">
            <v>93</v>
          </cell>
          <cell r="G7">
            <v>38</v>
          </cell>
          <cell r="H7">
            <v>9.3600000000000012</v>
          </cell>
          <cell r="I7" t="str">
            <v>SO</v>
          </cell>
          <cell r="J7">
            <v>21.6</v>
          </cell>
          <cell r="K7">
            <v>0</v>
          </cell>
        </row>
        <row r="8">
          <cell r="B8">
            <v>27.720833333333331</v>
          </cell>
          <cell r="C8">
            <v>34.1</v>
          </cell>
          <cell r="D8">
            <v>21.8</v>
          </cell>
          <cell r="E8">
            <v>56.375</v>
          </cell>
          <cell r="F8">
            <v>87</v>
          </cell>
          <cell r="G8">
            <v>28</v>
          </cell>
          <cell r="H8">
            <v>14.76</v>
          </cell>
          <cell r="I8" t="str">
            <v>NE</v>
          </cell>
          <cell r="J8">
            <v>30.6</v>
          </cell>
          <cell r="K8">
            <v>0</v>
          </cell>
        </row>
        <row r="9">
          <cell r="B9">
            <v>30.029166666666672</v>
          </cell>
          <cell r="C9">
            <v>36.700000000000003</v>
          </cell>
          <cell r="D9">
            <v>24.2</v>
          </cell>
          <cell r="E9">
            <v>47.708333333333336</v>
          </cell>
          <cell r="F9">
            <v>80</v>
          </cell>
          <cell r="G9">
            <v>19</v>
          </cell>
          <cell r="H9">
            <v>14.4</v>
          </cell>
          <cell r="I9" t="str">
            <v>L</v>
          </cell>
          <cell r="J9">
            <v>25.92</v>
          </cell>
          <cell r="K9">
            <v>0</v>
          </cell>
        </row>
        <row r="10">
          <cell r="B10">
            <v>29.224999999999991</v>
          </cell>
          <cell r="C10">
            <v>35.799999999999997</v>
          </cell>
          <cell r="D10">
            <v>24</v>
          </cell>
          <cell r="E10">
            <v>58.083333333333336</v>
          </cell>
          <cell r="F10">
            <v>75</v>
          </cell>
          <cell r="G10">
            <v>37</v>
          </cell>
          <cell r="H10">
            <v>17.64</v>
          </cell>
          <cell r="I10" t="str">
            <v>L</v>
          </cell>
          <cell r="J10">
            <v>32.4</v>
          </cell>
          <cell r="K10">
            <v>0</v>
          </cell>
        </row>
        <row r="11">
          <cell r="B11">
            <v>30.2</v>
          </cell>
          <cell r="C11">
            <v>36.200000000000003</v>
          </cell>
          <cell r="D11">
            <v>25.7</v>
          </cell>
          <cell r="E11">
            <v>57.541666666666664</v>
          </cell>
          <cell r="F11">
            <v>73</v>
          </cell>
          <cell r="G11">
            <v>40</v>
          </cell>
          <cell r="H11">
            <v>18</v>
          </cell>
          <cell r="I11" t="str">
            <v>L</v>
          </cell>
          <cell r="J11">
            <v>34.56</v>
          </cell>
          <cell r="K11">
            <v>0</v>
          </cell>
        </row>
        <row r="12">
          <cell r="B12">
            <v>30.608333333333334</v>
          </cell>
          <cell r="C12">
            <v>37.4</v>
          </cell>
          <cell r="D12">
            <v>26.4</v>
          </cell>
          <cell r="E12">
            <v>58.291666666666664</v>
          </cell>
          <cell r="F12">
            <v>77</v>
          </cell>
          <cell r="G12">
            <v>33</v>
          </cell>
          <cell r="H12">
            <v>22.32</v>
          </cell>
          <cell r="I12" t="str">
            <v>N</v>
          </cell>
          <cell r="J12">
            <v>47.16</v>
          </cell>
          <cell r="K12">
            <v>0</v>
          </cell>
        </row>
        <row r="13">
          <cell r="B13">
            <v>30.537499999999991</v>
          </cell>
          <cell r="C13">
            <v>36.9</v>
          </cell>
          <cell r="D13">
            <v>26.3</v>
          </cell>
          <cell r="E13">
            <v>58.791666666666664</v>
          </cell>
          <cell r="F13">
            <v>76</v>
          </cell>
          <cell r="G13">
            <v>32</v>
          </cell>
          <cell r="H13">
            <v>17.28</v>
          </cell>
          <cell r="I13" t="str">
            <v>O</v>
          </cell>
          <cell r="J13">
            <v>43.56</v>
          </cell>
          <cell r="K13">
            <v>0</v>
          </cell>
        </row>
        <row r="14">
          <cell r="B14">
            <v>27.458333333333329</v>
          </cell>
          <cell r="C14">
            <v>32.1</v>
          </cell>
          <cell r="D14">
            <v>23</v>
          </cell>
          <cell r="E14">
            <v>68.083333333333329</v>
          </cell>
          <cell r="F14">
            <v>81</v>
          </cell>
          <cell r="G14">
            <v>48</v>
          </cell>
          <cell r="H14">
            <v>22.32</v>
          </cell>
          <cell r="I14" t="str">
            <v>SO</v>
          </cell>
          <cell r="J14">
            <v>49.32</v>
          </cell>
          <cell r="K14">
            <v>0</v>
          </cell>
        </row>
        <row r="15">
          <cell r="B15">
            <v>27.420833333333338</v>
          </cell>
          <cell r="C15">
            <v>32.4</v>
          </cell>
          <cell r="D15">
            <v>23.8</v>
          </cell>
          <cell r="E15">
            <v>75.25</v>
          </cell>
          <cell r="F15">
            <v>91</v>
          </cell>
          <cell r="G15">
            <v>56</v>
          </cell>
          <cell r="H15">
            <v>15.48</v>
          </cell>
          <cell r="I15" t="str">
            <v>L</v>
          </cell>
          <cell r="J15">
            <v>27.36</v>
          </cell>
          <cell r="K15">
            <v>0</v>
          </cell>
        </row>
        <row r="16">
          <cell r="B16">
            <v>28.529166666666658</v>
          </cell>
          <cell r="C16">
            <v>36.200000000000003</v>
          </cell>
          <cell r="D16">
            <v>24</v>
          </cell>
          <cell r="E16">
            <v>69.958333333333329</v>
          </cell>
          <cell r="F16">
            <v>91</v>
          </cell>
          <cell r="G16">
            <v>40</v>
          </cell>
          <cell r="H16">
            <v>15.840000000000002</v>
          </cell>
          <cell r="I16" t="str">
            <v>NE</v>
          </cell>
          <cell r="J16">
            <v>33.840000000000003</v>
          </cell>
          <cell r="K16">
            <v>0</v>
          </cell>
        </row>
        <row r="17">
          <cell r="B17">
            <v>29.370833333333334</v>
          </cell>
          <cell r="C17">
            <v>37</v>
          </cell>
          <cell r="D17">
            <v>25.7</v>
          </cell>
          <cell r="E17">
            <v>66</v>
          </cell>
          <cell r="F17">
            <v>79</v>
          </cell>
          <cell r="G17">
            <v>38</v>
          </cell>
          <cell r="H17">
            <v>23.040000000000003</v>
          </cell>
          <cell r="I17" t="str">
            <v>NE</v>
          </cell>
          <cell r="J17">
            <v>53.64</v>
          </cell>
          <cell r="K17">
            <v>4.8</v>
          </cell>
        </row>
        <row r="18">
          <cell r="B18">
            <v>27.258333333333336</v>
          </cell>
          <cell r="C18">
            <v>31.3</v>
          </cell>
          <cell r="D18">
            <v>24.3</v>
          </cell>
          <cell r="E18">
            <v>72.958333333333329</v>
          </cell>
          <cell r="F18">
            <v>86</v>
          </cell>
          <cell r="G18">
            <v>59</v>
          </cell>
          <cell r="H18">
            <v>11.879999999999999</v>
          </cell>
          <cell r="I18" t="str">
            <v>O</v>
          </cell>
          <cell r="J18">
            <v>25.92</v>
          </cell>
          <cell r="K18">
            <v>0</v>
          </cell>
        </row>
        <row r="19">
          <cell r="B19">
            <v>23.529166666666665</v>
          </cell>
          <cell r="C19">
            <v>26.8</v>
          </cell>
          <cell r="D19">
            <v>21.6</v>
          </cell>
          <cell r="E19">
            <v>85.75</v>
          </cell>
          <cell r="F19">
            <v>93</v>
          </cell>
          <cell r="G19">
            <v>73</v>
          </cell>
          <cell r="H19">
            <v>15.840000000000002</v>
          </cell>
          <cell r="I19" t="str">
            <v>SO</v>
          </cell>
          <cell r="J19">
            <v>35.64</v>
          </cell>
          <cell r="K19">
            <v>55</v>
          </cell>
        </row>
        <row r="20">
          <cell r="B20">
            <v>23</v>
          </cell>
          <cell r="C20">
            <v>27.2</v>
          </cell>
          <cell r="D20">
            <v>20.5</v>
          </cell>
          <cell r="E20">
            <v>78.541666666666671</v>
          </cell>
          <cell r="F20">
            <v>92</v>
          </cell>
          <cell r="G20">
            <v>60</v>
          </cell>
          <cell r="H20">
            <v>11.520000000000001</v>
          </cell>
          <cell r="I20" t="str">
            <v>SO</v>
          </cell>
          <cell r="J20">
            <v>23.400000000000002</v>
          </cell>
          <cell r="K20">
            <v>0.2</v>
          </cell>
        </row>
        <row r="21">
          <cell r="B21">
            <v>26.095833333333335</v>
          </cell>
          <cell r="C21">
            <v>31.2</v>
          </cell>
          <cell r="D21">
            <v>21.7</v>
          </cell>
          <cell r="E21">
            <v>62.666666666666664</v>
          </cell>
          <cell r="F21">
            <v>88</v>
          </cell>
          <cell r="G21">
            <v>35</v>
          </cell>
          <cell r="H21">
            <v>11.879999999999999</v>
          </cell>
          <cell r="I21" t="str">
            <v>SO</v>
          </cell>
          <cell r="J21">
            <v>25.2</v>
          </cell>
          <cell r="K21">
            <v>0</v>
          </cell>
        </row>
        <row r="22">
          <cell r="B22">
            <v>27.30416666666666</v>
          </cell>
          <cell r="C22">
            <v>31.7</v>
          </cell>
          <cell r="D22">
            <v>21.1</v>
          </cell>
          <cell r="E22">
            <v>53.125</v>
          </cell>
          <cell r="F22">
            <v>86</v>
          </cell>
          <cell r="G22">
            <v>34</v>
          </cell>
          <cell r="H22">
            <v>18.36</v>
          </cell>
          <cell r="I22" t="str">
            <v>L</v>
          </cell>
          <cell r="J22">
            <v>36.72</v>
          </cell>
          <cell r="K22">
            <v>0</v>
          </cell>
        </row>
        <row r="23">
          <cell r="B23">
            <v>27.987500000000001</v>
          </cell>
          <cell r="C23">
            <v>31.6</v>
          </cell>
          <cell r="D23">
            <v>24.3</v>
          </cell>
          <cell r="E23">
            <v>44.5</v>
          </cell>
          <cell r="F23">
            <v>54</v>
          </cell>
          <cell r="G23">
            <v>33</v>
          </cell>
          <cell r="H23">
            <v>19.079999999999998</v>
          </cell>
          <cell r="I23" t="str">
            <v>SE</v>
          </cell>
          <cell r="J23">
            <v>42.84</v>
          </cell>
          <cell r="K23">
            <v>0</v>
          </cell>
        </row>
        <row r="24">
          <cell r="B24">
            <v>28.870833333333326</v>
          </cell>
          <cell r="C24">
            <v>32.6</v>
          </cell>
          <cell r="D24">
            <v>25.1</v>
          </cell>
          <cell r="E24">
            <v>36.583333333333336</v>
          </cell>
          <cell r="F24">
            <v>45</v>
          </cell>
          <cell r="G24">
            <v>29</v>
          </cell>
          <cell r="H24">
            <v>19.079999999999998</v>
          </cell>
          <cell r="I24" t="str">
            <v>SE</v>
          </cell>
          <cell r="J24">
            <v>34.56</v>
          </cell>
          <cell r="K24">
            <v>0</v>
          </cell>
        </row>
        <row r="25">
          <cell r="B25">
            <v>28.933333333333337</v>
          </cell>
          <cell r="C25">
            <v>32.700000000000003</v>
          </cell>
          <cell r="D25">
            <v>23.3</v>
          </cell>
          <cell r="E25">
            <v>41.541666666666664</v>
          </cell>
          <cell r="F25">
            <v>74</v>
          </cell>
          <cell r="G25">
            <v>34</v>
          </cell>
          <cell r="H25">
            <v>20.88</v>
          </cell>
          <cell r="I25" t="str">
            <v>SE</v>
          </cell>
          <cell r="J25">
            <v>40.680000000000007</v>
          </cell>
          <cell r="K25">
            <v>1</v>
          </cell>
        </row>
        <row r="26">
          <cell r="B26">
            <v>27.212500000000002</v>
          </cell>
          <cell r="C26">
            <v>34.1</v>
          </cell>
          <cell r="D26">
            <v>22</v>
          </cell>
          <cell r="E26">
            <v>61.416666666666664</v>
          </cell>
          <cell r="F26">
            <v>74</v>
          </cell>
          <cell r="G26">
            <v>42</v>
          </cell>
          <cell r="H26">
            <v>15.120000000000001</v>
          </cell>
          <cell r="I26" t="str">
            <v>L</v>
          </cell>
          <cell r="J26">
            <v>33.480000000000004</v>
          </cell>
          <cell r="K26">
            <v>0</v>
          </cell>
        </row>
        <row r="27">
          <cell r="B27">
            <v>27.920833333333331</v>
          </cell>
          <cell r="C27">
            <v>33.700000000000003</v>
          </cell>
          <cell r="D27">
            <v>23.5</v>
          </cell>
          <cell r="E27">
            <v>64.541666666666671</v>
          </cell>
          <cell r="F27">
            <v>80</v>
          </cell>
          <cell r="G27">
            <v>46</v>
          </cell>
          <cell r="H27">
            <v>16.920000000000002</v>
          </cell>
          <cell r="I27" t="str">
            <v>L</v>
          </cell>
          <cell r="J27">
            <v>30.96</v>
          </cell>
          <cell r="K27">
            <v>0</v>
          </cell>
        </row>
        <row r="28">
          <cell r="B28">
            <v>29.454166666666669</v>
          </cell>
          <cell r="C28">
            <v>35.9</v>
          </cell>
          <cell r="D28">
            <v>25.1</v>
          </cell>
          <cell r="E28">
            <v>60.583333333333336</v>
          </cell>
          <cell r="F28">
            <v>78</v>
          </cell>
          <cell r="G28">
            <v>40</v>
          </cell>
          <cell r="H28">
            <v>16.920000000000002</v>
          </cell>
          <cell r="I28" t="str">
            <v>L</v>
          </cell>
          <cell r="J28">
            <v>28.8</v>
          </cell>
          <cell r="K28">
            <v>0</v>
          </cell>
        </row>
        <row r="29">
          <cell r="B29">
            <v>28.475000000000005</v>
          </cell>
          <cell r="C29">
            <v>33.9</v>
          </cell>
          <cell r="D29">
            <v>23.4</v>
          </cell>
          <cell r="E29">
            <v>68.416666666666671</v>
          </cell>
          <cell r="F29">
            <v>90</v>
          </cell>
          <cell r="G29">
            <v>47</v>
          </cell>
          <cell r="H29">
            <v>20.88</v>
          </cell>
          <cell r="I29" t="str">
            <v>L</v>
          </cell>
          <cell r="J29">
            <v>39.6</v>
          </cell>
          <cell r="K29">
            <v>19</v>
          </cell>
        </row>
        <row r="30">
          <cell r="B30">
            <v>27.012499999999999</v>
          </cell>
          <cell r="C30">
            <v>31.8</v>
          </cell>
          <cell r="D30">
            <v>23.9</v>
          </cell>
          <cell r="E30">
            <v>72.458333333333329</v>
          </cell>
          <cell r="F30">
            <v>91</v>
          </cell>
          <cell r="G30">
            <v>51</v>
          </cell>
          <cell r="H30">
            <v>12.24</v>
          </cell>
          <cell r="I30" t="str">
            <v>L</v>
          </cell>
          <cell r="J30">
            <v>27</v>
          </cell>
          <cell r="K30">
            <v>0</v>
          </cell>
        </row>
        <row r="31">
          <cell r="B31">
            <v>28.787500000000005</v>
          </cell>
          <cell r="C31">
            <v>33.4</v>
          </cell>
          <cell r="D31">
            <v>24.4</v>
          </cell>
          <cell r="E31">
            <v>64.5</v>
          </cell>
          <cell r="F31">
            <v>86</v>
          </cell>
          <cell r="G31">
            <v>49</v>
          </cell>
          <cell r="H31">
            <v>11.879999999999999</v>
          </cell>
          <cell r="I31" t="str">
            <v>L</v>
          </cell>
          <cell r="J31">
            <v>20.88</v>
          </cell>
          <cell r="K31">
            <v>0</v>
          </cell>
        </row>
        <row r="32">
          <cell r="B32">
            <v>31.233333333333334</v>
          </cell>
          <cell r="C32">
            <v>36.200000000000003</v>
          </cell>
          <cell r="D32">
            <v>26.8</v>
          </cell>
          <cell r="E32">
            <v>60.208333333333336</v>
          </cell>
          <cell r="F32">
            <v>80</v>
          </cell>
          <cell r="G32">
            <v>42</v>
          </cell>
          <cell r="H32">
            <v>15.48</v>
          </cell>
          <cell r="I32" t="str">
            <v>L</v>
          </cell>
          <cell r="J32">
            <v>27.720000000000002</v>
          </cell>
          <cell r="K32">
            <v>0</v>
          </cell>
        </row>
        <row r="33">
          <cell r="B33">
            <v>32.0625</v>
          </cell>
          <cell r="C33">
            <v>38.5</v>
          </cell>
          <cell r="D33">
            <v>27.5</v>
          </cell>
          <cell r="E33">
            <v>55.208333333333336</v>
          </cell>
          <cell r="F33">
            <v>71</v>
          </cell>
          <cell r="G33">
            <v>32</v>
          </cell>
          <cell r="H33">
            <v>15.120000000000001</v>
          </cell>
          <cell r="I33" t="str">
            <v>L</v>
          </cell>
          <cell r="J33">
            <v>36.36</v>
          </cell>
          <cell r="K33">
            <v>0</v>
          </cell>
        </row>
        <row r="34">
          <cell r="B34">
            <v>25.866666666666671</v>
          </cell>
          <cell r="C34">
            <v>31.9</v>
          </cell>
          <cell r="D34">
            <v>21.1</v>
          </cell>
          <cell r="E34">
            <v>73.5</v>
          </cell>
          <cell r="F34">
            <v>91</v>
          </cell>
          <cell r="G34">
            <v>44</v>
          </cell>
          <cell r="H34">
            <v>21.96</v>
          </cell>
          <cell r="I34" t="str">
            <v>S</v>
          </cell>
          <cell r="J34">
            <v>53.64</v>
          </cell>
          <cell r="K34">
            <v>7.2</v>
          </cell>
        </row>
        <row r="35">
          <cell r="B35">
            <v>24.3</v>
          </cell>
          <cell r="C35">
            <v>30</v>
          </cell>
          <cell r="D35">
            <v>20.5</v>
          </cell>
          <cell r="E35">
            <v>67.041666666666671</v>
          </cell>
          <cell r="F35">
            <v>85</v>
          </cell>
          <cell r="G35">
            <v>44</v>
          </cell>
          <cell r="H35">
            <v>14.4</v>
          </cell>
          <cell r="I35" t="str">
            <v>SO</v>
          </cell>
          <cell r="J35">
            <v>34.92</v>
          </cell>
          <cell r="K35">
            <v>0</v>
          </cell>
        </row>
        <row r="36">
          <cell r="I36" t="str">
            <v>L</v>
          </cell>
        </row>
      </sheetData>
      <sheetData sheetId="10">
        <row r="5">
          <cell r="B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27.579166666666676</v>
          </cell>
          <cell r="C5">
            <v>36</v>
          </cell>
          <cell r="D5">
            <v>21.1</v>
          </cell>
          <cell r="E5">
            <v>56.166666666666664</v>
          </cell>
          <cell r="F5">
            <v>100</v>
          </cell>
          <cell r="G5">
            <v>28</v>
          </cell>
          <cell r="H5">
            <v>20.52</v>
          </cell>
          <cell r="I5" t="str">
            <v>NO</v>
          </cell>
          <cell r="J5">
            <v>38.880000000000003</v>
          </cell>
          <cell r="K5">
            <v>0.4</v>
          </cell>
        </row>
        <row r="6">
          <cell r="B6">
            <v>24.412499999999998</v>
          </cell>
          <cell r="C6">
            <v>30.4</v>
          </cell>
          <cell r="D6">
            <v>19.100000000000001</v>
          </cell>
          <cell r="E6">
            <v>62.555555555555557</v>
          </cell>
          <cell r="F6">
            <v>100</v>
          </cell>
          <cell r="G6">
            <v>42</v>
          </cell>
          <cell r="H6">
            <v>23.759999999999998</v>
          </cell>
          <cell r="I6" t="str">
            <v>L</v>
          </cell>
          <cell r="J6">
            <v>63.72</v>
          </cell>
          <cell r="K6">
            <v>19</v>
          </cell>
        </row>
        <row r="7">
          <cell r="B7">
            <v>25.799999999999997</v>
          </cell>
          <cell r="C7">
            <v>34.6</v>
          </cell>
          <cell r="D7">
            <v>18.5</v>
          </cell>
          <cell r="E7">
            <v>48.823529411764703</v>
          </cell>
          <cell r="F7">
            <v>100</v>
          </cell>
          <cell r="G7">
            <v>20</v>
          </cell>
          <cell r="H7">
            <v>4.6800000000000006</v>
          </cell>
          <cell r="I7" t="str">
            <v>SE</v>
          </cell>
          <cell r="J7">
            <v>24.12</v>
          </cell>
          <cell r="K7">
            <v>0</v>
          </cell>
        </row>
        <row r="8">
          <cell r="B8">
            <v>27.220833333333335</v>
          </cell>
          <cell r="C8">
            <v>36</v>
          </cell>
          <cell r="D8">
            <v>19.3</v>
          </cell>
          <cell r="E8">
            <v>47.166666666666664</v>
          </cell>
          <cell r="F8">
            <v>75</v>
          </cell>
          <cell r="G8">
            <v>23</v>
          </cell>
          <cell r="H8">
            <v>7.2</v>
          </cell>
          <cell r="I8" t="str">
            <v>SE</v>
          </cell>
          <cell r="J8">
            <v>29.52</v>
          </cell>
          <cell r="K8">
            <v>0</v>
          </cell>
        </row>
        <row r="9">
          <cell r="B9">
            <v>26.870833333333337</v>
          </cell>
          <cell r="C9">
            <v>34.200000000000003</v>
          </cell>
          <cell r="D9">
            <v>22.4</v>
          </cell>
          <cell r="E9">
            <v>60</v>
          </cell>
          <cell r="F9">
            <v>100</v>
          </cell>
          <cell r="G9">
            <v>38</v>
          </cell>
          <cell r="H9">
            <v>9.7200000000000006</v>
          </cell>
          <cell r="I9" t="str">
            <v>L</v>
          </cell>
          <cell r="J9">
            <v>33.119999999999997</v>
          </cell>
          <cell r="K9">
            <v>3</v>
          </cell>
        </row>
        <row r="10">
          <cell r="B10">
            <v>26.195833333333329</v>
          </cell>
          <cell r="C10">
            <v>35.299999999999997</v>
          </cell>
          <cell r="D10">
            <v>19.399999999999999</v>
          </cell>
          <cell r="E10">
            <v>55.722222222222221</v>
          </cell>
          <cell r="F10">
            <v>100</v>
          </cell>
          <cell r="G10">
            <v>32</v>
          </cell>
          <cell r="H10">
            <v>10.08</v>
          </cell>
          <cell r="I10" t="str">
            <v>O</v>
          </cell>
          <cell r="J10">
            <v>27</v>
          </cell>
          <cell r="K10">
            <v>0</v>
          </cell>
        </row>
        <row r="11">
          <cell r="B11">
            <v>27.454166666666669</v>
          </cell>
          <cell r="C11">
            <v>36.799999999999997</v>
          </cell>
          <cell r="D11">
            <v>19.399999999999999</v>
          </cell>
          <cell r="E11">
            <v>53.6</v>
          </cell>
          <cell r="F11">
            <v>100</v>
          </cell>
          <cell r="G11">
            <v>30</v>
          </cell>
          <cell r="H11">
            <v>12.6</v>
          </cell>
          <cell r="I11" t="str">
            <v>L</v>
          </cell>
          <cell r="J11">
            <v>32.76</v>
          </cell>
          <cell r="K11">
            <v>0</v>
          </cell>
        </row>
        <row r="12">
          <cell r="B12">
            <v>29.133333333333326</v>
          </cell>
          <cell r="C12">
            <v>37.4</v>
          </cell>
          <cell r="D12">
            <v>21.8</v>
          </cell>
          <cell r="E12">
            <v>56.75</v>
          </cell>
          <cell r="F12">
            <v>100</v>
          </cell>
          <cell r="G12">
            <v>29</v>
          </cell>
          <cell r="H12">
            <v>16.2</v>
          </cell>
          <cell r="I12" t="str">
            <v>NO</v>
          </cell>
          <cell r="J12">
            <v>50.76</v>
          </cell>
          <cell r="K12">
            <v>0</v>
          </cell>
        </row>
        <row r="13">
          <cell r="B13">
            <v>29.787500000000005</v>
          </cell>
          <cell r="C13">
            <v>37.5</v>
          </cell>
          <cell r="D13">
            <v>21.8</v>
          </cell>
          <cell r="E13">
            <v>52.18181818181818</v>
          </cell>
          <cell r="F13">
            <v>100</v>
          </cell>
          <cell r="G13">
            <v>27</v>
          </cell>
          <cell r="H13">
            <v>17.28</v>
          </cell>
          <cell r="I13" t="str">
            <v>O</v>
          </cell>
          <cell r="J13">
            <v>36.72</v>
          </cell>
          <cell r="K13">
            <v>0</v>
          </cell>
        </row>
        <row r="14">
          <cell r="B14">
            <v>26.458333333333339</v>
          </cell>
          <cell r="C14">
            <v>31</v>
          </cell>
          <cell r="D14">
            <v>23.1</v>
          </cell>
          <cell r="E14">
            <v>68.294117647058826</v>
          </cell>
          <cell r="F14">
            <v>100</v>
          </cell>
          <cell r="G14">
            <v>46</v>
          </cell>
          <cell r="H14">
            <v>12.96</v>
          </cell>
          <cell r="I14" t="str">
            <v>NE</v>
          </cell>
          <cell r="J14">
            <v>30.6</v>
          </cell>
          <cell r="K14">
            <v>12</v>
          </cell>
        </row>
        <row r="15">
          <cell r="B15">
            <v>26.93333333333333</v>
          </cell>
          <cell r="C15">
            <v>33.9</v>
          </cell>
          <cell r="D15">
            <v>21.5</v>
          </cell>
          <cell r="E15">
            <v>60.384615384615387</v>
          </cell>
          <cell r="F15">
            <v>100</v>
          </cell>
          <cell r="G15">
            <v>42</v>
          </cell>
          <cell r="H15">
            <v>5.7600000000000007</v>
          </cell>
          <cell r="I15" t="str">
            <v>NO</v>
          </cell>
          <cell r="J15">
            <v>18.36</v>
          </cell>
          <cell r="K15">
            <v>0</v>
          </cell>
        </row>
        <row r="16">
          <cell r="B16">
            <v>27.812500000000004</v>
          </cell>
          <cell r="C16">
            <v>35.299999999999997</v>
          </cell>
          <cell r="D16">
            <v>23.2</v>
          </cell>
          <cell r="E16">
            <v>62.06666666666667</v>
          </cell>
          <cell r="F16">
            <v>100</v>
          </cell>
          <cell r="G16">
            <v>40</v>
          </cell>
          <cell r="H16">
            <v>12.24</v>
          </cell>
          <cell r="I16" t="str">
            <v>L</v>
          </cell>
          <cell r="J16">
            <v>35.64</v>
          </cell>
          <cell r="K16">
            <v>0</v>
          </cell>
        </row>
        <row r="17">
          <cell r="B17">
            <v>28.913043478260871</v>
          </cell>
          <cell r="C17">
            <v>36</v>
          </cell>
          <cell r="D17">
            <v>22.3</v>
          </cell>
          <cell r="E17">
            <v>47.857142857142854</v>
          </cell>
          <cell r="F17">
            <v>100</v>
          </cell>
          <cell r="G17">
            <v>31</v>
          </cell>
          <cell r="H17">
            <v>20.88</v>
          </cell>
          <cell r="I17" t="str">
            <v>NO</v>
          </cell>
          <cell r="J17">
            <v>44.28</v>
          </cell>
          <cell r="K17">
            <v>0.2</v>
          </cell>
        </row>
        <row r="18">
          <cell r="B18">
            <v>27.095833333333335</v>
          </cell>
          <cell r="C18">
            <v>31.8</v>
          </cell>
          <cell r="D18">
            <v>23.7</v>
          </cell>
          <cell r="E18">
            <v>67.578947368421055</v>
          </cell>
          <cell r="F18">
            <v>100</v>
          </cell>
          <cell r="G18">
            <v>48</v>
          </cell>
          <cell r="H18">
            <v>4.32</v>
          </cell>
          <cell r="I18" t="str">
            <v>NO</v>
          </cell>
          <cell r="J18">
            <v>21.96</v>
          </cell>
          <cell r="K18">
            <v>2.4000000000000004</v>
          </cell>
        </row>
        <row r="19">
          <cell r="B19">
            <v>24.995238095238101</v>
          </cell>
          <cell r="C19">
            <v>28.2</v>
          </cell>
          <cell r="D19">
            <v>22.3</v>
          </cell>
          <cell r="E19">
            <v>78.285714285714292</v>
          </cell>
          <cell r="F19">
            <v>100</v>
          </cell>
          <cell r="G19">
            <v>69</v>
          </cell>
          <cell r="H19">
            <v>7.2</v>
          </cell>
          <cell r="I19" t="str">
            <v>O</v>
          </cell>
          <cell r="J19">
            <v>16.2</v>
          </cell>
          <cell r="K19">
            <v>3.4000000000000004</v>
          </cell>
        </row>
        <row r="20">
          <cell r="B20">
            <v>24.491666666666664</v>
          </cell>
          <cell r="C20">
            <v>27.4</v>
          </cell>
          <cell r="D20">
            <v>22.3</v>
          </cell>
          <cell r="E20">
            <v>77.714285714285708</v>
          </cell>
          <cell r="F20">
            <v>100</v>
          </cell>
          <cell r="G20">
            <v>61</v>
          </cell>
          <cell r="H20">
            <v>12.24</v>
          </cell>
          <cell r="I20" t="str">
            <v>O</v>
          </cell>
          <cell r="J20">
            <v>23.400000000000002</v>
          </cell>
          <cell r="K20">
            <v>0</v>
          </cell>
        </row>
        <row r="21">
          <cell r="B21">
            <v>25.162500000000005</v>
          </cell>
          <cell r="C21">
            <v>32.200000000000003</v>
          </cell>
          <cell r="D21">
            <v>19.2</v>
          </cell>
          <cell r="E21">
            <v>56.866666666666667</v>
          </cell>
          <cell r="F21">
            <v>100</v>
          </cell>
          <cell r="G21">
            <v>33</v>
          </cell>
          <cell r="H21">
            <v>5.04</v>
          </cell>
          <cell r="I21" t="str">
            <v>NO</v>
          </cell>
          <cell r="J21">
            <v>15.840000000000002</v>
          </cell>
          <cell r="K21">
            <v>0</v>
          </cell>
        </row>
        <row r="22">
          <cell r="B22">
            <v>25.999999999999996</v>
          </cell>
          <cell r="C22">
            <v>32.6</v>
          </cell>
          <cell r="D22">
            <v>19.2</v>
          </cell>
          <cell r="E22">
            <v>54.25</v>
          </cell>
          <cell r="F22">
            <v>100</v>
          </cell>
          <cell r="G22">
            <v>23</v>
          </cell>
          <cell r="H22">
            <v>10.8</v>
          </cell>
          <cell r="I22" t="str">
            <v>SE</v>
          </cell>
          <cell r="J22">
            <v>29.52</v>
          </cell>
          <cell r="K22">
            <v>0</v>
          </cell>
        </row>
        <row r="23">
          <cell r="B23">
            <v>24.970833333333328</v>
          </cell>
          <cell r="C23">
            <v>32.1</v>
          </cell>
          <cell r="D23">
            <v>19.2</v>
          </cell>
          <cell r="E23">
            <v>53.208333333333336</v>
          </cell>
          <cell r="F23">
            <v>79</v>
          </cell>
          <cell r="G23">
            <v>31</v>
          </cell>
          <cell r="H23">
            <v>10.44</v>
          </cell>
          <cell r="I23" t="str">
            <v>SE</v>
          </cell>
          <cell r="J23">
            <v>27.720000000000002</v>
          </cell>
          <cell r="K23">
            <v>0</v>
          </cell>
        </row>
        <row r="24">
          <cell r="B24">
            <v>26.375</v>
          </cell>
          <cell r="C24">
            <v>34.299999999999997</v>
          </cell>
          <cell r="D24">
            <v>19.399999999999999</v>
          </cell>
          <cell r="E24">
            <v>56</v>
          </cell>
          <cell r="F24">
            <v>100</v>
          </cell>
          <cell r="G24">
            <v>24</v>
          </cell>
          <cell r="H24">
            <v>9.7200000000000006</v>
          </cell>
          <cell r="I24" t="str">
            <v>SE</v>
          </cell>
          <cell r="J24">
            <v>29.52</v>
          </cell>
          <cell r="K24">
            <v>0</v>
          </cell>
        </row>
        <row r="25">
          <cell r="B25">
            <v>26.060869565217391</v>
          </cell>
          <cell r="C25">
            <v>34.4</v>
          </cell>
          <cell r="D25">
            <v>20.100000000000001</v>
          </cell>
          <cell r="E25">
            <v>54.782608695652172</v>
          </cell>
          <cell r="F25">
            <v>100</v>
          </cell>
          <cell r="G25">
            <v>26</v>
          </cell>
          <cell r="H25">
            <v>19.440000000000001</v>
          </cell>
          <cell r="I25" t="str">
            <v>SE</v>
          </cell>
          <cell r="J25">
            <v>58.32</v>
          </cell>
          <cell r="K25">
            <v>12.399999999999999</v>
          </cell>
        </row>
        <row r="26">
          <cell r="B26">
            <v>24.373913043478261</v>
          </cell>
          <cell r="C26">
            <v>31.4</v>
          </cell>
          <cell r="D26">
            <v>20.3</v>
          </cell>
          <cell r="E26">
            <v>77.61904761904762</v>
          </cell>
          <cell r="F26">
            <v>100</v>
          </cell>
          <cell r="G26">
            <v>45</v>
          </cell>
          <cell r="H26">
            <v>5.4</v>
          </cell>
          <cell r="I26" t="str">
            <v>L</v>
          </cell>
          <cell r="J26">
            <v>23.759999999999998</v>
          </cell>
          <cell r="K26">
            <v>0</v>
          </cell>
        </row>
        <row r="27">
          <cell r="B27">
            <v>25.7</v>
          </cell>
          <cell r="C27">
            <v>33.5</v>
          </cell>
          <cell r="D27">
            <v>20.100000000000001</v>
          </cell>
          <cell r="E27">
            <v>54</v>
          </cell>
          <cell r="F27">
            <v>85</v>
          </cell>
          <cell r="G27">
            <v>37</v>
          </cell>
          <cell r="H27">
            <v>4.6800000000000006</v>
          </cell>
          <cell r="I27" t="str">
            <v>L</v>
          </cell>
          <cell r="J27">
            <v>22.32</v>
          </cell>
          <cell r="K27">
            <v>0</v>
          </cell>
        </row>
        <row r="28">
          <cell r="B28">
            <v>27.791666666666671</v>
          </cell>
          <cell r="C28">
            <v>36.1</v>
          </cell>
          <cell r="D28">
            <v>20.8</v>
          </cell>
          <cell r="E28">
            <v>53.055555555555557</v>
          </cell>
          <cell r="F28">
            <v>100</v>
          </cell>
          <cell r="G28">
            <v>27</v>
          </cell>
          <cell r="H28">
            <v>5.7600000000000007</v>
          </cell>
          <cell r="I28" t="str">
            <v>NO</v>
          </cell>
          <cell r="J28">
            <v>21.6</v>
          </cell>
          <cell r="K28">
            <v>0</v>
          </cell>
        </row>
        <row r="29">
          <cell r="B29">
            <v>25.886956521739126</v>
          </cell>
          <cell r="C29">
            <v>33.200000000000003</v>
          </cell>
          <cell r="D29">
            <v>21.7</v>
          </cell>
          <cell r="E29">
            <v>72.736842105263165</v>
          </cell>
          <cell r="F29">
            <v>100</v>
          </cell>
          <cell r="G29">
            <v>43</v>
          </cell>
          <cell r="H29">
            <v>8.2799999999999994</v>
          </cell>
          <cell r="I29" t="str">
            <v>L</v>
          </cell>
          <cell r="J29">
            <v>55.080000000000005</v>
          </cell>
          <cell r="K29">
            <v>9.9999999999999982</v>
          </cell>
        </row>
        <row r="30">
          <cell r="B30">
            <v>27.264285714285712</v>
          </cell>
          <cell r="C30">
            <v>31.3</v>
          </cell>
          <cell r="D30">
            <v>21</v>
          </cell>
          <cell r="E30">
            <v>66.416666666666671</v>
          </cell>
          <cell r="F30">
            <v>100</v>
          </cell>
          <cell r="G30">
            <v>49</v>
          </cell>
          <cell r="H30">
            <v>2.16</v>
          </cell>
          <cell r="I30" t="str">
            <v>L</v>
          </cell>
          <cell r="J30">
            <v>16.920000000000002</v>
          </cell>
          <cell r="K30">
            <v>0</v>
          </cell>
        </row>
        <row r="31">
          <cell r="B31">
            <v>27.816666666666666</v>
          </cell>
          <cell r="C31">
            <v>34.9</v>
          </cell>
          <cell r="D31">
            <v>22.3</v>
          </cell>
          <cell r="E31">
            <v>59.06666666666667</v>
          </cell>
          <cell r="F31">
            <v>100</v>
          </cell>
          <cell r="G31">
            <v>38</v>
          </cell>
          <cell r="H31">
            <v>6.12</v>
          </cell>
          <cell r="I31" t="str">
            <v>S</v>
          </cell>
          <cell r="J31">
            <v>30.96</v>
          </cell>
          <cell r="K31">
            <v>0</v>
          </cell>
        </row>
        <row r="32">
          <cell r="B32">
            <v>28.237500000000001</v>
          </cell>
          <cell r="C32">
            <v>36.4</v>
          </cell>
          <cell r="D32">
            <v>22</v>
          </cell>
          <cell r="E32">
            <v>62.055555555555557</v>
          </cell>
          <cell r="F32">
            <v>100</v>
          </cell>
          <cell r="G32">
            <v>34</v>
          </cell>
          <cell r="H32">
            <v>7.2</v>
          </cell>
          <cell r="I32" t="str">
            <v>L</v>
          </cell>
          <cell r="J32">
            <v>45.36</v>
          </cell>
          <cell r="K32">
            <v>0.2</v>
          </cell>
        </row>
        <row r="33">
          <cell r="B33">
            <v>28.941666666666666</v>
          </cell>
          <cell r="C33">
            <v>37.299999999999997</v>
          </cell>
          <cell r="D33">
            <v>21.5</v>
          </cell>
          <cell r="E33">
            <v>55.444444444444443</v>
          </cell>
          <cell r="F33">
            <v>100</v>
          </cell>
          <cell r="G33">
            <v>31</v>
          </cell>
          <cell r="H33">
            <v>14.4</v>
          </cell>
          <cell r="I33" t="str">
            <v>O</v>
          </cell>
          <cell r="J33">
            <v>37.080000000000005</v>
          </cell>
          <cell r="K33">
            <v>0</v>
          </cell>
        </row>
        <row r="34">
          <cell r="B34">
            <v>23.116666666666671</v>
          </cell>
          <cell r="C34">
            <v>30.1</v>
          </cell>
          <cell r="D34">
            <v>20.100000000000001</v>
          </cell>
          <cell r="E34">
            <v>78.63636363636364</v>
          </cell>
          <cell r="F34">
            <v>100</v>
          </cell>
          <cell r="G34">
            <v>54</v>
          </cell>
          <cell r="H34">
            <v>17.28</v>
          </cell>
          <cell r="I34" t="str">
            <v>S</v>
          </cell>
          <cell r="J34">
            <v>43.56</v>
          </cell>
          <cell r="K34">
            <v>43.6</v>
          </cell>
        </row>
        <row r="35">
          <cell r="B35">
            <v>24.095833333333331</v>
          </cell>
          <cell r="C35">
            <v>30.3</v>
          </cell>
          <cell r="D35">
            <v>20.2</v>
          </cell>
          <cell r="E35">
            <v>66</v>
          </cell>
          <cell r="F35">
            <v>100</v>
          </cell>
          <cell r="G35">
            <v>51</v>
          </cell>
          <cell r="H35">
            <v>4.32</v>
          </cell>
          <cell r="I35" t="str">
            <v>SO</v>
          </cell>
          <cell r="J35">
            <v>21.6</v>
          </cell>
          <cell r="K35">
            <v>0.2</v>
          </cell>
        </row>
        <row r="36">
          <cell r="I36" t="str">
            <v>L</v>
          </cell>
        </row>
      </sheetData>
      <sheetData sheetId="10">
        <row r="5">
          <cell r="B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activeCell="AI26" sqref="AI26"/>
    </sheetView>
  </sheetViews>
  <sheetFormatPr defaultRowHeight="12.75" x14ac:dyDescent="0.2"/>
  <cols>
    <col min="1" max="1" width="19.140625" style="2" bestFit="1" customWidth="1"/>
    <col min="2" max="15" width="5.42578125" style="2" customWidth="1"/>
    <col min="16" max="16" width="6.42578125" style="2" customWidth="1"/>
    <col min="17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0" t="s">
        <v>22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</row>
    <row r="2" spans="1:34" s="4" customFormat="1" ht="20.100000000000001" customHeight="1" x14ac:dyDescent="0.2">
      <c r="A2" s="61" t="s">
        <v>21</v>
      </c>
      <c r="B2" s="58" t="s">
        <v>50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11"/>
    </row>
    <row r="3" spans="1:34" s="5" customFormat="1" ht="20.100000000000001" customHeight="1" x14ac:dyDescent="0.2">
      <c r="A3" s="62"/>
      <c r="B3" s="56">
        <v>1</v>
      </c>
      <c r="C3" s="56">
        <f>SUM(B3+1)</f>
        <v>2</v>
      </c>
      <c r="D3" s="56">
        <f t="shared" ref="D3:AD3" si="0">SUM(C3+1)</f>
        <v>3</v>
      </c>
      <c r="E3" s="56">
        <f t="shared" si="0"/>
        <v>4</v>
      </c>
      <c r="F3" s="56">
        <f t="shared" si="0"/>
        <v>5</v>
      </c>
      <c r="G3" s="56">
        <f t="shared" si="0"/>
        <v>6</v>
      </c>
      <c r="H3" s="56">
        <f t="shared" si="0"/>
        <v>7</v>
      </c>
      <c r="I3" s="56">
        <f t="shared" si="0"/>
        <v>8</v>
      </c>
      <c r="J3" s="56">
        <f t="shared" si="0"/>
        <v>9</v>
      </c>
      <c r="K3" s="56">
        <f t="shared" si="0"/>
        <v>10</v>
      </c>
      <c r="L3" s="56">
        <f t="shared" si="0"/>
        <v>11</v>
      </c>
      <c r="M3" s="56">
        <f t="shared" si="0"/>
        <v>12</v>
      </c>
      <c r="N3" s="56">
        <f t="shared" si="0"/>
        <v>13</v>
      </c>
      <c r="O3" s="56">
        <f t="shared" si="0"/>
        <v>14</v>
      </c>
      <c r="P3" s="56">
        <f t="shared" si="0"/>
        <v>15</v>
      </c>
      <c r="Q3" s="56">
        <f t="shared" si="0"/>
        <v>16</v>
      </c>
      <c r="R3" s="56">
        <f t="shared" si="0"/>
        <v>17</v>
      </c>
      <c r="S3" s="56">
        <f t="shared" si="0"/>
        <v>18</v>
      </c>
      <c r="T3" s="56">
        <f t="shared" si="0"/>
        <v>19</v>
      </c>
      <c r="U3" s="56">
        <f t="shared" si="0"/>
        <v>20</v>
      </c>
      <c r="V3" s="56">
        <f t="shared" si="0"/>
        <v>21</v>
      </c>
      <c r="W3" s="56">
        <f t="shared" si="0"/>
        <v>22</v>
      </c>
      <c r="X3" s="56">
        <f t="shared" si="0"/>
        <v>23</v>
      </c>
      <c r="Y3" s="56">
        <f t="shared" si="0"/>
        <v>24</v>
      </c>
      <c r="Z3" s="56">
        <f t="shared" si="0"/>
        <v>25</v>
      </c>
      <c r="AA3" s="56">
        <f t="shared" si="0"/>
        <v>26</v>
      </c>
      <c r="AB3" s="56">
        <f t="shared" si="0"/>
        <v>27</v>
      </c>
      <c r="AC3" s="56">
        <f t="shared" si="0"/>
        <v>28</v>
      </c>
      <c r="AD3" s="56">
        <f t="shared" si="0"/>
        <v>29</v>
      </c>
      <c r="AE3" s="56">
        <v>30</v>
      </c>
      <c r="AF3" s="56">
        <v>31</v>
      </c>
      <c r="AG3" s="30" t="s">
        <v>41</v>
      </c>
      <c r="AH3" s="12"/>
    </row>
    <row r="4" spans="1:34" s="5" customFormat="1" ht="20.100000000000001" customHeight="1" thickBot="1" x14ac:dyDescent="0.25">
      <c r="A4" s="63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29" t="s">
        <v>40</v>
      </c>
      <c r="AH4" s="12"/>
    </row>
    <row r="5" spans="1:34" s="5" customFormat="1" ht="20.100000000000001" customHeight="1" thickTop="1" x14ac:dyDescent="0.2">
      <c r="A5" s="9" t="s">
        <v>49</v>
      </c>
      <c r="B5" s="44">
        <f>[1]Outubro!$B$5</f>
        <v>28.262499999999992</v>
      </c>
      <c r="C5" s="44">
        <f>[1]Outubro!$B$6</f>
        <v>23.858333333333334</v>
      </c>
      <c r="D5" s="44">
        <f>[1]Outubro!$B$7</f>
        <v>25.183333333333334</v>
      </c>
      <c r="E5" s="44">
        <f>[1]Outubro!$B$8</f>
        <v>25.037499999999998</v>
      </c>
      <c r="F5" s="44">
        <f>[1]Outubro!$B$9</f>
        <v>26.125</v>
      </c>
      <c r="G5" s="44">
        <f>[1]Outubro!$B$10</f>
        <v>26.583333333333332</v>
      </c>
      <c r="H5" s="44">
        <f>[1]Outubro!$B$11</f>
        <v>27.8125</v>
      </c>
      <c r="I5" s="44">
        <f>[1]Outubro!$B$12</f>
        <v>27.150000000000006</v>
      </c>
      <c r="J5" s="44">
        <f>[1]Outubro!$B$13</f>
        <v>27.258333333333336</v>
      </c>
      <c r="K5" s="44">
        <f>[1]Outubro!$B$14</f>
        <v>23.841666666666658</v>
      </c>
      <c r="L5" s="44">
        <f>[1]Outubro!$B$15</f>
        <v>26.882608695652173</v>
      </c>
      <c r="M5" s="44">
        <f>[1]Outubro!$B$16</f>
        <v>26.741666666666671</v>
      </c>
      <c r="N5" s="44">
        <f>[1]Outubro!$B$17</f>
        <v>27.928571428571427</v>
      </c>
      <c r="O5" s="44">
        <f>[1]Outubro!$B$18</f>
        <v>24.852380952380958</v>
      </c>
      <c r="P5" s="44">
        <f>[1]Outubro!$B$19</f>
        <v>23.538095238095234</v>
      </c>
      <c r="Q5" s="44">
        <f>[1]Outubro!$B$20</f>
        <v>24.366666666666667</v>
      </c>
      <c r="R5" s="44">
        <f>[1]Outubro!$B$21</f>
        <v>24.781818181818178</v>
      </c>
      <c r="S5" s="44">
        <f>[1]Outubro!$B$22</f>
        <v>23.526315789473681</v>
      </c>
      <c r="T5" s="44">
        <f>[1]Outubro!$B$23</f>
        <v>23.25</v>
      </c>
      <c r="U5" s="44">
        <f>[1]Outubro!$B$24</f>
        <v>24.486363636363635</v>
      </c>
      <c r="V5" s="44">
        <f>[1]Outubro!$B$25</f>
        <v>24.354545454545452</v>
      </c>
      <c r="W5" s="44">
        <f>[1]Outubro!$B$26</f>
        <v>24.927272727272726</v>
      </c>
      <c r="X5" s="44">
        <f>[1]Outubro!$B$27</f>
        <v>24.590476190476188</v>
      </c>
      <c r="Y5" s="44">
        <f>[1]Outubro!$B$28</f>
        <v>27.391666666666666</v>
      </c>
      <c r="Z5" s="44">
        <f>[1]Outubro!$B$29</f>
        <v>25.224999999999998</v>
      </c>
      <c r="AA5" s="44">
        <f>[1]Outubro!$B$30</f>
        <v>24.912499999999994</v>
      </c>
      <c r="AB5" s="44">
        <f>[1]Outubro!$B$31</f>
        <v>25.770833333333332</v>
      </c>
      <c r="AC5" s="44">
        <f>[1]Outubro!$B$32</f>
        <v>29.05</v>
      </c>
      <c r="AD5" s="44">
        <f>[1]Outubro!$B$33</f>
        <v>27.700000000000003</v>
      </c>
      <c r="AE5" s="44">
        <f>[1]Outubro!$B$34</f>
        <v>22.145833333333332</v>
      </c>
      <c r="AF5" s="44">
        <f>[1]Outubro!$B$35</f>
        <v>22.787500000000005</v>
      </c>
      <c r="AG5" s="45">
        <f>AVERAGE(B5:AF5)</f>
        <v>25.494277901977949</v>
      </c>
      <c r="AH5" s="12"/>
    </row>
    <row r="6" spans="1:34" ht="17.100000000000001" customHeight="1" x14ac:dyDescent="0.2">
      <c r="A6" s="9" t="s">
        <v>0</v>
      </c>
      <c r="B6" s="3">
        <f>[2]Outubro!$B$5</f>
        <v>24.912500000000005</v>
      </c>
      <c r="C6" s="3">
        <f>[2]Outubro!$B$6</f>
        <v>20.612500000000001</v>
      </c>
      <c r="D6" s="3">
        <f>[2]Outubro!$B$7</f>
        <v>22.229166666666668</v>
      </c>
      <c r="E6" s="3">
        <f>[2]Outubro!$B$8</f>
        <v>22.391666666666666</v>
      </c>
      <c r="F6" s="3">
        <f>[2]Outubro!$B$9</f>
        <v>24.099999999999998</v>
      </c>
      <c r="G6" s="3">
        <f>[2]Outubro!$B$10</f>
        <v>25.733333333333331</v>
      </c>
      <c r="H6" s="3">
        <f>[2]Outubro!$B$11</f>
        <v>26.796000000000003</v>
      </c>
      <c r="I6" s="3">
        <f>[2]Outubro!$B$12</f>
        <v>24.517391304347825</v>
      </c>
      <c r="J6" s="3">
        <f>[2]Outubro!$B$13</f>
        <v>25.825000000000003</v>
      </c>
      <c r="K6" s="3">
        <f>[2]Outubro!$B$14</f>
        <v>22.941666666666666</v>
      </c>
      <c r="L6" s="3">
        <f>[2]Outubro!$B$15</f>
        <v>24.866666666666671</v>
      </c>
      <c r="M6" s="3">
        <f>[2]Outubro!$B$16</f>
        <v>23.3</v>
      </c>
      <c r="N6" s="3">
        <f>[2]Outubro!$B$17</f>
        <v>24.174999999999997</v>
      </c>
      <c r="O6" s="3">
        <f>[2]Outubro!$B$18</f>
        <v>21.620833333333334</v>
      </c>
      <c r="P6" s="3">
        <f>[2]Outubro!$B$19</f>
        <v>21.720833333333331</v>
      </c>
      <c r="Q6" s="3">
        <f>[2]Outubro!$B$20</f>
        <v>21.733333333333334</v>
      </c>
      <c r="R6" s="3">
        <f>[2]Outubro!$B$21</f>
        <v>22.295833333333334</v>
      </c>
      <c r="S6" s="3">
        <f>[2]Outubro!$B$22</f>
        <v>22.245833333333334</v>
      </c>
      <c r="T6" s="3">
        <f>[2]Outubro!$B$23</f>
        <v>21.095833333333335</v>
      </c>
      <c r="U6" s="3">
        <f>[2]Outubro!$B$24</f>
        <v>21.929166666666664</v>
      </c>
      <c r="V6" s="3">
        <f>[2]Outubro!$B$25</f>
        <v>21.958333333333332</v>
      </c>
      <c r="W6" s="3">
        <f>[2]Outubro!$B$26</f>
        <v>23.725000000000005</v>
      </c>
      <c r="X6" s="3">
        <f>[2]Outubro!$B$27</f>
        <v>24.245833333333337</v>
      </c>
      <c r="Y6" s="3">
        <f>[2]Outubro!$B$28</f>
        <v>25.983333333333334</v>
      </c>
      <c r="Z6" s="3">
        <f>[2]Outubro!$B$29</f>
        <v>22.804166666666664</v>
      </c>
      <c r="AA6" s="3">
        <f>[2]Outubro!$B$30</f>
        <v>21.091666666666665</v>
      </c>
      <c r="AB6" s="3">
        <f>[2]Outubro!$B$31</f>
        <v>22.154166666666669</v>
      </c>
      <c r="AC6" s="3">
        <f>[2]Outubro!$B$32</f>
        <v>24.683333333333326</v>
      </c>
      <c r="AD6" s="3">
        <f>[2]Outubro!$B$33</f>
        <v>26.529166666666665</v>
      </c>
      <c r="AE6" s="3">
        <f>[2]Outubro!$B$34</f>
        <v>20.683333333333334</v>
      </c>
      <c r="AF6" s="3">
        <f>[2]Outubro!$B$35</f>
        <v>20.400000000000002</v>
      </c>
      <c r="AG6" s="16">
        <f t="shared" ref="AG6:AG17" si="1">AVERAGE(B6:AF6)</f>
        <v>23.203254558204772</v>
      </c>
    </row>
    <row r="7" spans="1:34" ht="17.100000000000001" customHeight="1" x14ac:dyDescent="0.2">
      <c r="A7" s="9" t="s">
        <v>1</v>
      </c>
      <c r="B7" s="3">
        <f>[3]Outubro!$B$5</f>
        <v>28.654166666666669</v>
      </c>
      <c r="C7" s="3">
        <f>[3]Outubro!$B$6</f>
        <v>23.600000000000005</v>
      </c>
      <c r="D7" s="3">
        <f>[3]Outubro!$B$7</f>
        <v>24.970833333333335</v>
      </c>
      <c r="E7" s="3">
        <f>[3]Outubro!$B$8</f>
        <v>26.283333333333335</v>
      </c>
      <c r="F7" s="3">
        <f>[3]Outubro!$B$9</f>
        <v>28.066666666666663</v>
      </c>
      <c r="G7" s="3">
        <f>[3]Outubro!$B$10</f>
        <v>28.041666666666668</v>
      </c>
      <c r="H7" s="3">
        <f>[3]Outubro!$B$11</f>
        <v>28.966666666666665</v>
      </c>
      <c r="I7" s="3">
        <f>[3]Outubro!$B$12</f>
        <v>29.541666666666668</v>
      </c>
      <c r="J7" s="3">
        <f>[3]Outubro!$B$13</f>
        <v>30.366666666666674</v>
      </c>
      <c r="K7" s="3">
        <f>[3]Outubro!$B$14</f>
        <v>26.925000000000001</v>
      </c>
      <c r="L7" s="3">
        <f>[3]Outubro!$B$15</f>
        <v>27.008695652173916</v>
      </c>
      <c r="M7" s="3">
        <f>[3]Outubro!$B$16</f>
        <v>28.529166666666672</v>
      </c>
      <c r="N7" s="3">
        <f>[3]Outubro!$B$17</f>
        <v>30.537500000000005</v>
      </c>
      <c r="O7" s="3">
        <f>[3]Outubro!$B$18</f>
        <v>26.495833333333334</v>
      </c>
      <c r="P7" s="3">
        <f>[3]Outubro!$B$19</f>
        <v>24.116666666666671</v>
      </c>
      <c r="Q7" s="3">
        <f>[3]Outubro!$B$20</f>
        <v>24.233333333333331</v>
      </c>
      <c r="R7" s="3">
        <f>[3]Outubro!$B$21</f>
        <v>24.137499999999999</v>
      </c>
      <c r="S7" s="3">
        <f>[3]Outubro!$B$22</f>
        <v>25.891666666666666</v>
      </c>
      <c r="T7" s="3">
        <f>[3]Outubro!$B$23</f>
        <v>25.454166666666662</v>
      </c>
      <c r="U7" s="3">
        <f>[3]Outubro!$B$24</f>
        <v>25.041666666666671</v>
      </c>
      <c r="V7" s="3">
        <f>[3]Outubro!$B$25</f>
        <v>25.095833333333335</v>
      </c>
      <c r="W7" s="3">
        <f>[3]Outubro!$B$26</f>
        <v>26.270833333333332</v>
      </c>
      <c r="X7" s="3">
        <f>[3]Outubro!$B$27</f>
        <v>27.354166666666671</v>
      </c>
      <c r="Y7" s="3">
        <f>[3]Outubro!$B$28</f>
        <v>28.183333333333337</v>
      </c>
      <c r="Z7" s="3">
        <f>[3]Outubro!$B$29</f>
        <v>25.995833333333334</v>
      </c>
      <c r="AA7" s="3">
        <f>[3]Outubro!$B$30</f>
        <v>24.837500000000006</v>
      </c>
      <c r="AB7" s="3">
        <f>[3]Outubro!$B$31</f>
        <v>26.133333333333329</v>
      </c>
      <c r="AC7" s="3">
        <f>[3]Outubro!$B$32</f>
        <v>29.308333333333334</v>
      </c>
      <c r="AD7" s="3">
        <f>[3]Outubro!$B$33</f>
        <v>30.49166666666666</v>
      </c>
      <c r="AE7" s="3">
        <f>[3]Outubro!$B$34</f>
        <v>24.275000000000006</v>
      </c>
      <c r="AF7" s="3">
        <f>[3]Outubro!$B$35</f>
        <v>23.908333333333335</v>
      </c>
      <c r="AG7" s="16">
        <f t="shared" si="1"/>
        <v>26.732807386629261</v>
      </c>
    </row>
    <row r="8" spans="1:34" ht="17.100000000000001" customHeight="1" x14ac:dyDescent="0.2">
      <c r="A8" s="9" t="s">
        <v>51</v>
      </c>
      <c r="B8" s="3">
        <f>[4]Outubro!$B$5</f>
        <v>25.800000000000008</v>
      </c>
      <c r="C8" s="3">
        <f>[4]Outubro!$B$6</f>
        <v>22.358333333333331</v>
      </c>
      <c r="D8" s="3">
        <f>[4]Outubro!$B$7</f>
        <v>22.904166666666672</v>
      </c>
      <c r="E8" s="3">
        <f>[4]Outubro!$B$8</f>
        <v>22.883333333333329</v>
      </c>
      <c r="F8" s="3">
        <f>[4]Outubro!$B$9</f>
        <v>25.112500000000001</v>
      </c>
      <c r="G8" s="3">
        <f>[4]Outubro!$B$10</f>
        <v>25.974999999999998</v>
      </c>
      <c r="H8" s="3">
        <f>[4]Outubro!$B$11</f>
        <v>27.083333333333332</v>
      </c>
      <c r="I8" s="3">
        <f>[4]Outubro!$B$12</f>
        <v>29.041666666666675</v>
      </c>
      <c r="J8" s="3">
        <f>[4]Outubro!$B$13</f>
        <v>29.650000000000002</v>
      </c>
      <c r="K8" s="3">
        <f>[4]Outubro!$B$14</f>
        <v>23.129166666666666</v>
      </c>
      <c r="L8" s="3">
        <f>[4]Outubro!$B$15</f>
        <v>25.670833333333334</v>
      </c>
      <c r="M8" s="3">
        <f>[4]Outubro!$B$16</f>
        <v>27.070833333333336</v>
      </c>
      <c r="N8" s="3">
        <f>[4]Outubro!$B$17</f>
        <v>27.362499999999997</v>
      </c>
      <c r="O8" s="3">
        <f>[4]Outubro!$B$18</f>
        <v>22.179166666666671</v>
      </c>
      <c r="P8" s="3">
        <f>[4]Outubro!$B$19</f>
        <v>21.691666666666666</v>
      </c>
      <c r="Q8" s="3">
        <f>[4]Outubro!$B$20</f>
        <v>23.058333333333334</v>
      </c>
      <c r="R8" s="3">
        <f>[4]Outubro!$B$21</f>
        <v>22.533333333333331</v>
      </c>
      <c r="S8" s="3">
        <f>[4]Outubro!$B$22</f>
        <v>24.024999999999991</v>
      </c>
      <c r="T8" s="3">
        <f>[4]Outubro!$B$23</f>
        <v>21.95</v>
      </c>
      <c r="U8" s="3">
        <f>[4]Outubro!$B$24</f>
        <v>23.308333333333334</v>
      </c>
      <c r="V8" s="3">
        <f>[4]Outubro!$B$25</f>
        <v>24.029166666666669</v>
      </c>
      <c r="W8" s="3">
        <f>[4]Outubro!$B$26</f>
        <v>25.608333333333331</v>
      </c>
      <c r="X8" s="3">
        <f>[4]Outubro!$B$27</f>
        <v>27.133333333333329</v>
      </c>
      <c r="Y8" s="3">
        <f>[4]Outubro!$B$28</f>
        <v>27.133333333333329</v>
      </c>
      <c r="Z8" s="3">
        <f>[4]Outubro!$B$29</f>
        <v>27.929166666666671</v>
      </c>
      <c r="AA8" s="3">
        <f>[4]Outubro!$B$30</f>
        <v>25.599999999999998</v>
      </c>
      <c r="AB8" s="3">
        <f>[4]Outubro!$B$31</f>
        <v>22.945833333333336</v>
      </c>
      <c r="AC8" s="3">
        <f>[4]Outubro!$B$32</f>
        <v>24.366666666666671</v>
      </c>
      <c r="AD8" s="3">
        <f>[4]Outubro!$B$33</f>
        <v>26.479166666666675</v>
      </c>
      <c r="AE8" s="3">
        <f>[4]Outubro!$B$34</f>
        <v>30.887499999999999</v>
      </c>
      <c r="AF8" s="3">
        <f>[4]Outubro!$B$35</f>
        <v>22.154166666666665</v>
      </c>
      <c r="AG8" s="16">
        <f t="shared" si="1"/>
        <v>25.066263440860219</v>
      </c>
    </row>
    <row r="9" spans="1:34" ht="17.100000000000001" customHeight="1" x14ac:dyDescent="0.2">
      <c r="A9" s="9" t="s">
        <v>2</v>
      </c>
      <c r="B9" s="3">
        <f>[5]Outubro!$B$5</f>
        <v>19.862499999999997</v>
      </c>
      <c r="C9" s="3">
        <f>[5]Outubro!$B$6</f>
        <v>22.829166666666666</v>
      </c>
      <c r="D9" s="3">
        <f>[5]Outubro!$B$7</f>
        <v>25.029166666666665</v>
      </c>
      <c r="E9" s="3">
        <f>[5]Outubro!$B$8</f>
        <v>28.787499999999998</v>
      </c>
      <c r="F9" s="3">
        <f>[5]Outubro!$B$9</f>
        <v>28.30416666666666</v>
      </c>
      <c r="G9" s="3">
        <f>[5]Outubro!$B$10</f>
        <v>25.237500000000001</v>
      </c>
      <c r="H9" s="3">
        <f>[5]Outubro!$B$11</f>
        <v>26.754166666666663</v>
      </c>
      <c r="I9" s="3">
        <f>[5]Outubro!$B$12</f>
        <v>28.391666666666669</v>
      </c>
      <c r="J9" s="3">
        <f>[5]Outubro!$B$13</f>
        <v>28.470833333333331</v>
      </c>
      <c r="K9" s="3">
        <f>[5]Outubro!$B$14</f>
        <v>23.983333333333331</v>
      </c>
      <c r="L9" s="3">
        <f>[5]Outubro!$B$15</f>
        <v>24.191304347826087</v>
      </c>
      <c r="M9" s="3">
        <f>[5]Outubro!$B$16</f>
        <v>26.412499999999994</v>
      </c>
      <c r="N9" s="3">
        <f>[5]Outubro!$B$17</f>
        <v>27.837499999999995</v>
      </c>
      <c r="O9" s="3">
        <f>[5]Outubro!$B$18</f>
        <v>27.145833333333339</v>
      </c>
      <c r="P9" s="3">
        <f>[5]Outubro!$B$19</f>
        <v>24.037499999999998</v>
      </c>
      <c r="Q9" s="3">
        <f>[5]Outubro!$B$20</f>
        <v>24.974999999999998</v>
      </c>
      <c r="R9" s="3">
        <f>[5]Outubro!$B$21</f>
        <v>24.237500000000001</v>
      </c>
      <c r="S9" s="3">
        <f>[5]Outubro!$B$22</f>
        <v>23.807692307692307</v>
      </c>
      <c r="T9" s="3">
        <f>[5]Outubro!$B$23</f>
        <v>24.45454545454545</v>
      </c>
      <c r="U9" s="3">
        <f>[5]Outubro!$B$24</f>
        <v>25.170833333333334</v>
      </c>
      <c r="V9" s="3">
        <f>[5]Outubro!$B$25</f>
        <v>25.183333333333334</v>
      </c>
      <c r="W9" s="3">
        <f>[5]Outubro!$B$26</f>
        <v>22.2</v>
      </c>
      <c r="X9" s="3">
        <f>[5]Outubro!$B$27</f>
        <v>23.004166666666666</v>
      </c>
      <c r="Y9" s="3">
        <f>[5]Outubro!$B$28</f>
        <v>26.725000000000005</v>
      </c>
      <c r="Z9" s="3">
        <f>[5]Outubro!$B$29</f>
        <v>24.454166666666666</v>
      </c>
      <c r="AA9" s="3">
        <f>[5]Outubro!$B$30</f>
        <v>23.483333333333331</v>
      </c>
      <c r="AB9" s="3">
        <f>[5]Outubro!$B$31</f>
        <v>24.849999999999998</v>
      </c>
      <c r="AC9" s="3">
        <f>[5]Outubro!$B$32</f>
        <v>28.045833333333334</v>
      </c>
      <c r="AD9" s="3">
        <f>[5]Outubro!$B$33</f>
        <v>28.858333333333334</v>
      </c>
      <c r="AE9" s="3">
        <f>[5]Outubro!$B$34</f>
        <v>21.887499999999999</v>
      </c>
      <c r="AF9" s="3">
        <f>[5]Outubro!$B$35</f>
        <v>21.566666666666666</v>
      </c>
      <c r="AG9" s="16">
        <f t="shared" si="1"/>
        <v>25.167049745485937</v>
      </c>
    </row>
    <row r="10" spans="1:34" ht="17.100000000000001" customHeight="1" x14ac:dyDescent="0.2">
      <c r="A10" s="9" t="s">
        <v>3</v>
      </c>
      <c r="B10" s="3">
        <f>[6]Outubro!$B$5</f>
        <v>27.42916666666666</v>
      </c>
      <c r="C10" s="3">
        <f>[6]Outubro!$B$6</f>
        <v>23.025000000000002</v>
      </c>
      <c r="D10" s="3">
        <f>[6]Outubro!$B$7</f>
        <v>24.454166666666666</v>
      </c>
      <c r="E10" s="3">
        <f>[6]Outubro!$B$8</f>
        <v>25.829166666666662</v>
      </c>
      <c r="F10" s="3">
        <f>[6]Outubro!$B$9</f>
        <v>24.637499999999999</v>
      </c>
      <c r="G10" s="3">
        <f>[6]Outubro!$B$10</f>
        <v>23.195833333333336</v>
      </c>
      <c r="H10" s="3">
        <f>[6]Outubro!$B$11</f>
        <v>24.166666666666668</v>
      </c>
      <c r="I10" s="3">
        <f>[6]Outubro!$B$12</f>
        <v>26.849999999999994</v>
      </c>
      <c r="J10" s="3">
        <f>[6]Outubro!$B$13</f>
        <v>26.825000000000003</v>
      </c>
      <c r="K10" s="3">
        <f>[6]Outubro!$B$14</f>
        <v>23.100000000000005</v>
      </c>
      <c r="L10" s="3">
        <f>[6]Outubro!$B$15</f>
        <v>25.858333333333334</v>
      </c>
      <c r="M10" s="3">
        <f>[6]Outubro!$B$16</f>
        <v>26.979166666666668</v>
      </c>
      <c r="N10" s="3">
        <f>[6]Outubro!$B$17</f>
        <v>27.837499999999995</v>
      </c>
      <c r="O10" s="3">
        <f>[6]Outubro!$B$18</f>
        <v>27.145833333333339</v>
      </c>
      <c r="P10" s="3">
        <f>[6]Outubro!$B$19</f>
        <v>24.037499999999998</v>
      </c>
      <c r="Q10" s="3">
        <f>[6]Outubro!$B$20</f>
        <v>24.974999999999998</v>
      </c>
      <c r="R10" s="3">
        <f>[6]Outubro!$B$21</f>
        <v>24.237500000000001</v>
      </c>
      <c r="S10" s="3">
        <f>[6]Outubro!$B$22</f>
        <v>23.807692307692307</v>
      </c>
      <c r="T10" s="3">
        <f>[6]Outubro!$B$23</f>
        <v>24.45454545454545</v>
      </c>
      <c r="U10" s="3">
        <f>[6]Outubro!$B$24</f>
        <v>25.170833333333334</v>
      </c>
      <c r="V10" s="3">
        <f>[6]Outubro!$B$25</f>
        <v>25.183333333333334</v>
      </c>
      <c r="W10" s="3">
        <f>[6]Outubro!$B$26</f>
        <v>22.2</v>
      </c>
      <c r="X10" s="3">
        <f>[6]Outubro!$B$27</f>
        <v>23.004166666666666</v>
      </c>
      <c r="Y10" s="3">
        <f>[6]Outubro!$B$28</f>
        <v>26.083333333333332</v>
      </c>
      <c r="Z10" s="3">
        <f>[6]Outubro!$B$29</f>
        <v>25.104166666666668</v>
      </c>
      <c r="AA10" s="3">
        <f>[6]Outubro!$B$30</f>
        <v>24.129166666666666</v>
      </c>
      <c r="AB10" s="3">
        <f>[6]Outubro!$B$31</f>
        <v>25.362500000000008</v>
      </c>
      <c r="AC10" s="3">
        <f>[6]Outubro!$B$32</f>
        <v>27.012500000000003</v>
      </c>
      <c r="AD10" s="3">
        <f>[6]Outubro!$B$33</f>
        <v>26.549999999999997</v>
      </c>
      <c r="AE10" s="3">
        <f>[6]Outubro!$B$34</f>
        <v>21.724999999999998</v>
      </c>
      <c r="AF10" s="3">
        <f>[6]Outubro!$B$35</f>
        <v>23.308333333333334</v>
      </c>
      <c r="AG10" s="16">
        <f t="shared" si="1"/>
        <v>24.957384013835629</v>
      </c>
    </row>
    <row r="11" spans="1:34" ht="17.100000000000001" customHeight="1" x14ac:dyDescent="0.2">
      <c r="A11" s="9" t="s">
        <v>4</v>
      </c>
      <c r="B11" s="3">
        <f>[7]Outubro!$B$5</f>
        <v>25.129166666666666</v>
      </c>
      <c r="C11" s="3">
        <f>[7]Outubro!$B$6</f>
        <v>20.670833333333331</v>
      </c>
      <c r="D11" s="3">
        <f>[7]Outubro!$B$7</f>
        <v>22.8125</v>
      </c>
      <c r="E11" s="3">
        <f>[7]Outubro!$B$8</f>
        <v>23.716666666666669</v>
      </c>
      <c r="F11" s="3">
        <f>[7]Outubro!$B$9</f>
        <v>22.745833333333334</v>
      </c>
      <c r="G11" s="3">
        <f>[7]Outubro!$B$10</f>
        <v>21.799999999999997</v>
      </c>
      <c r="H11" s="3">
        <f>[7]Outubro!$B$11</f>
        <v>22.279166666666665</v>
      </c>
      <c r="I11" s="3">
        <f>[7]Outubro!$B$12</f>
        <v>25.141666666666662</v>
      </c>
      <c r="J11" s="3">
        <f>[7]Outubro!$B$13</f>
        <v>26.370833333333326</v>
      </c>
      <c r="K11" s="3">
        <f>[7]Outubro!$B$14</f>
        <v>21.133333333333333</v>
      </c>
      <c r="L11" s="3">
        <f>[7]Outubro!$B$15</f>
        <v>23.495833333333326</v>
      </c>
      <c r="M11" s="3">
        <f>[7]Outubro!$B$16</f>
        <v>24.991666666666671</v>
      </c>
      <c r="N11" s="3">
        <f>[7]Outubro!$B$17</f>
        <v>25.674999999999994</v>
      </c>
      <c r="O11" s="3">
        <f>[7]Outubro!$B$18</f>
        <v>24.837500000000006</v>
      </c>
      <c r="P11" s="3">
        <f>[7]Outubro!$B$19</f>
        <v>22.750000000000004</v>
      </c>
      <c r="Q11" s="3">
        <f>[7]Outubro!$B$20</f>
        <v>22.966666666666665</v>
      </c>
      <c r="R11" s="3">
        <f>[7]Outubro!$B$21</f>
        <v>22.045833333333331</v>
      </c>
      <c r="S11" s="3">
        <f>[7]Outubro!$B$22</f>
        <v>21.475000000000005</v>
      </c>
      <c r="T11" s="3">
        <f>[7]Outubro!$B$23</f>
        <v>21.975000000000005</v>
      </c>
      <c r="U11" s="3">
        <f>[7]Outubro!$B$24</f>
        <v>22.995833333333334</v>
      </c>
      <c r="V11" s="3">
        <f>[7]Outubro!$B$25</f>
        <v>23.466666666666665</v>
      </c>
      <c r="W11" s="3">
        <f>[7]Outubro!$B$26</f>
        <v>20.645833333333332</v>
      </c>
      <c r="X11" s="3">
        <f>[7]Outubro!$B$27</f>
        <v>21.304166666666667</v>
      </c>
      <c r="Y11" s="3">
        <f>[7]Outubro!$B$28</f>
        <v>24.012499999999999</v>
      </c>
      <c r="Z11" s="3">
        <f>[7]Outubro!$B$29</f>
        <v>24.008333333333329</v>
      </c>
      <c r="AA11" s="3">
        <f>[7]Outubro!$B$30</f>
        <v>22.270833333333332</v>
      </c>
      <c r="AB11" s="3">
        <f>[7]Outubro!$B$31</f>
        <v>23.841666666666669</v>
      </c>
      <c r="AC11" s="3">
        <f>[7]Outubro!$B$32</f>
        <v>24.412499999999998</v>
      </c>
      <c r="AD11" s="3">
        <f>[7]Outubro!$B$33</f>
        <v>25.929166666666671</v>
      </c>
      <c r="AE11" s="3">
        <f>[7]Outubro!$B$34</f>
        <v>20.037500000000005</v>
      </c>
      <c r="AF11" s="3">
        <f>[7]Outubro!$B$35</f>
        <v>21.129166666666663</v>
      </c>
      <c r="AG11" s="16">
        <f t="shared" si="1"/>
        <v>23.098924731182802</v>
      </c>
    </row>
    <row r="12" spans="1:34" ht="17.100000000000001" customHeight="1" x14ac:dyDescent="0.2">
      <c r="A12" s="9" t="s">
        <v>5</v>
      </c>
      <c r="B12" s="3">
        <f>[8]Outubro!$B$5</f>
        <v>28.933333333333337</v>
      </c>
      <c r="C12" s="3">
        <f>[8]Outubro!$B$6</f>
        <v>23.620833333333337</v>
      </c>
      <c r="D12" s="3">
        <f>[8]Outubro!$B$7</f>
        <v>26.529166666666665</v>
      </c>
      <c r="E12" s="3">
        <f>[8]Outubro!$B$8</f>
        <v>27.720833333333331</v>
      </c>
      <c r="F12" s="3">
        <f>[8]Outubro!$B$9</f>
        <v>30.029166666666672</v>
      </c>
      <c r="G12" s="3">
        <f>[8]Outubro!$B$10</f>
        <v>29.224999999999991</v>
      </c>
      <c r="H12" s="3">
        <f>[8]Outubro!$B$11</f>
        <v>30.2</v>
      </c>
      <c r="I12" s="3">
        <f>[8]Outubro!$B$12</f>
        <v>30.608333333333334</v>
      </c>
      <c r="J12" s="3">
        <f>[8]Outubro!$B$13</f>
        <v>30.537499999999991</v>
      </c>
      <c r="K12" s="3">
        <f>[8]Outubro!$B$14</f>
        <v>27.458333333333329</v>
      </c>
      <c r="L12" s="3">
        <f>[8]Outubro!$B$15</f>
        <v>27.420833333333338</v>
      </c>
      <c r="M12" s="3">
        <f>[8]Outubro!$B$16</f>
        <v>28.529166666666658</v>
      </c>
      <c r="N12" s="3">
        <f>[8]Outubro!$B$17</f>
        <v>29.370833333333334</v>
      </c>
      <c r="O12" s="3">
        <f>[8]Outubro!$B$18</f>
        <v>27.258333333333336</v>
      </c>
      <c r="P12" s="3">
        <f>[8]Outubro!$B$19</f>
        <v>23.529166666666665</v>
      </c>
      <c r="Q12" s="3">
        <f>[8]Outubro!$B$20</f>
        <v>23</v>
      </c>
      <c r="R12" s="3">
        <f>[8]Outubro!$B$21</f>
        <v>26.095833333333335</v>
      </c>
      <c r="S12" s="3">
        <f>[8]Outubro!$B$22</f>
        <v>27.30416666666666</v>
      </c>
      <c r="T12" s="3">
        <f>[8]Outubro!$B$23</f>
        <v>27.987500000000001</v>
      </c>
      <c r="U12" s="3">
        <f>[8]Outubro!$B$24</f>
        <v>28.870833333333326</v>
      </c>
      <c r="V12" s="3">
        <f>[8]Outubro!$B$25</f>
        <v>28.933333333333337</v>
      </c>
      <c r="W12" s="3">
        <f>[8]Outubro!$B$26</f>
        <v>27.212500000000002</v>
      </c>
      <c r="X12" s="3">
        <f>[8]Outubro!$B$27</f>
        <v>27.920833333333331</v>
      </c>
      <c r="Y12" s="3">
        <f>[8]Outubro!$B$28</f>
        <v>29.454166666666669</v>
      </c>
      <c r="Z12" s="3">
        <f>[8]Outubro!$B$29</f>
        <v>28.475000000000005</v>
      </c>
      <c r="AA12" s="3">
        <f>[8]Outubro!$B$30</f>
        <v>27.012499999999999</v>
      </c>
      <c r="AB12" s="3">
        <f>[8]Outubro!$B$31</f>
        <v>28.787500000000005</v>
      </c>
      <c r="AC12" s="3">
        <f>[8]Outubro!$B$32</f>
        <v>31.233333333333334</v>
      </c>
      <c r="AD12" s="3">
        <f>[8]Outubro!$B$33</f>
        <v>32.0625</v>
      </c>
      <c r="AE12" s="3">
        <f>[8]Outubro!$B$34</f>
        <v>25.866666666666671</v>
      </c>
      <c r="AF12" s="3">
        <f>[8]Outubro!$B$35</f>
        <v>24.3</v>
      </c>
      <c r="AG12" s="16">
        <f t="shared" si="1"/>
        <v>27.918951612903225</v>
      </c>
    </row>
    <row r="13" spans="1:34" ht="17.100000000000001" customHeight="1" x14ac:dyDescent="0.2">
      <c r="A13" s="9" t="s">
        <v>6</v>
      </c>
      <c r="B13" s="3">
        <f>[9]Outubro!$B$5</f>
        <v>27.579166666666676</v>
      </c>
      <c r="C13" s="3">
        <f>[9]Outubro!$B$6</f>
        <v>24.412499999999998</v>
      </c>
      <c r="D13" s="3">
        <f>[9]Outubro!$B$7</f>
        <v>25.799999999999997</v>
      </c>
      <c r="E13" s="3">
        <f>[9]Outubro!$B$8</f>
        <v>27.220833333333335</v>
      </c>
      <c r="F13" s="3">
        <f>[9]Outubro!$B$9</f>
        <v>26.870833333333337</v>
      </c>
      <c r="G13" s="3">
        <f>[9]Outubro!$B$10</f>
        <v>26.195833333333329</v>
      </c>
      <c r="H13" s="3">
        <f>[9]Outubro!$B$11</f>
        <v>27.454166666666669</v>
      </c>
      <c r="I13" s="3">
        <f>[9]Outubro!$B$12</f>
        <v>29.133333333333326</v>
      </c>
      <c r="J13" s="3">
        <f>[9]Outubro!$B$13</f>
        <v>29.787500000000005</v>
      </c>
      <c r="K13" s="3">
        <f>[9]Outubro!$B$14</f>
        <v>26.458333333333339</v>
      </c>
      <c r="L13" s="3">
        <f>[9]Outubro!$B$15</f>
        <v>26.93333333333333</v>
      </c>
      <c r="M13" s="3">
        <f>[9]Outubro!$B$16</f>
        <v>27.812500000000004</v>
      </c>
      <c r="N13" s="3">
        <f>[9]Outubro!$B$17</f>
        <v>28.913043478260871</v>
      </c>
      <c r="O13" s="3">
        <f>[9]Outubro!$B$18</f>
        <v>27.095833333333335</v>
      </c>
      <c r="P13" s="3">
        <f>[9]Outubro!$B$19</f>
        <v>24.995238095238101</v>
      </c>
      <c r="Q13" s="3">
        <f>[9]Outubro!$B$20</f>
        <v>24.491666666666664</v>
      </c>
      <c r="R13" s="3">
        <f>[9]Outubro!$B$21</f>
        <v>25.162500000000005</v>
      </c>
      <c r="S13" s="3">
        <f>[9]Outubro!$B$22</f>
        <v>25.999999999999996</v>
      </c>
      <c r="T13" s="3">
        <f>[9]Outubro!$B$23</f>
        <v>24.970833333333328</v>
      </c>
      <c r="U13" s="3">
        <f>[9]Outubro!$B$24</f>
        <v>26.375</v>
      </c>
      <c r="V13" s="3">
        <f>[9]Outubro!$B$25</f>
        <v>26.060869565217391</v>
      </c>
      <c r="W13" s="3">
        <f>[9]Outubro!$B$26</f>
        <v>24.373913043478261</v>
      </c>
      <c r="X13" s="3">
        <f>[9]Outubro!$B$27</f>
        <v>25.7</v>
      </c>
      <c r="Y13" s="3">
        <f>[9]Outubro!$B$28</f>
        <v>27.791666666666671</v>
      </c>
      <c r="Z13" s="3">
        <f>[9]Outubro!$B$29</f>
        <v>25.886956521739126</v>
      </c>
      <c r="AA13" s="3">
        <f>[9]Outubro!$B$30</f>
        <v>27.264285714285712</v>
      </c>
      <c r="AB13" s="3">
        <f>[9]Outubro!$B$31</f>
        <v>27.816666666666666</v>
      </c>
      <c r="AC13" s="3">
        <f>[9]Outubro!$B$32</f>
        <v>28.237500000000001</v>
      </c>
      <c r="AD13" s="3">
        <f>[9]Outubro!$B$33</f>
        <v>28.941666666666666</v>
      </c>
      <c r="AE13" s="3">
        <f>[9]Outubro!$B$34</f>
        <v>23.116666666666671</v>
      </c>
      <c r="AF13" s="3">
        <f>[9]Outubro!$B$35</f>
        <v>24.095833333333331</v>
      </c>
      <c r="AG13" s="16">
        <f t="shared" si="1"/>
        <v>26.546724938222138</v>
      </c>
    </row>
    <row r="14" spans="1:34" ht="17.100000000000001" customHeight="1" x14ac:dyDescent="0.2">
      <c r="A14" s="9" t="s">
        <v>7</v>
      </c>
      <c r="B14" s="3">
        <f>[10]Outubro!$B$5</f>
        <v>25.787499999999998</v>
      </c>
      <c r="C14" s="3">
        <f>[10]Outubro!$B$6</f>
        <v>21.383333333333336</v>
      </c>
      <c r="D14" s="3">
        <f>[10]Outubro!$B$7</f>
        <v>22.716666666666669</v>
      </c>
      <c r="E14" s="3">
        <f>[10]Outubro!$B$8</f>
        <v>24.541666666666668</v>
      </c>
      <c r="F14" s="3">
        <f>[10]Outubro!$B$9</f>
        <v>25.362499999999997</v>
      </c>
      <c r="G14" s="3">
        <f>[10]Outubro!$B$10</f>
        <v>25.662499999999998</v>
      </c>
      <c r="H14" s="3">
        <f>[10]Outubro!$B$11</f>
        <v>27.683333333333337</v>
      </c>
      <c r="I14" s="3">
        <f>[10]Outubro!$B$12</f>
        <v>27.895833333333339</v>
      </c>
      <c r="J14" s="3">
        <f>[10]Outubro!$B$13</f>
        <v>25.995833333333337</v>
      </c>
      <c r="K14" s="3">
        <f>[10]Outubro!$B$14</f>
        <v>23.275000000000002</v>
      </c>
      <c r="L14" s="3">
        <f>[10]Outubro!$B$15</f>
        <v>24.087499999999995</v>
      </c>
      <c r="M14" s="3">
        <f>[10]Outubro!$B$16</f>
        <v>24.137499999999999</v>
      </c>
      <c r="N14" s="3">
        <f>[10]Outubro!$B$17</f>
        <v>25.420833333333331</v>
      </c>
      <c r="O14" s="3">
        <f>[10]Outubro!$B$18</f>
        <v>22.637500000000003</v>
      </c>
      <c r="P14" s="3">
        <f>[10]Outubro!$B$19</f>
        <v>22.604166666666661</v>
      </c>
      <c r="Q14" s="3">
        <f>[10]Outubro!$B$20</f>
        <v>22.104166666666668</v>
      </c>
      <c r="R14" s="3">
        <f>[10]Outubro!$B$21</f>
        <v>22.012500000000003</v>
      </c>
      <c r="S14" s="3">
        <f>[10]Outubro!$B$22</f>
        <v>22.599999999999998</v>
      </c>
      <c r="T14" s="3">
        <f>[10]Outubro!$B$23</f>
        <v>22.266666666666669</v>
      </c>
      <c r="U14" s="3">
        <f>[10]Outubro!$B$24</f>
        <v>23.2</v>
      </c>
      <c r="V14" s="3">
        <f>[10]Outubro!$B$25</f>
        <v>23.345833333333331</v>
      </c>
      <c r="W14" s="3">
        <f>[10]Outubro!$B$26</f>
        <v>24.870833333333337</v>
      </c>
      <c r="X14" s="3">
        <f>[10]Outubro!$B$27</f>
        <v>24.420833333333334</v>
      </c>
      <c r="Y14" s="3">
        <f>[10]Outubro!$B$28</f>
        <v>26.325000000000003</v>
      </c>
      <c r="Z14" s="3">
        <f>[10]Outubro!$B$29</f>
        <v>23.183333333333326</v>
      </c>
      <c r="AA14" s="3">
        <f>[10]Outubro!$B$30</f>
        <v>21.787499999999998</v>
      </c>
      <c r="AB14" s="3">
        <f>[10]Outubro!$B$31</f>
        <v>23.574999999999992</v>
      </c>
      <c r="AC14" s="3">
        <f>[10]Outubro!$B$32</f>
        <v>25.841666666666669</v>
      </c>
      <c r="AD14" s="3">
        <f>[10]Outubro!$B$33</f>
        <v>29.133333333333336</v>
      </c>
      <c r="AE14" s="3">
        <f>[10]Outubro!$B$34</f>
        <v>20.587499999999999</v>
      </c>
      <c r="AF14" s="3">
        <f>[10]Outubro!$B$35</f>
        <v>20.658333333333328</v>
      </c>
      <c r="AG14" s="16">
        <f t="shared" si="1"/>
        <v>24.035618279569896</v>
      </c>
    </row>
    <row r="15" spans="1:34" ht="17.100000000000001" customHeight="1" x14ac:dyDescent="0.2">
      <c r="A15" s="9" t="s">
        <v>8</v>
      </c>
      <c r="B15" s="3">
        <f>[11]Outubro!$B$5</f>
        <v>24.483333333333334</v>
      </c>
      <c r="C15" s="3">
        <f>[11]Outubro!$B$6</f>
        <v>20.670833333333331</v>
      </c>
      <c r="D15" s="3">
        <f>[11]Outubro!$B$7</f>
        <v>23.020833333333329</v>
      </c>
      <c r="E15" s="3">
        <f>[11]Outubro!$B$8</f>
        <v>23.391666666666666</v>
      </c>
      <c r="F15" s="3">
        <f>[11]Outubro!$B$9</f>
        <v>23.891666666666669</v>
      </c>
      <c r="G15" s="3">
        <f>[11]Outubro!$B$10</f>
        <v>25.86666666666666</v>
      </c>
      <c r="H15" s="3">
        <f>[11]Outubro!$B$11</f>
        <v>26.854166666666671</v>
      </c>
      <c r="I15" s="3">
        <f>[11]Outubro!$B$12</f>
        <v>24.037500000000005</v>
      </c>
      <c r="J15" s="3">
        <f>[11]Outubro!$B$13</f>
        <v>22.279166666666669</v>
      </c>
      <c r="K15" s="3">
        <f>[11]Outubro!$B$14</f>
        <v>22.779166666666669</v>
      </c>
      <c r="L15" s="3">
        <f>[11]Outubro!$B$15</f>
        <v>24.766666666666666</v>
      </c>
      <c r="M15" s="3">
        <f>[11]Outubro!$B$16</f>
        <v>21.904166666666669</v>
      </c>
      <c r="N15" s="3">
        <f>[11]Outubro!$B$17</f>
        <v>23.391666666666666</v>
      </c>
      <c r="O15" s="3">
        <f>[11]Outubro!$B$18</f>
        <v>23.108333333333331</v>
      </c>
      <c r="P15" s="3">
        <f>[11]Outubro!$B$19</f>
        <v>23.691666666666666</v>
      </c>
      <c r="Q15" s="3">
        <f>[11]Outubro!$B$20</f>
        <v>22.729166666666668</v>
      </c>
      <c r="R15" s="3">
        <f>[11]Outubro!$B$21</f>
        <v>23.679166666666664</v>
      </c>
      <c r="S15" s="3">
        <f>[11]Outubro!$B$22</f>
        <v>22.595833333333335</v>
      </c>
      <c r="T15" s="3">
        <f>[11]Outubro!$B$23</f>
        <v>22.183333333333337</v>
      </c>
      <c r="U15" s="3">
        <f>[11]Outubro!$B$24</f>
        <v>22.704166666666669</v>
      </c>
      <c r="V15" s="3">
        <f>[11]Outubro!$B$25</f>
        <v>22.216666666666665</v>
      </c>
      <c r="W15" s="3">
        <f>[11]Outubro!$B$26</f>
        <v>23.162499999999998</v>
      </c>
      <c r="X15" s="3">
        <f>[11]Outubro!$B$27</f>
        <v>24.050000000000008</v>
      </c>
      <c r="Y15" s="3">
        <f>[11]Outubro!$B$28</f>
        <v>25.645833333333332</v>
      </c>
      <c r="Z15" s="3">
        <f>[11]Outubro!$B$29</f>
        <v>22.345833333333331</v>
      </c>
      <c r="AA15" s="3">
        <f>[11]Outubro!$B$30</f>
        <v>21.145833333333329</v>
      </c>
      <c r="AB15" s="3">
        <f>[11]Outubro!$B$31</f>
        <v>22.145833333333332</v>
      </c>
      <c r="AC15" s="3">
        <f>[11]Outubro!$B$32</f>
        <v>25.233333333333331</v>
      </c>
      <c r="AD15" s="3">
        <f>[11]Outubro!$B$33</f>
        <v>26.820833333333336</v>
      </c>
      <c r="AE15" s="3">
        <f>[11]Outubro!$B$34</f>
        <v>20.733333333333334</v>
      </c>
      <c r="AF15" s="3">
        <f>[11]Outubro!$B$35</f>
        <v>20.691666666666666</v>
      </c>
      <c r="AG15" s="16">
        <f t="shared" si="1"/>
        <v>23.297446236559143</v>
      </c>
    </row>
    <row r="16" spans="1:34" ht="17.100000000000001" customHeight="1" x14ac:dyDescent="0.2">
      <c r="A16" s="9" t="s">
        <v>9</v>
      </c>
      <c r="B16" s="3">
        <f>[12]Outubro!$B$5</f>
        <v>26.366666666666664</v>
      </c>
      <c r="C16" s="3">
        <f>[12]Outubro!$B$6</f>
        <v>22.004166666666666</v>
      </c>
      <c r="D16" s="3">
        <f>[12]Outubro!$B$7</f>
        <v>24.191666666666666</v>
      </c>
      <c r="E16" s="3">
        <f>[12]Outubro!$B$8</f>
        <v>24.854166666666671</v>
      </c>
      <c r="F16" s="3">
        <f>[12]Outubro!$B$9</f>
        <v>25.233333333333338</v>
      </c>
      <c r="G16" s="3">
        <f>[12]Outubro!$B$10</f>
        <v>26.170833333333334</v>
      </c>
      <c r="H16" s="3">
        <f>[12]Outubro!$B$11</f>
        <v>27.825000000000003</v>
      </c>
      <c r="I16" s="3">
        <f>[12]Outubro!$B$12</f>
        <v>25.100000000000005</v>
      </c>
      <c r="J16" s="3">
        <f>[12]Outubro!$B$13</f>
        <v>22.7</v>
      </c>
      <c r="K16" s="3">
        <f>[12]Outubro!$B$14</f>
        <v>23.033333333333331</v>
      </c>
      <c r="L16" s="3">
        <f>[12]Outubro!$B$15</f>
        <v>24.741666666666671</v>
      </c>
      <c r="M16" s="3">
        <f>[12]Outubro!$B$16</f>
        <v>24.329166666666669</v>
      </c>
      <c r="N16" s="3">
        <f>[12]Outubro!$B$17</f>
        <v>24.933333333333334</v>
      </c>
      <c r="O16" s="3">
        <f>[12]Outubro!$B$18</f>
        <v>23.983333333333331</v>
      </c>
      <c r="P16" s="3">
        <f>[12]Outubro!$B$19</f>
        <v>23.712500000000002</v>
      </c>
      <c r="Q16" s="3">
        <f>[12]Outubro!$B$20</f>
        <v>22.99166666666666</v>
      </c>
      <c r="R16" s="3">
        <f>[12]Outubro!$B$21</f>
        <v>23.658333333333335</v>
      </c>
      <c r="S16" s="3">
        <f>[12]Outubro!$B$22</f>
        <v>22.625000000000004</v>
      </c>
      <c r="T16" s="3">
        <f>[12]Outubro!$B$23</f>
        <v>22.5625</v>
      </c>
      <c r="U16" s="3">
        <f>[12]Outubro!$B$24</f>
        <v>23.341666666666665</v>
      </c>
      <c r="V16" s="3">
        <f>[12]Outubro!$B$25</f>
        <v>23.387499999999999</v>
      </c>
      <c r="W16" s="3">
        <f>[12]Outubro!$B$26</f>
        <v>24.891666666666666</v>
      </c>
      <c r="X16" s="3">
        <f>[12]Outubro!$B$27</f>
        <v>24.024999999999995</v>
      </c>
      <c r="Y16" s="3">
        <f>[12]Outubro!$B$28</f>
        <v>25.795833333333338</v>
      </c>
      <c r="Z16" s="3">
        <f>[12]Outubro!$B$29</f>
        <v>23.3125</v>
      </c>
      <c r="AA16" s="3">
        <f>[12]Outubro!$B$30</f>
        <v>22.345833333333335</v>
      </c>
      <c r="AB16" s="3">
        <f>[12]Outubro!$B$31</f>
        <v>23.883333333333336</v>
      </c>
      <c r="AC16" s="3">
        <f>[12]Outubro!$B$32</f>
        <v>26.829166666666666</v>
      </c>
      <c r="AD16" s="3">
        <f>[12]Outubro!$B$33</f>
        <v>28.299999999999997</v>
      </c>
      <c r="AE16" s="3">
        <f>[12]Outubro!$B$34</f>
        <v>21.433333333333337</v>
      </c>
      <c r="AF16" s="3">
        <f>[12]Outubro!$B$35</f>
        <v>21.579166666666666</v>
      </c>
      <c r="AG16" s="16">
        <f t="shared" si="1"/>
        <v>24.198118279569886</v>
      </c>
    </row>
    <row r="17" spans="1:34" ht="17.100000000000001" customHeight="1" x14ac:dyDescent="0.2">
      <c r="A17" s="9" t="s">
        <v>52</v>
      </c>
      <c r="B17" s="3">
        <f>[13]Outubro!$B$5</f>
        <v>27.829999999999995</v>
      </c>
      <c r="C17" s="3">
        <f>[13]Outubro!$B$6</f>
        <v>23.220833333333335</v>
      </c>
      <c r="D17" s="3">
        <f>[13]Outubro!$B$7</f>
        <v>24.595833333333335</v>
      </c>
      <c r="E17" s="3">
        <f>[13]Outubro!$B$8</f>
        <v>25.516666666666666</v>
      </c>
      <c r="F17" s="3">
        <f>[13]Outubro!$B$9</f>
        <v>26.033333333333331</v>
      </c>
      <c r="G17" s="3">
        <f>[13]Outubro!$B$10</f>
        <v>26.837500000000002</v>
      </c>
      <c r="H17" s="3">
        <f>[13]Outubro!$B$11</f>
        <v>28.316666666666666</v>
      </c>
      <c r="I17" s="3">
        <f>[13]Outubro!$B$12</f>
        <v>29.174999999999997</v>
      </c>
      <c r="J17" s="3">
        <f>[13]Outubro!$B$13</f>
        <v>30.162499999999998</v>
      </c>
      <c r="K17" s="3">
        <f>[13]Outubro!$B$14</f>
        <v>25.354166666666668</v>
      </c>
      <c r="L17" s="3">
        <f>[13]Outubro!$B$15</f>
        <v>26.520833333333325</v>
      </c>
      <c r="M17" s="3">
        <f>[13]Outubro!$B$16</f>
        <v>28.099999999999998</v>
      </c>
      <c r="N17" s="3">
        <f>[13]Outubro!$B$17</f>
        <v>28.712499999999995</v>
      </c>
      <c r="O17" s="3">
        <f>[13]Outubro!$B$18</f>
        <v>23.954166666666666</v>
      </c>
      <c r="P17" s="3">
        <f>[13]Outubro!$B$19</f>
        <v>22.816666666666666</v>
      </c>
      <c r="Q17" s="3">
        <f>[13]Outubro!$B$20</f>
        <v>23.758333333333329</v>
      </c>
      <c r="R17" s="3">
        <f>[13]Outubro!$B$21</f>
        <v>24.279166666666665</v>
      </c>
      <c r="S17" s="3">
        <f>[13]Outubro!$B$22</f>
        <v>25.391666666666666</v>
      </c>
      <c r="T17" s="3">
        <f>[13]Outubro!$B$23</f>
        <v>24.5</v>
      </c>
      <c r="U17" s="3">
        <f>[13]Outubro!$B$24</f>
        <v>24.765217391304354</v>
      </c>
      <c r="V17" s="3">
        <f>[13]Outubro!$B$25</f>
        <v>25.516000000000005</v>
      </c>
      <c r="W17" s="3">
        <f>[13]Outubro!$B$26</f>
        <v>26.341666666666658</v>
      </c>
      <c r="X17" s="3">
        <f>[13]Outubro!$B$27</f>
        <v>26.954166666666666</v>
      </c>
      <c r="Y17" s="3">
        <f>[13]Outubro!$B$28</f>
        <v>28.329166666666666</v>
      </c>
      <c r="Z17" s="3">
        <f>[13]Outubro!$B$29</f>
        <v>26.549999999999997</v>
      </c>
      <c r="AA17" s="3">
        <f>[13]Outubro!$B$30</f>
        <v>24.929166666666671</v>
      </c>
      <c r="AB17" s="3">
        <f>[13]Outubro!$B$31</f>
        <v>26.166666666666668</v>
      </c>
      <c r="AC17" s="3">
        <f>[13]Outubro!$B$32</f>
        <v>28.562500000000011</v>
      </c>
      <c r="AD17" s="3">
        <f>[13]Outubro!$B$33</f>
        <v>30.950000000000003</v>
      </c>
      <c r="AE17" s="3">
        <f>[13]Outubro!$B$34</f>
        <v>23.904166666666669</v>
      </c>
      <c r="AF17" s="3">
        <f>[13]Outubro!$B$35</f>
        <v>23.63333333333334</v>
      </c>
      <c r="AG17" s="16">
        <f t="shared" si="1"/>
        <v>26.183157550257121</v>
      </c>
    </row>
    <row r="18" spans="1:34" ht="17.100000000000001" customHeight="1" x14ac:dyDescent="0.2">
      <c r="A18" s="9" t="s">
        <v>10</v>
      </c>
      <c r="B18" s="3">
        <f>[14]outubro!$B$5</f>
        <v>25.091666666666669</v>
      </c>
      <c r="C18" s="3">
        <f>[14]outubro!$B$6</f>
        <v>21.513043478260869</v>
      </c>
      <c r="D18" s="3">
        <f>[14]outubro!$B$7</f>
        <v>23.017391304347829</v>
      </c>
      <c r="E18" s="3">
        <f>[14]outubro!$B$8</f>
        <v>23.017391304347825</v>
      </c>
      <c r="F18" s="3">
        <f>[14]outubro!$B$9</f>
        <v>25.091304347826092</v>
      </c>
      <c r="G18" s="3">
        <f>[14]outubro!$B$10</f>
        <v>26.347826086956516</v>
      </c>
      <c r="H18" s="3">
        <f>[14]outubro!$B$11</f>
        <v>28.508695652173916</v>
      </c>
      <c r="I18" s="3">
        <f>[14]outubro!$B$12</f>
        <v>24.3</v>
      </c>
      <c r="J18" s="3">
        <f>[14]outubro!$B$13</f>
        <v>23.504347826086956</v>
      </c>
      <c r="K18" s="3">
        <f>[14]outubro!$B$14</f>
        <v>24.665217391304346</v>
      </c>
      <c r="L18" s="3">
        <f>[14]outubro!$B$15</f>
        <v>23.360869565217399</v>
      </c>
      <c r="M18" s="3">
        <f>[14]outubro!$B$16</f>
        <v>24.369565217391305</v>
      </c>
      <c r="N18" s="3">
        <f>[14]outubro!$B$17</f>
        <v>22.617391304347827</v>
      </c>
      <c r="O18" s="3">
        <f>[14]outubro!$B$18</f>
        <v>23.152173913043477</v>
      </c>
      <c r="P18" s="3">
        <f>[14]outubro!$B$19</f>
        <v>22.547826086956523</v>
      </c>
      <c r="Q18" s="3">
        <f>[14]outubro!$B$20</f>
        <v>23.086956521739125</v>
      </c>
      <c r="R18" s="3">
        <f>[14]outubro!$B$21</f>
        <v>22.539130434782606</v>
      </c>
      <c r="S18" s="3">
        <f>[14]outubro!$B$22</f>
        <v>22.408695652173918</v>
      </c>
      <c r="T18" s="3">
        <f>[14]outubro!$B$23</f>
        <v>22.559090909090909</v>
      </c>
      <c r="U18" s="3">
        <f>[14]outubro!$B$24</f>
        <v>22.560869565217391</v>
      </c>
      <c r="V18" s="3">
        <f>[14]outubro!$B$25</f>
        <v>24.791666666666671</v>
      </c>
      <c r="W18" s="3">
        <f>[14]outubro!$B$26</f>
        <v>24.900000000000006</v>
      </c>
      <c r="X18" s="3">
        <f>[14]outubro!$B$27</f>
        <v>26.854166666666668</v>
      </c>
      <c r="Y18" s="3">
        <f>[14]outubro!$B$28</f>
        <v>26.854166666666668</v>
      </c>
      <c r="Z18" s="3">
        <f>[14]outubro!$B$29</f>
        <v>22.908333333333328</v>
      </c>
      <c r="AA18" s="3">
        <f>[14]outubro!$B$30</f>
        <v>21.766666666666666</v>
      </c>
      <c r="AB18" s="3">
        <f>[14]outubro!$B$31</f>
        <v>22.441666666666666</v>
      </c>
      <c r="AC18" s="3">
        <f>[14]outubro!$B$32</f>
        <v>25.362499999999997</v>
      </c>
      <c r="AD18" s="3">
        <f>[14]outubro!$B$33</f>
        <v>28.291666666666668</v>
      </c>
      <c r="AE18" s="3">
        <f>[14]outubro!$B$34</f>
        <v>21.170833333333331</v>
      </c>
      <c r="AF18" s="3">
        <f>[14]outubro!$B$35</f>
        <v>20.983333333333331</v>
      </c>
      <c r="AG18" s="16">
        <f t="shared" ref="AG18:AG29" si="2">AVERAGE(B18:AF18)</f>
        <v>23.889821071868759</v>
      </c>
    </row>
    <row r="19" spans="1:34" ht="17.100000000000001" customHeight="1" x14ac:dyDescent="0.2">
      <c r="A19" s="9" t="s">
        <v>11</v>
      </c>
      <c r="B19" s="3">
        <f>[15]Outubro!$B$5</f>
        <v>25.495833333333334</v>
      </c>
      <c r="C19" s="3">
        <f>[15]Outubro!$B$6</f>
        <v>22.037499999999998</v>
      </c>
      <c r="D19" s="3">
        <f>[15]Outubro!$B$7</f>
        <v>23.379166666666663</v>
      </c>
      <c r="E19" s="3">
        <f>[15]Outubro!$B$8</f>
        <v>22.779166666666669</v>
      </c>
      <c r="F19" s="3">
        <f>[15]Outubro!$B$9</f>
        <v>24.895833333333339</v>
      </c>
      <c r="G19" s="3">
        <f>[15]Outubro!$B$10</f>
        <v>25.245833333333334</v>
      </c>
      <c r="H19" s="3">
        <f>[15]Outubro!$B$11</f>
        <v>27.141666666666662</v>
      </c>
      <c r="I19" s="3">
        <f>[15]Outubro!$B$12</f>
        <v>27.441666666666674</v>
      </c>
      <c r="J19" s="3">
        <f>[15]Outubro!$B$13</f>
        <v>28.154166666666665</v>
      </c>
      <c r="K19" s="3">
        <f>[15]Outubro!$B$14</f>
        <v>25.204166666666666</v>
      </c>
      <c r="L19" s="3">
        <f>[15]Outubro!$B$15</f>
        <v>24.333333333333332</v>
      </c>
      <c r="M19" s="3">
        <f>[15]Outubro!$B$16</f>
        <v>25.558333333333326</v>
      </c>
      <c r="N19" s="3">
        <f>[15]Outubro!$B$17</f>
        <v>26.500000000000004</v>
      </c>
      <c r="O19" s="3">
        <f>[15]Outubro!$B$18</f>
        <v>24.654166666666669</v>
      </c>
      <c r="P19" s="3">
        <f>[15]Outubro!$B$19</f>
        <v>22.916666666666671</v>
      </c>
      <c r="Q19" s="3">
        <f>[15]Outubro!$B$20</f>
        <v>23.572727272727267</v>
      </c>
      <c r="R19" s="3">
        <f>[15]Outubro!$B$21</f>
        <v>23.895833333333339</v>
      </c>
      <c r="S19" s="3">
        <f>[15]Outubro!$B$22</f>
        <v>22.833333333333332</v>
      </c>
      <c r="T19" s="3">
        <f>[15]Outubro!$B$23</f>
        <v>22.291666666666668</v>
      </c>
      <c r="U19" s="3">
        <f>[15]Outubro!$B$24</f>
        <v>23.141666666666666</v>
      </c>
      <c r="V19" s="3">
        <f>[15]Outubro!$B$25</f>
        <v>23.466666666666669</v>
      </c>
      <c r="W19" s="3">
        <f>[15]Outubro!$B$26</f>
        <v>23.395833333333332</v>
      </c>
      <c r="X19" s="3">
        <f>[15]Outubro!$B$27</f>
        <v>23.974999999999998</v>
      </c>
      <c r="Y19" s="3">
        <f>[15]Outubro!$B$28</f>
        <v>26.545833333333331</v>
      </c>
      <c r="Z19" s="3">
        <f>[15]Outubro!$B$29</f>
        <v>24.058333333333334</v>
      </c>
      <c r="AA19" s="3">
        <f>[15]Outubro!$B$30</f>
        <v>23.325000000000003</v>
      </c>
      <c r="AB19" s="3">
        <f>[15]Outubro!$B$31</f>
        <v>24.454166666666669</v>
      </c>
      <c r="AC19" s="3">
        <f>[15]Outubro!$B$32</f>
        <v>26.241666666666664</v>
      </c>
      <c r="AD19" s="3">
        <f>[15]Outubro!$B$33</f>
        <v>28.220833333333331</v>
      </c>
      <c r="AE19" s="3">
        <f>[15]Outubro!$B$34</f>
        <v>21.499999999999996</v>
      </c>
      <c r="AF19" s="3">
        <f>[15]Outubro!$B$35</f>
        <v>21.916666666666668</v>
      </c>
      <c r="AG19" s="16">
        <f t="shared" si="2"/>
        <v>24.470087976539588</v>
      </c>
    </row>
    <row r="20" spans="1:34" ht="17.100000000000001" customHeight="1" x14ac:dyDescent="0.2">
      <c r="A20" s="9" t="s">
        <v>12</v>
      </c>
      <c r="B20" s="3">
        <f>[16]Outubro!$B$5</f>
        <v>27.945833333333336</v>
      </c>
      <c r="C20" s="3">
        <f>[16]Outubro!$B$6</f>
        <v>23.575000000000003</v>
      </c>
      <c r="D20" s="3">
        <f>[16]Outubro!$B$7</f>
        <v>25.158333333333331</v>
      </c>
      <c r="E20" s="3">
        <f>[16]Outubro!$B$8</f>
        <v>25.7</v>
      </c>
      <c r="F20" s="3">
        <f>[16]Outubro!$B$9</f>
        <v>26.791666666666661</v>
      </c>
      <c r="G20" s="3">
        <f>[16]Outubro!$B$10</f>
        <v>27.354166666666668</v>
      </c>
      <c r="H20" s="3">
        <f>[16]Outubro!$B$11</f>
        <v>28.166666666666668</v>
      </c>
      <c r="I20" s="3">
        <f>[16]Outubro!$B$12</f>
        <v>28.870833333333337</v>
      </c>
      <c r="J20" s="3">
        <f>[16]Outubro!$B$13</f>
        <v>29.895833333333332</v>
      </c>
      <c r="K20" s="3">
        <f>[16]Outubro!$B$14</f>
        <v>26.929166666666664</v>
      </c>
      <c r="L20" s="3">
        <f>[16]Outubro!$B$15</f>
        <v>26.900000000000006</v>
      </c>
      <c r="M20" s="3">
        <f>[16]Outubro!$B$16</f>
        <v>28.037500000000005</v>
      </c>
      <c r="N20" s="3">
        <f>[16]Outubro!$B$17</f>
        <v>29.733333333333331</v>
      </c>
      <c r="O20" s="3">
        <f>[16]Outubro!$B$18</f>
        <v>25.474999999999998</v>
      </c>
      <c r="P20" s="3">
        <f>[16]Outubro!$B$19</f>
        <v>24.566666666666663</v>
      </c>
      <c r="Q20" s="3">
        <f>[16]Outubro!$B$20</f>
        <v>24.049999999999997</v>
      </c>
      <c r="R20" s="3">
        <f>[16]Outubro!$B$21</f>
        <v>24.541666666666661</v>
      </c>
      <c r="S20" s="3">
        <f>[16]Outubro!$B$22</f>
        <v>26.066666666666663</v>
      </c>
      <c r="T20" s="3">
        <f>[16]Outubro!$B$23</f>
        <v>25.400000000000006</v>
      </c>
      <c r="U20" s="3">
        <f>[16]Outubro!$B$24</f>
        <v>25.579166666666666</v>
      </c>
      <c r="V20" s="3">
        <f>[16]Outubro!$B$25</f>
        <v>25.920833333333331</v>
      </c>
      <c r="W20" s="3">
        <f>[16]Outubro!$B$26</f>
        <v>25.679166666666671</v>
      </c>
      <c r="X20" s="3">
        <f>[16]Outubro!$B$27</f>
        <v>26.604166666666668</v>
      </c>
      <c r="Y20" s="3">
        <f>[16]Outubro!$B$28</f>
        <v>27.945833333333329</v>
      </c>
      <c r="Z20" s="3">
        <f>[16]Outubro!$B$29</f>
        <v>27.383333333333329</v>
      </c>
      <c r="AA20" s="3">
        <f>[16]Outubro!$B$30</f>
        <v>25.675000000000001</v>
      </c>
      <c r="AB20" s="3">
        <f>[16]Outubro!$B$31</f>
        <v>27.25833333333334</v>
      </c>
      <c r="AC20" s="3">
        <f>[16]Outubro!$B$32</f>
        <v>29.354166666666661</v>
      </c>
      <c r="AD20" s="3">
        <f>[16]Outubro!$B$33</f>
        <v>30.695833333333329</v>
      </c>
      <c r="AE20" s="3">
        <f>[16]Outubro!$B$34</f>
        <v>24.558333333333334</v>
      </c>
      <c r="AF20" s="3">
        <f>[16]Outubro!$B$35</f>
        <v>24.354166666666668</v>
      </c>
      <c r="AG20" s="16">
        <f t="shared" si="2"/>
        <v>26.650537634408597</v>
      </c>
    </row>
    <row r="21" spans="1:34" ht="17.100000000000001" customHeight="1" x14ac:dyDescent="0.2">
      <c r="A21" s="9" t="s">
        <v>13</v>
      </c>
      <c r="B21" s="3" t="str">
        <f>[17]Outubro!$B$5</f>
        <v>**</v>
      </c>
      <c r="C21" s="3" t="str">
        <f>[17]Outubro!$B$6</f>
        <v>**</v>
      </c>
      <c r="D21" s="3" t="str">
        <f>[17]Outubro!$B$7</f>
        <v>**</v>
      </c>
      <c r="E21" s="3" t="str">
        <f>[17]Outubro!$B$8</f>
        <v>**</v>
      </c>
      <c r="F21" s="3" t="str">
        <f>[17]Outubro!$B$9</f>
        <v>**</v>
      </c>
      <c r="G21" s="3" t="str">
        <f>[17]Outubro!$B$10</f>
        <v>**</v>
      </c>
      <c r="H21" s="3" t="str">
        <f>[17]Outubro!$B$11</f>
        <v>**</v>
      </c>
      <c r="I21" s="3" t="str">
        <f>[17]Outubro!$B$12</f>
        <v>**</v>
      </c>
      <c r="J21" s="3" t="str">
        <f>[17]Outubro!$B$13</f>
        <v>**</v>
      </c>
      <c r="K21" s="3" t="str">
        <f>[17]Outubro!$B$14</f>
        <v>**</v>
      </c>
      <c r="L21" s="3" t="str">
        <f>[17]Outubro!$B$15</f>
        <v>**</v>
      </c>
      <c r="M21" s="3" t="str">
        <f>[17]Outubro!$B$16</f>
        <v>**</v>
      </c>
      <c r="N21" s="3" t="str">
        <f>[17]Outubro!$B$17</f>
        <v>**</v>
      </c>
      <c r="O21" s="3" t="str">
        <f>[17]Outubro!$B$18</f>
        <v>**</v>
      </c>
      <c r="P21" s="3" t="str">
        <f>[17]Outubro!$B$19</f>
        <v>**</v>
      </c>
      <c r="Q21" s="3" t="str">
        <f>[17]Outubro!$B$20</f>
        <v>**</v>
      </c>
      <c r="R21" s="3" t="str">
        <f>[17]Outubro!$B$21</f>
        <v>**</v>
      </c>
      <c r="S21" s="3" t="str">
        <f>[17]Outubro!$B$22</f>
        <v>**</v>
      </c>
      <c r="T21" s="3">
        <f>[17]Outubro!$B$23</f>
        <v>27.628571428571426</v>
      </c>
      <c r="U21" s="3">
        <f>[17]Outubro!$B$24</f>
        <v>25.904166666666658</v>
      </c>
      <c r="V21" s="3">
        <f>[17]Outubro!$B$25</f>
        <v>24.95</v>
      </c>
      <c r="W21" s="3">
        <f>[17]Outubro!$B$26</f>
        <v>23.845833333333335</v>
      </c>
      <c r="X21" s="3">
        <f>[17]Outubro!$B$27</f>
        <v>26.4375</v>
      </c>
      <c r="Y21" s="3">
        <f>[17]Outubro!$B$28</f>
        <v>28.620833333333334</v>
      </c>
      <c r="Z21" s="3">
        <f>[17]Outubro!$B$29</f>
        <v>24.891666666666666</v>
      </c>
      <c r="AA21" s="3">
        <f>[17]Outubro!$B$30</f>
        <v>24.662499999999998</v>
      </c>
      <c r="AB21" s="3">
        <f>[17]Outubro!$B$31</f>
        <v>27.82083333333334</v>
      </c>
      <c r="AC21" s="3">
        <f>[17]Outubro!$B$32</f>
        <v>29.766666666666666</v>
      </c>
      <c r="AD21" s="3">
        <f>[17]Outubro!$B$33</f>
        <v>30.774999999999995</v>
      </c>
      <c r="AE21" s="3">
        <f>[17]Outubro!$B$34</f>
        <v>25.537500000000005</v>
      </c>
      <c r="AF21" s="3">
        <f>[17]Outubro!$B$35</f>
        <v>24.016666666666701</v>
      </c>
      <c r="AG21" s="16">
        <f t="shared" si="2"/>
        <v>26.527518315018316</v>
      </c>
    </row>
    <row r="22" spans="1:34" ht="17.100000000000001" customHeight="1" x14ac:dyDescent="0.2">
      <c r="A22" s="9" t="s">
        <v>14</v>
      </c>
      <c r="B22" s="3">
        <f>[18]Outubro!$B$5</f>
        <v>28.756521739130438</v>
      </c>
      <c r="C22" s="3">
        <f>[18]Outubro!$B$6</f>
        <v>24.441666666666663</v>
      </c>
      <c r="D22" s="3">
        <f>[18]Outubro!$B$7</f>
        <v>24.670833333333338</v>
      </c>
      <c r="E22" s="3">
        <f>[18]Outubro!$B$8</f>
        <v>25.523809523809526</v>
      </c>
      <c r="F22" s="3">
        <f>[18]Outubro!$B$9</f>
        <v>26.975000000000005</v>
      </c>
      <c r="G22" s="3">
        <f>[18]Outubro!$B$10</f>
        <v>23.335294117647059</v>
      </c>
      <c r="H22" s="3">
        <f>[18]Outubro!$B$11</f>
        <v>23.660000000000004</v>
      </c>
      <c r="I22" s="3">
        <f>[18]Outubro!$B$12</f>
        <v>26.59375</v>
      </c>
      <c r="J22" s="3">
        <f>[18]Outubro!$B$13</f>
        <v>24.81111111111111</v>
      </c>
      <c r="K22" s="3">
        <f>[18]Outubro!$B$14</f>
        <v>22.941176470588239</v>
      </c>
      <c r="L22" s="3">
        <f>[18]Outubro!$B$15</f>
        <v>22.76923076923077</v>
      </c>
      <c r="M22" s="3">
        <f>[18]Outubro!$B$16</f>
        <v>25.471428571428568</v>
      </c>
      <c r="N22" s="3">
        <f>[18]Outubro!$B$17</f>
        <v>23.75</v>
      </c>
      <c r="O22" s="3">
        <f>[18]Outubro!$B$18</f>
        <v>24.630769230769236</v>
      </c>
      <c r="P22" s="3">
        <f>[18]Outubro!$B$19</f>
        <v>23.422222222222221</v>
      </c>
      <c r="Q22" s="3">
        <f>[18]Outubro!$B$20</f>
        <v>22.931578947368422</v>
      </c>
      <c r="R22" s="3">
        <f>[18]Outubro!$B$21</f>
        <v>20.011764705882349</v>
      </c>
      <c r="S22" s="3">
        <f>[18]Outubro!$B$22</f>
        <v>22.145000000000003</v>
      </c>
      <c r="T22" s="3">
        <f>[18]Outubro!$B$23</f>
        <v>22.578947368421051</v>
      </c>
      <c r="U22" s="3">
        <f>[18]Outubro!$B$24</f>
        <v>21.139999999999997</v>
      </c>
      <c r="V22" s="3">
        <f>[18]Outubro!$B$25</f>
        <v>22.169230769230772</v>
      </c>
      <c r="W22" s="3">
        <f>[18]Outubro!$B$26</f>
        <v>24.617647058823522</v>
      </c>
      <c r="X22" s="3">
        <f>[18]Outubro!$B$27</f>
        <v>21.585714285714285</v>
      </c>
      <c r="Y22" s="3">
        <f>[18]Outubro!$B$28</f>
        <v>22.169230769230772</v>
      </c>
      <c r="Z22" s="3">
        <f>[18]Outubro!$B$29</f>
        <v>24.617647058823522</v>
      </c>
      <c r="AA22" s="3">
        <f>[18]Outubro!$B$30</f>
        <v>21.585714285714285</v>
      </c>
      <c r="AB22" s="3">
        <f>[18]Outubro!$B$31</f>
        <v>22.758333333333336</v>
      </c>
      <c r="AC22" s="3">
        <f>[18]Outubro!$B$32</f>
        <v>23.127272727272725</v>
      </c>
      <c r="AD22" s="3">
        <f>[18]Outubro!$B$33</f>
        <v>25.300000000000004</v>
      </c>
      <c r="AE22" s="3">
        <f>[18]Outubro!$B$34</f>
        <v>22.829166666666666</v>
      </c>
      <c r="AF22" s="3">
        <f>[18]Outubro!$B$35</f>
        <v>22.522222222222226</v>
      </c>
      <c r="AG22" s="16">
        <f t="shared" si="2"/>
        <v>23.672331740472288</v>
      </c>
    </row>
    <row r="23" spans="1:34" ht="17.100000000000001" customHeight="1" x14ac:dyDescent="0.2">
      <c r="A23" s="9" t="s">
        <v>15</v>
      </c>
      <c r="B23" s="3">
        <f>[19]Outubro!$B$5</f>
        <v>24.629166666666666</v>
      </c>
      <c r="C23" s="3">
        <f>[19]Outubro!$B$6</f>
        <v>20.175000000000001</v>
      </c>
      <c r="D23" s="3">
        <f>[19]Outubro!$B$7</f>
        <v>22.091666666666672</v>
      </c>
      <c r="E23" s="3">
        <f>[19]Outubro!$B$8</f>
        <v>22.658333333333331</v>
      </c>
      <c r="F23" s="3">
        <f>[19]Outubro!$B$9</f>
        <v>24.437499999999996</v>
      </c>
      <c r="G23" s="3">
        <f>[19]Outubro!$B$10</f>
        <v>25.129166666666659</v>
      </c>
      <c r="H23" s="3">
        <f>[19]Outubro!$B$11</f>
        <v>26.320833333333336</v>
      </c>
      <c r="I23" s="3">
        <f>[19]Outubro!$B$12</f>
        <v>26.783333333333342</v>
      </c>
      <c r="J23" s="3">
        <f>[19]Outubro!$B$13</f>
        <v>27.070833333333329</v>
      </c>
      <c r="K23" s="3">
        <f>[19]Outubro!$B$14</f>
        <v>21.479166666666668</v>
      </c>
      <c r="L23" s="3">
        <f>[19]Outubro!$B$15</f>
        <v>23.583333333333339</v>
      </c>
      <c r="M23" s="3">
        <f>[19]Outubro!$B$16</f>
        <v>23.466666666666665</v>
      </c>
      <c r="N23" s="3">
        <f>[19]Outubro!$B$17</f>
        <v>24.412499999999998</v>
      </c>
      <c r="O23" s="3">
        <f>[19]Outubro!$B$18</f>
        <v>20.654166666666669</v>
      </c>
      <c r="P23" s="3">
        <v>35.200000000000003</v>
      </c>
      <c r="Q23" s="3">
        <f>[19]Outubro!$B$20</f>
        <v>22.245833333333334</v>
      </c>
      <c r="R23" s="3">
        <f>[19]Outubro!$B$21</f>
        <v>22.420833333333334</v>
      </c>
      <c r="S23" s="3">
        <f>[19]Outubro!$B$22</f>
        <v>21.708333333333329</v>
      </c>
      <c r="T23" s="3">
        <f>[19]Outubro!$B$23</f>
        <v>22.916666666666668</v>
      </c>
      <c r="U23" s="3">
        <f>[19]Outubro!$B$24</f>
        <v>22.466666666666665</v>
      </c>
      <c r="V23" s="3">
        <f>[19]Outubro!$B$25</f>
        <v>23.408333333333335</v>
      </c>
      <c r="W23" s="3">
        <f>[19]Outubro!$B$26</f>
        <v>23.637499999999999</v>
      </c>
      <c r="X23" s="3">
        <f>[19]Outubro!$B$27</f>
        <v>25.366666666666671</v>
      </c>
      <c r="Y23" s="3">
        <f>[19]Outubro!$B$28</f>
        <v>25.366666666666671</v>
      </c>
      <c r="Z23" s="3">
        <f>[19]Outubro!$B$29</f>
        <v>23.066666666666663</v>
      </c>
      <c r="AA23" s="3">
        <f>[19]Outubro!$B$30</f>
        <v>20.012499999999999</v>
      </c>
      <c r="AB23" s="3">
        <f>[19]Outubro!$B$31</f>
        <v>22.645833333333339</v>
      </c>
      <c r="AC23" s="3">
        <f>[19]Outubro!$B$32</f>
        <v>25.629166666666666</v>
      </c>
      <c r="AD23" s="3">
        <f>[19]Outubro!$B$33</f>
        <v>27.058333333333326</v>
      </c>
      <c r="AE23" s="3">
        <f>[19]Outubro!$B$34</f>
        <v>19.412499999999998</v>
      </c>
      <c r="AF23" s="3">
        <f>[19]Outubro!$B$35</f>
        <v>19.737500000000001</v>
      </c>
      <c r="AG23" s="16">
        <f t="shared" si="2"/>
        <v>23.71586021505377</v>
      </c>
    </row>
    <row r="24" spans="1:34" ht="17.100000000000001" customHeight="1" x14ac:dyDescent="0.2">
      <c r="A24" s="9" t="s">
        <v>16</v>
      </c>
      <c r="B24" s="3">
        <f>[20]Outubro!$B$5</f>
        <v>27.854166666666668</v>
      </c>
      <c r="C24" s="3">
        <f>[20]Outubro!$B$6</f>
        <v>22.754166666666674</v>
      </c>
      <c r="D24" s="3">
        <f>[20]Outubro!$B$7</f>
        <v>24.483333333333334</v>
      </c>
      <c r="E24" s="3">
        <f>[20]Outubro!$B$8</f>
        <v>25.962499999999991</v>
      </c>
      <c r="F24" s="3">
        <f>[20]Outubro!$B$9</f>
        <v>27.633333333333336</v>
      </c>
      <c r="G24" s="3">
        <f>[20]Outubro!$B$10</f>
        <v>29.229166666666668</v>
      </c>
      <c r="H24" s="3">
        <f>[20]Outubro!$B$11</f>
        <v>30.233333333333324</v>
      </c>
      <c r="I24" s="3">
        <f>[20]Outubro!$B$12</f>
        <v>31.299999999999997</v>
      </c>
      <c r="J24" s="3">
        <f>[20]Outubro!$B$13</f>
        <v>32.145833333333336</v>
      </c>
      <c r="K24" s="3">
        <f>[20]Outubro!$B$14</f>
        <v>24.333333333333332</v>
      </c>
      <c r="L24" s="3">
        <f>[20]Outubro!$B$15</f>
        <v>26.966666666666665</v>
      </c>
      <c r="M24" s="3">
        <f>[20]Outubro!$B$16</f>
        <v>29.108333333333334</v>
      </c>
      <c r="N24" s="3">
        <f>[20]Outubro!$B$17</f>
        <v>28.033333333333331</v>
      </c>
      <c r="O24" s="3">
        <f>[20]Outubro!$B$18</f>
        <v>21.900000000000002</v>
      </c>
      <c r="P24" s="3">
        <f>[20]Outubro!$B$19</f>
        <v>21.483333333333334</v>
      </c>
      <c r="Q24" s="3">
        <f>[20]Outubro!$B$20</f>
        <v>24.070833333333336</v>
      </c>
      <c r="R24" s="3">
        <f>[20]Outubro!$B$21</f>
        <v>23.870833333333334</v>
      </c>
      <c r="S24" s="3">
        <f>[20]Outubro!$B$22</f>
        <v>25.662499999999998</v>
      </c>
      <c r="T24" s="3">
        <f>[20]Outubro!$B$23</f>
        <v>24.458333333333332</v>
      </c>
      <c r="U24" s="3">
        <f>[20]Outubro!$B$24</f>
        <v>25.470833333333331</v>
      </c>
      <c r="V24" s="3">
        <f>[20]Outubro!$B$25</f>
        <v>26.745833333333337</v>
      </c>
      <c r="W24" s="3">
        <f>[20]Outubro!$B$26</f>
        <v>27.570833333333329</v>
      </c>
      <c r="X24" s="3">
        <f>[20]Outubro!$B$27</f>
        <v>29.291666666666668</v>
      </c>
      <c r="Y24" s="3">
        <f>[20]Outubro!$B$28</f>
        <v>30.237499999999994</v>
      </c>
      <c r="Z24" s="3">
        <f>[20]Outubro!$B$29</f>
        <v>27.954166666666669</v>
      </c>
      <c r="AA24" s="3">
        <f>[20]Outubro!$B$30</f>
        <v>24.683333333333326</v>
      </c>
      <c r="AB24" s="3">
        <f>[20]Outubro!$B$31</f>
        <v>26.974999999999994</v>
      </c>
      <c r="AC24" s="3">
        <f>[20]Outubro!$B$32</f>
        <v>30.754166666666674</v>
      </c>
      <c r="AD24" s="3">
        <f>[20]Outubro!$B$33</f>
        <v>33.820833333333333</v>
      </c>
      <c r="AE24" s="3">
        <f>[20]Outubro!$B$34</f>
        <v>22.962499999999995</v>
      </c>
      <c r="AF24" s="3">
        <f>[20]Outubro!$B$35</f>
        <v>22.333333333333339</v>
      </c>
      <c r="AG24" s="16">
        <f t="shared" si="2"/>
        <v>26.783333333333331</v>
      </c>
    </row>
    <row r="25" spans="1:34" ht="17.100000000000001" customHeight="1" x14ac:dyDescent="0.2">
      <c r="A25" s="9" t="s">
        <v>17</v>
      </c>
      <c r="B25" s="3">
        <f>[21]Outubro!$B$5</f>
        <v>26.333333333333329</v>
      </c>
      <c r="C25" s="3">
        <f>[21]Outubro!$B$6</f>
        <v>22.512499999999999</v>
      </c>
      <c r="D25" s="3">
        <f>[21]Outubro!$B$7</f>
        <v>22.799999999999997</v>
      </c>
      <c r="E25" s="3">
        <f>[21]Outubro!$B$8</f>
        <v>23.408333333333331</v>
      </c>
      <c r="F25" s="3">
        <f>[21]Outubro!$B$9</f>
        <v>25.895833333333325</v>
      </c>
      <c r="G25" s="3">
        <f>[21]Outubro!$B$10</f>
        <v>25.854166666666668</v>
      </c>
      <c r="H25" s="3">
        <f>[21]Outubro!$B$11</f>
        <v>27.591666666666658</v>
      </c>
      <c r="I25" s="3">
        <f>[21]Outubro!$B$12</f>
        <v>27.866666666666671</v>
      </c>
      <c r="J25" s="3">
        <f>[21]Outubro!$B$13</f>
        <v>26.854166666666668</v>
      </c>
      <c r="K25" s="3">
        <f>[21]Outubro!$B$14</f>
        <v>23.654166666666665</v>
      </c>
      <c r="L25" s="3">
        <f>[21]Outubro!$B$15</f>
        <v>24.766666666666669</v>
      </c>
      <c r="M25" s="3">
        <f>[21]Outubro!$B$16</f>
        <v>25.208333333333339</v>
      </c>
      <c r="N25" s="3">
        <f>[21]Outubro!$B$17</f>
        <v>26.875</v>
      </c>
      <c r="O25" s="3">
        <f>[21]Outubro!$B$18</f>
        <v>24.541666666666668</v>
      </c>
      <c r="P25" s="3">
        <f>[21]Outubro!$B$19</f>
        <v>23.883333333333336</v>
      </c>
      <c r="Q25" s="3">
        <f>[21]Outubro!$B$20</f>
        <v>23.333333333333332</v>
      </c>
      <c r="R25" s="3">
        <f>[21]Outubro!$B$21</f>
        <v>22.887499999999999</v>
      </c>
      <c r="S25" s="3">
        <f>[21]Outubro!$B$22</f>
        <v>22.775000000000002</v>
      </c>
      <c r="T25" s="3">
        <f>[21]Outubro!$B$23</f>
        <v>22.287499999999998</v>
      </c>
      <c r="U25" s="3">
        <f>[21]Outubro!$B$24</f>
        <v>22.366666666666671</v>
      </c>
      <c r="V25" s="3">
        <f>[21]Outubro!$B$25</f>
        <v>22.716666666666669</v>
      </c>
      <c r="W25" s="3">
        <f>[21]Outubro!$B$26</f>
        <v>25.345833333333331</v>
      </c>
      <c r="X25" s="3">
        <f>[21]Outubro!$B$27</f>
        <v>24.877272727272725</v>
      </c>
      <c r="Y25" s="3">
        <f>[21]Outubro!$B$28</f>
        <v>26.762500000000003</v>
      </c>
      <c r="Z25" s="3">
        <f>[21]Outubro!$B$29</f>
        <v>23.937499999999996</v>
      </c>
      <c r="AA25" s="3">
        <f>[21]Outubro!$B$30</f>
        <v>23.166666666666671</v>
      </c>
      <c r="AB25" s="3">
        <f>[21]Outubro!$B$31</f>
        <v>24.091666666666669</v>
      </c>
      <c r="AC25" s="3">
        <f>[21]Outubro!$B$32</f>
        <v>26.783333333333342</v>
      </c>
      <c r="AD25" s="3">
        <f>[21]Outubro!$B$33</f>
        <v>29.462499999999995</v>
      </c>
      <c r="AE25" s="3">
        <f>[21]Outubro!$B$34</f>
        <v>21.816666666666663</v>
      </c>
      <c r="AF25" s="3">
        <f>[21]Outubro!$B$35</f>
        <v>22.066666666666666</v>
      </c>
      <c r="AG25" s="16">
        <f t="shared" si="2"/>
        <v>24.603971163245355</v>
      </c>
    </row>
    <row r="26" spans="1:34" ht="17.100000000000001" customHeight="1" x14ac:dyDescent="0.2">
      <c r="A26" s="9" t="s">
        <v>18</v>
      </c>
      <c r="B26" s="3">
        <f>[22]Outubro!$B$5</f>
        <v>25.337500000000002</v>
      </c>
      <c r="C26" s="3">
        <f>[22]Outubro!$B$6</f>
        <v>21.124999999999996</v>
      </c>
      <c r="D26" s="3">
        <f>[22]Outubro!$B$7</f>
        <v>23.258333333333329</v>
      </c>
      <c r="E26" s="3">
        <f>[22]Outubro!$B$8</f>
        <v>25.254166666666663</v>
      </c>
      <c r="F26" s="3">
        <f>[22]Outubro!$B$9</f>
        <v>22.849999999999998</v>
      </c>
      <c r="G26" s="3">
        <f>[22]Outubro!$B$10</f>
        <v>23.970833333333331</v>
      </c>
      <c r="H26" s="3">
        <f>[22]Outubro!$B$11</f>
        <v>25.05</v>
      </c>
      <c r="I26" s="3">
        <f>[22]Outubro!$B$12</f>
        <v>27.408333333333331</v>
      </c>
      <c r="J26" s="3">
        <f>[22]Outubro!$B$13</f>
        <v>27.441666666666663</v>
      </c>
      <c r="K26" s="3">
        <f>[22]Outubro!$B$14</f>
        <v>23.216666666666665</v>
      </c>
      <c r="L26" s="3">
        <f>[22]Outubro!$B$15</f>
        <v>23.166666666666671</v>
      </c>
      <c r="M26" s="3">
        <f>[22]Outubro!$B$16</f>
        <v>25.158333333333335</v>
      </c>
      <c r="N26" s="3">
        <f>[22]Outubro!$B$17</f>
        <v>26.1875</v>
      </c>
      <c r="O26" s="3">
        <f>[22]Outubro!$B$18</f>
        <v>24.074999999999999</v>
      </c>
      <c r="P26" s="3">
        <f>[22]Outubro!$B$19</f>
        <v>21.854166666666661</v>
      </c>
      <c r="Q26" s="3">
        <f>[22]Outubro!$B$20</f>
        <v>21.7</v>
      </c>
      <c r="R26" s="3">
        <f>[22]Outubro!$B$21</f>
        <v>22.8125</v>
      </c>
      <c r="S26" s="3">
        <f>[22]Outubro!$B$22</f>
        <v>23.237500000000001</v>
      </c>
      <c r="T26" s="3">
        <f>[22]Outubro!$B$23</f>
        <v>22.529166666666665</v>
      </c>
      <c r="U26" s="3">
        <f>[22]Outubro!$B$24</f>
        <v>23.954166666666666</v>
      </c>
      <c r="V26" s="3">
        <f>[22]Outubro!$B$25</f>
        <v>23.545833333333331</v>
      </c>
      <c r="W26" s="3">
        <f>[22]Outubro!$B$26</f>
        <v>22.420833333333334</v>
      </c>
      <c r="X26" s="3">
        <f>[22]Outubro!$B$27</f>
        <v>23.191666666666663</v>
      </c>
      <c r="Y26" s="3">
        <f>[22]Outubro!$B$28</f>
        <v>25.579166666666669</v>
      </c>
      <c r="Z26" s="3">
        <f>[22]Outubro!$B$29</f>
        <v>24.604166666666661</v>
      </c>
      <c r="AA26" s="3">
        <f>[22]Outubro!$B$30</f>
        <v>22.845833333333331</v>
      </c>
      <c r="AB26" s="3">
        <f>[22]Outubro!$B$31</f>
        <v>24.720833333333331</v>
      </c>
      <c r="AC26" s="3">
        <f>[22]Outubro!$B$32</f>
        <v>27.375</v>
      </c>
      <c r="AD26" s="3">
        <f>[22]Outubro!$B$33</f>
        <v>28.325000000000003</v>
      </c>
      <c r="AE26" s="3">
        <f>[22]Outubro!$B$34</f>
        <v>21.570833333333336</v>
      </c>
      <c r="AF26" s="3">
        <f>[22]Outubro!$B$35</f>
        <v>21.974999999999998</v>
      </c>
      <c r="AG26" s="16">
        <f t="shared" si="2"/>
        <v>24.056182795698923</v>
      </c>
    </row>
    <row r="27" spans="1:34" ht="17.100000000000001" customHeight="1" x14ac:dyDescent="0.2">
      <c r="A27" s="9" t="s">
        <v>19</v>
      </c>
      <c r="B27" s="3">
        <f>[23]Outubro!$B$5</f>
        <v>23.812500000000004</v>
      </c>
      <c r="C27" s="3">
        <f>[23]Outubro!$B$6</f>
        <v>20.016666666666669</v>
      </c>
      <c r="D27" s="3">
        <f>[23]Outubro!$B$7</f>
        <v>22.458333333333332</v>
      </c>
      <c r="E27" s="3">
        <f>[23]Outubro!$B$8</f>
        <v>22.858333333333331</v>
      </c>
      <c r="F27" s="3">
        <f>[23]Outubro!$B$9</f>
        <v>24.529166666666669</v>
      </c>
      <c r="G27" s="3">
        <f>[23]Outubro!$B$10</f>
        <v>26.295833333333334</v>
      </c>
      <c r="H27" s="3">
        <f>[23]Outubro!$B$11</f>
        <v>27.633333333333336</v>
      </c>
      <c r="I27" s="3">
        <f>[23]Outubro!$B$12</f>
        <v>23.495833333333337</v>
      </c>
      <c r="J27" s="3">
        <f>[23]Outubro!$B$13</f>
        <v>23.675000000000001</v>
      </c>
      <c r="K27" s="3">
        <f>[23]Outubro!$B$14</f>
        <v>22.620833333333337</v>
      </c>
      <c r="L27" s="3">
        <f>[23]Outubro!$B$15</f>
        <v>24.845833333333331</v>
      </c>
      <c r="M27" s="3">
        <f>[23]Outubro!$B$16</f>
        <v>22.5625</v>
      </c>
      <c r="N27" s="3">
        <f>[23]Outubro!$B$17</f>
        <v>22.862500000000001</v>
      </c>
      <c r="O27" s="3">
        <f>[23]Outubro!$B$18</f>
        <v>22.545833333333338</v>
      </c>
      <c r="P27" s="3">
        <f>[23]Outubro!$B$19</f>
        <v>21.737500000000001</v>
      </c>
      <c r="Q27" s="3">
        <f>[23]Outubro!$B$20</f>
        <v>22.141666666666669</v>
      </c>
      <c r="R27" s="3">
        <f>[23]Outubro!$B$21</f>
        <v>23.233333333333334</v>
      </c>
      <c r="S27" s="3">
        <f>[23]Outubro!$B$22</f>
        <v>23.216666666666669</v>
      </c>
      <c r="T27" s="3">
        <f>[23]Outubro!$B$23</f>
        <v>23.104166666666668</v>
      </c>
      <c r="U27" s="3">
        <f>[23]Outubro!$B$24</f>
        <v>23.74166666666666</v>
      </c>
      <c r="V27" s="3">
        <f>[23]Outubro!$B$25</f>
        <v>23.974999999999998</v>
      </c>
      <c r="W27" s="3">
        <f>[23]Outubro!$B$26</f>
        <v>24.470833333333331</v>
      </c>
      <c r="X27" s="3">
        <f>[23]Outubro!$B$27</f>
        <v>24.891666666666662</v>
      </c>
      <c r="Y27" s="3">
        <f>[23]Outubro!$B$28</f>
        <v>26.145833333333332</v>
      </c>
      <c r="Z27" s="3">
        <f>[23]Outubro!$B$29</f>
        <v>23.866666666666671</v>
      </c>
      <c r="AA27" s="3">
        <f>[23]Outubro!$B$30</f>
        <v>21.737499999999997</v>
      </c>
      <c r="AB27" s="3">
        <f>[23]Outubro!$B$31</f>
        <v>22.650000000000002</v>
      </c>
      <c r="AC27" s="3">
        <f>[23]Outubro!$B$32</f>
        <v>25.683333333333334</v>
      </c>
      <c r="AD27" s="3">
        <f>[23]Outubro!$B$33</f>
        <v>26.387500000000006</v>
      </c>
      <c r="AE27" s="3">
        <f>[23]Outubro!$B$34</f>
        <v>22.412499999999998</v>
      </c>
      <c r="AF27" s="3">
        <f>[23]Outubro!$B$35</f>
        <v>21.512499999999999</v>
      </c>
      <c r="AG27" s="16">
        <f t="shared" si="2"/>
        <v>23.584543010752693</v>
      </c>
    </row>
    <row r="28" spans="1:34" ht="17.100000000000001" customHeight="1" x14ac:dyDescent="0.2">
      <c r="A28" s="9" t="s">
        <v>31</v>
      </c>
      <c r="B28" s="3">
        <f>[24]Outubro!$B$5</f>
        <v>26.895833333333329</v>
      </c>
      <c r="C28" s="3">
        <f>[24]Outubro!$B$6</f>
        <v>21.729166666666668</v>
      </c>
      <c r="D28" s="3">
        <f>[24]Outubro!$B$7</f>
        <v>23.174999999999997</v>
      </c>
      <c r="E28" s="3">
        <f>[24]Outubro!$B$8</f>
        <v>24.687499999999996</v>
      </c>
      <c r="F28" s="3">
        <f>[24]Outubro!$B$9</f>
        <v>26.183333333333334</v>
      </c>
      <c r="G28" s="3">
        <f>[24]Outubro!$B$10</f>
        <v>25.287499999999998</v>
      </c>
      <c r="H28" s="3">
        <f>[24]Outubro!$B$11</f>
        <v>27.8125</v>
      </c>
      <c r="I28" s="3">
        <f>[24]Outubro!$B$12</f>
        <v>28.962500000000006</v>
      </c>
      <c r="J28" s="3">
        <f>[24]Outubro!$B$13</f>
        <v>29.012500000000003</v>
      </c>
      <c r="K28" s="3">
        <f>[24]Outubro!$B$14</f>
        <v>24.387500000000003</v>
      </c>
      <c r="L28" s="3">
        <f>[24]Outubro!$B$15</f>
        <v>24.304166666666664</v>
      </c>
      <c r="M28" s="3">
        <f>[24]Outubro!$B$16</f>
        <v>26.487499999999997</v>
      </c>
      <c r="N28" s="3">
        <f>[24]Outubro!$B$17</f>
        <v>26.387499999999999</v>
      </c>
      <c r="O28" s="3">
        <f>[24]Outubro!$B$18</f>
        <v>24.691666666666666</v>
      </c>
      <c r="P28" s="3">
        <f>[24]Outubro!$B$19</f>
        <v>22.466666666666672</v>
      </c>
      <c r="Q28" s="3">
        <f>[24]Outubro!$B$20</f>
        <v>22.249999999999996</v>
      </c>
      <c r="R28" s="3">
        <f>[24]Outubro!$B$21</f>
        <v>22.95</v>
      </c>
      <c r="S28" s="3">
        <f>[24]Outubro!$B$22</f>
        <v>23.045833333333334</v>
      </c>
      <c r="T28" s="3">
        <f>[24]Outubro!$B$23</f>
        <v>22.779166666666665</v>
      </c>
      <c r="U28" s="3">
        <f>[24]Outubro!$B$24</f>
        <v>22.712500000000002</v>
      </c>
      <c r="V28" s="3">
        <f>[24]Outubro!$B$25</f>
        <v>22.670833333333334</v>
      </c>
      <c r="W28" s="3">
        <f>[24]Outubro!$B$26</f>
        <v>25.016666666666666</v>
      </c>
      <c r="X28" s="3">
        <f>[24]Outubro!$B$27</f>
        <v>24.75833333333334</v>
      </c>
      <c r="Y28" s="3">
        <f>[24]Outubro!$B$28</f>
        <v>27.012500000000003</v>
      </c>
      <c r="Z28" s="3">
        <f>[24]Outubro!$B$29</f>
        <v>24.5</v>
      </c>
      <c r="AA28" s="3">
        <f>[24]Outubro!$B$30</f>
        <v>23.083333333333332</v>
      </c>
      <c r="AB28" s="3">
        <f>[24]Outubro!$B$31</f>
        <v>24.212500000000002</v>
      </c>
      <c r="AC28" s="3">
        <f>[24]Outubro!$B$32</f>
        <v>28.412499999999994</v>
      </c>
      <c r="AD28" s="3">
        <f>[24]Outubro!$B$33</f>
        <v>29.383333333333329</v>
      </c>
      <c r="AE28" s="3">
        <f>[24]Outubro!$B$34</f>
        <v>21.791666666666668</v>
      </c>
      <c r="AF28" s="3">
        <f>[24]Outubro!$B$35</f>
        <v>21.929166666666664</v>
      </c>
      <c r="AG28" s="16">
        <f t="shared" si="2"/>
        <v>24.805779569892472</v>
      </c>
    </row>
    <row r="29" spans="1:34" ht="17.100000000000001" customHeight="1" x14ac:dyDescent="0.2">
      <c r="A29" s="9" t="s">
        <v>20</v>
      </c>
      <c r="B29" s="3">
        <f>[25]Outubro!$B$5</f>
        <v>28.970833333333331</v>
      </c>
      <c r="C29" s="3">
        <f>[25]Outubro!$B$6</f>
        <v>22.954166666666662</v>
      </c>
      <c r="D29" s="3">
        <f>[25]Outubro!$B$7</f>
        <v>24.691666666666666</v>
      </c>
      <c r="E29" s="3">
        <f>[25]Outubro!$B$8</f>
        <v>25.954166666666666</v>
      </c>
      <c r="F29" s="3">
        <f>[25]Outubro!$B$9</f>
        <v>26.420833333333338</v>
      </c>
      <c r="G29" s="3">
        <f>[25]Outubro!$B$10</f>
        <v>27.058333333333326</v>
      </c>
      <c r="H29" s="3">
        <f>[25]Outubro!$B$11</f>
        <v>28.379166666666663</v>
      </c>
      <c r="I29" s="3">
        <f>[25]Outubro!$B$12</f>
        <v>29.454166666666669</v>
      </c>
      <c r="J29" s="3">
        <f>[25]Outubro!$B$13</f>
        <v>26.120833333333341</v>
      </c>
      <c r="K29" s="3">
        <f>[25]Outubro!$B$14</f>
        <v>24.754166666666666</v>
      </c>
      <c r="L29" s="3">
        <f>[25]Outubro!$B$15</f>
        <v>27.250000000000004</v>
      </c>
      <c r="M29" s="3">
        <f>[25]Outubro!$B$16</f>
        <v>28.062500000000004</v>
      </c>
      <c r="N29" s="3">
        <f>[25]Outubro!$B$17</f>
        <v>27.100000000000005</v>
      </c>
      <c r="O29" s="3">
        <f>[25]Outubro!$B$18</f>
        <v>25.508333333333329</v>
      </c>
      <c r="P29" s="3">
        <f>[25]Outubro!$B$19</f>
        <v>23.999999999999996</v>
      </c>
      <c r="Q29" s="3">
        <f>[25]Outubro!$B$20</f>
        <v>24.945833333333329</v>
      </c>
      <c r="R29" s="3">
        <f>[25]Outubro!$B$21</f>
        <v>25.112499999999997</v>
      </c>
      <c r="S29" s="3">
        <f>[25]Outubro!$B$22</f>
        <v>23.891666666666669</v>
      </c>
      <c r="T29" s="3">
        <f>[25]Outubro!$B$23</f>
        <v>23.758333333333329</v>
      </c>
      <c r="U29" s="3">
        <f>[25]Outubro!$B$24</f>
        <v>24.637500000000003</v>
      </c>
      <c r="V29" s="3">
        <f>[25]Outubro!$B$25</f>
        <v>25.195833333333329</v>
      </c>
      <c r="W29" s="3">
        <f>[25]Outubro!$B$26</f>
        <v>25.125</v>
      </c>
      <c r="X29" s="3">
        <f>[25]Outubro!$B$27</f>
        <v>23.712500000000006</v>
      </c>
      <c r="Y29" s="3">
        <f>[25]Outubro!$B$28</f>
        <v>26.187499999999996</v>
      </c>
      <c r="Z29" s="3">
        <f>[25]Outubro!$B$29</f>
        <v>26.091666666666665</v>
      </c>
      <c r="AA29" s="3">
        <f>[25]Outubro!$B$30</f>
        <v>21.814285714285717</v>
      </c>
      <c r="AB29" s="3">
        <f>[25]Outubro!$B$31</f>
        <v>25.670833333333345</v>
      </c>
      <c r="AC29" s="3">
        <f>[25]Outubro!$B$32</f>
        <v>29.283333333333342</v>
      </c>
      <c r="AD29" s="3">
        <f>[25]Outubro!$B$33</f>
        <v>29.679166666666671</v>
      </c>
      <c r="AE29" s="3">
        <f>[25]Outubro!$B$34</f>
        <v>22.058333333333337</v>
      </c>
      <c r="AF29" s="3">
        <f>[25]Outubro!$B$35</f>
        <v>22.191666666666663</v>
      </c>
      <c r="AG29" s="16">
        <f t="shared" si="2"/>
        <v>25.678552227342546</v>
      </c>
    </row>
    <row r="30" spans="1:34" s="5" customFormat="1" ht="17.100000000000001" customHeight="1" x14ac:dyDescent="0.2">
      <c r="A30" s="13" t="s">
        <v>35</v>
      </c>
      <c r="B30" s="21">
        <f>AVERAGE(B5:B29)</f>
        <v>26.339716183574879</v>
      </c>
      <c r="C30" s="21">
        <f t="shared" ref="C30:AG30" si="3">AVERAGE(C5:C29)</f>
        <v>22.295855978260871</v>
      </c>
      <c r="D30" s="21">
        <f t="shared" si="3"/>
        <v>23.900898248792274</v>
      </c>
      <c r="E30" s="21">
        <f t="shared" si="3"/>
        <v>24.83244586783989</v>
      </c>
      <c r="F30" s="21">
        <f t="shared" si="3"/>
        <v>25.759012681159419</v>
      </c>
      <c r="G30" s="21">
        <f t="shared" si="3"/>
        <v>25.901380008525148</v>
      </c>
      <c r="H30" s="21">
        <f t="shared" si="3"/>
        <v>27.195403985507244</v>
      </c>
      <c r="I30" s="21">
        <f t="shared" si="3"/>
        <v>27.46088088768116</v>
      </c>
      <c r="J30" s="21">
        <f t="shared" si="3"/>
        <v>27.288144122383255</v>
      </c>
      <c r="K30" s="21">
        <f t="shared" si="3"/>
        <v>24.066585855356635</v>
      </c>
      <c r="L30" s="21">
        <f t="shared" si="3"/>
        <v>25.195494820698624</v>
      </c>
      <c r="M30" s="21">
        <f t="shared" si="3"/>
        <v>25.930353907867495</v>
      </c>
      <c r="N30" s="21">
        <f t="shared" si="3"/>
        <v>26.523118314354729</v>
      </c>
      <c r="O30" s="21">
        <f t="shared" si="3"/>
        <v>24.339319059563632</v>
      </c>
      <c r="P30" s="21">
        <f t="shared" si="3"/>
        <v>23.638335346215783</v>
      </c>
      <c r="Q30" s="21">
        <f t="shared" si="3"/>
        <v>23.321337336465337</v>
      </c>
      <c r="R30" s="21">
        <f t="shared" si="3"/>
        <v>23.476363055103462</v>
      </c>
      <c r="S30" s="21">
        <f t="shared" si="3"/>
        <v>23.67862761348745</v>
      </c>
      <c r="T30" s="21">
        <f t="shared" si="3"/>
        <v>23.575861357940308</v>
      </c>
      <c r="U30" s="21">
        <f t="shared" si="3"/>
        <v>24.041431357048747</v>
      </c>
      <c r="V30" s="21">
        <f t="shared" si="3"/>
        <v>24.331525831559748</v>
      </c>
      <c r="W30" s="21">
        <f t="shared" si="3"/>
        <v>24.498253313182982</v>
      </c>
      <c r="X30" s="21">
        <f t="shared" si="3"/>
        <v>25.010138528138523</v>
      </c>
      <c r="Y30" s="21">
        <f t="shared" si="3"/>
        <v>26.731269230769236</v>
      </c>
      <c r="Z30" s="21">
        <f t="shared" si="3"/>
        <v>24.926184143222503</v>
      </c>
      <c r="AA30" s="21">
        <f t="shared" si="3"/>
        <v>23.406738095238097</v>
      </c>
      <c r="AB30" s="21">
        <f t="shared" si="3"/>
        <v>24.765333333333327</v>
      </c>
      <c r="AC30" s="21">
        <f t="shared" si="3"/>
        <v>27.223590909090909</v>
      </c>
      <c r="AD30" s="21">
        <f t="shared" si="3"/>
        <v>28.645833333333329</v>
      </c>
      <c r="AE30" s="21">
        <f t="shared" si="3"/>
        <v>22.596166666666669</v>
      </c>
      <c r="AF30" s="55">
        <f t="shared" si="3"/>
        <v>22.230055555555555</v>
      </c>
      <c r="AG30" s="21">
        <f t="shared" si="3"/>
        <v>24.973539909155377</v>
      </c>
      <c r="AH30" s="12"/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workbookViewId="0">
      <selection activeCell="X38" sqref="X38"/>
    </sheetView>
  </sheetViews>
  <sheetFormatPr defaultRowHeight="12.75" x14ac:dyDescent="0.2"/>
  <cols>
    <col min="1" max="1" width="19.140625" style="2" bestFit="1" customWidth="1"/>
    <col min="2" max="2" width="8" style="2" bestFit="1" customWidth="1"/>
    <col min="3" max="32" width="6.42578125" style="2" customWidth="1"/>
    <col min="33" max="33" width="7.42578125" style="18" bestFit="1" customWidth="1"/>
    <col min="34" max="34" width="8.28515625" style="1" bestFit="1" customWidth="1"/>
    <col min="35" max="35" width="12.42578125" style="39" bestFit="1" customWidth="1"/>
  </cols>
  <sheetData>
    <row r="1" spans="1:35" ht="20.100000000000001" customHeight="1" thickBot="1" x14ac:dyDescent="0.25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5" s="4" customFormat="1" ht="20.100000000000001" customHeight="1" x14ac:dyDescent="0.2">
      <c r="A2" s="61" t="s">
        <v>21</v>
      </c>
      <c r="B2" s="58" t="s">
        <v>50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41" t="s">
        <v>47</v>
      </c>
    </row>
    <row r="3" spans="1:35" s="5" customFormat="1" ht="20.100000000000001" customHeight="1" x14ac:dyDescent="0.2">
      <c r="A3" s="62"/>
      <c r="B3" s="56">
        <v>1</v>
      </c>
      <c r="C3" s="56">
        <f>SUM(B3+1)</f>
        <v>2</v>
      </c>
      <c r="D3" s="56">
        <f t="shared" ref="D3:AD3" si="0">SUM(C3+1)</f>
        <v>3</v>
      </c>
      <c r="E3" s="56">
        <f t="shared" si="0"/>
        <v>4</v>
      </c>
      <c r="F3" s="56">
        <f t="shared" si="0"/>
        <v>5</v>
      </c>
      <c r="G3" s="56">
        <f t="shared" si="0"/>
        <v>6</v>
      </c>
      <c r="H3" s="56">
        <f t="shared" si="0"/>
        <v>7</v>
      </c>
      <c r="I3" s="56">
        <f t="shared" si="0"/>
        <v>8</v>
      </c>
      <c r="J3" s="56">
        <f t="shared" si="0"/>
        <v>9</v>
      </c>
      <c r="K3" s="56">
        <f t="shared" si="0"/>
        <v>10</v>
      </c>
      <c r="L3" s="56">
        <f t="shared" si="0"/>
        <v>11</v>
      </c>
      <c r="M3" s="56">
        <f t="shared" si="0"/>
        <v>12</v>
      </c>
      <c r="N3" s="56">
        <f t="shared" si="0"/>
        <v>13</v>
      </c>
      <c r="O3" s="56">
        <f t="shared" si="0"/>
        <v>14</v>
      </c>
      <c r="P3" s="56">
        <f t="shared" si="0"/>
        <v>15</v>
      </c>
      <c r="Q3" s="56">
        <f t="shared" si="0"/>
        <v>16</v>
      </c>
      <c r="R3" s="56">
        <f t="shared" si="0"/>
        <v>17</v>
      </c>
      <c r="S3" s="56">
        <f t="shared" si="0"/>
        <v>18</v>
      </c>
      <c r="T3" s="56">
        <f t="shared" si="0"/>
        <v>19</v>
      </c>
      <c r="U3" s="56">
        <f t="shared" si="0"/>
        <v>20</v>
      </c>
      <c r="V3" s="56">
        <f t="shared" si="0"/>
        <v>21</v>
      </c>
      <c r="W3" s="56">
        <f t="shared" si="0"/>
        <v>22</v>
      </c>
      <c r="X3" s="56">
        <f t="shared" si="0"/>
        <v>23</v>
      </c>
      <c r="Y3" s="56">
        <f t="shared" si="0"/>
        <v>24</v>
      </c>
      <c r="Z3" s="56">
        <f t="shared" si="0"/>
        <v>25</v>
      </c>
      <c r="AA3" s="56">
        <f t="shared" si="0"/>
        <v>26</v>
      </c>
      <c r="AB3" s="56">
        <f t="shared" si="0"/>
        <v>27</v>
      </c>
      <c r="AC3" s="56">
        <f t="shared" si="0"/>
        <v>28</v>
      </c>
      <c r="AD3" s="56">
        <f t="shared" si="0"/>
        <v>29</v>
      </c>
      <c r="AE3" s="56">
        <v>30</v>
      </c>
      <c r="AF3" s="56">
        <v>31</v>
      </c>
      <c r="AG3" s="30" t="s">
        <v>46</v>
      </c>
      <c r="AH3" s="35" t="s">
        <v>42</v>
      </c>
      <c r="AI3" s="41" t="s">
        <v>48</v>
      </c>
    </row>
    <row r="4" spans="1:35" s="5" customFormat="1" ht="20.100000000000001" customHeight="1" thickBot="1" x14ac:dyDescent="0.25">
      <c r="A4" s="63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29" t="s">
        <v>40</v>
      </c>
      <c r="AH4" s="36" t="s">
        <v>40</v>
      </c>
      <c r="AI4" s="42">
        <v>40847</v>
      </c>
    </row>
    <row r="5" spans="1:35" s="5" customFormat="1" ht="20.100000000000001" customHeight="1" thickTop="1" x14ac:dyDescent="0.2">
      <c r="A5" s="8" t="s">
        <v>49</v>
      </c>
      <c r="B5" s="44">
        <f>[1]Outubro!$K$5</f>
        <v>17.600000000000001</v>
      </c>
      <c r="C5" s="44">
        <f>[1]Outubro!$K$6</f>
        <v>20</v>
      </c>
      <c r="D5" s="44">
        <f>[1]Outubro!$K$7</f>
        <v>0</v>
      </c>
      <c r="E5" s="44">
        <f>[1]Outubro!$K$8</f>
        <v>0</v>
      </c>
      <c r="F5" s="44">
        <f>[1]Outubro!$K$9</f>
        <v>2.6</v>
      </c>
      <c r="G5" s="44">
        <f>[1]Outubro!$K$10</f>
        <v>0.2</v>
      </c>
      <c r="H5" s="44">
        <f>[1]Outubro!$K$11</f>
        <v>0</v>
      </c>
      <c r="I5" s="44">
        <f>[1]Outubro!$K$12</f>
        <v>5.2</v>
      </c>
      <c r="J5" s="44">
        <f>[1]Outubro!$K$13</f>
        <v>2.8000000000000003</v>
      </c>
      <c r="K5" s="44">
        <f>[1]Outubro!$K$14</f>
        <v>9.7999999999999972</v>
      </c>
      <c r="L5" s="44">
        <f>[1]Outubro!$K$15</f>
        <v>0.8</v>
      </c>
      <c r="M5" s="44">
        <f>[1]Outubro!$K$16</f>
        <v>14.799999999999999</v>
      </c>
      <c r="N5" s="44">
        <f>[1]Outubro!$K$17</f>
        <v>3.2</v>
      </c>
      <c r="O5" s="44">
        <f>[1]Outubro!$K$18</f>
        <v>8.6</v>
      </c>
      <c r="P5" s="44">
        <f>[1]Outubro!$K$19</f>
        <v>26.799999999999997</v>
      </c>
      <c r="Q5" s="44">
        <f>[1]Outubro!$K$20</f>
        <v>0.2</v>
      </c>
      <c r="R5" s="44">
        <f>[1]Outubro!$K$21</f>
        <v>0</v>
      </c>
      <c r="S5" s="44">
        <f>[1]Outubro!$K$22</f>
        <v>0</v>
      </c>
      <c r="T5" s="44">
        <f>[1]Outubro!$K$23</f>
        <v>0</v>
      </c>
      <c r="U5" s="44">
        <f>[1]Outubro!$K$24</f>
        <v>0</v>
      </c>
      <c r="V5" s="44">
        <f>[1]Outubro!$K$25</f>
        <v>0</v>
      </c>
      <c r="W5" s="44">
        <f>[1]Outubro!$K$26</f>
        <v>0</v>
      </c>
      <c r="X5" s="44">
        <f>[1]Outubro!$K$27</f>
        <v>0</v>
      </c>
      <c r="Y5" s="44">
        <f>[1]Outubro!$K$28</f>
        <v>0</v>
      </c>
      <c r="Z5" s="44">
        <f>[1]Outubro!$K$29</f>
        <v>20.399999999999999</v>
      </c>
      <c r="AA5" s="44">
        <f>[1]Outubro!$K$30</f>
        <v>0</v>
      </c>
      <c r="AB5" s="44">
        <f>[1]Outubro!$K$31</f>
        <v>0</v>
      </c>
      <c r="AC5" s="44">
        <f>[1]Outubro!$K$32</f>
        <v>0.6</v>
      </c>
      <c r="AD5" s="44">
        <f>[1]Outubro!$K$33</f>
        <v>5.3999999999999995</v>
      </c>
      <c r="AE5" s="44">
        <f>[1]Outubro!$K$34</f>
        <v>19.799999999999997</v>
      </c>
      <c r="AF5" s="44">
        <f>[1]Outubro!$K$35</f>
        <v>0</v>
      </c>
      <c r="AG5" s="45">
        <f>SUM(B5:AF5)</f>
        <v>158.80000000000001</v>
      </c>
      <c r="AH5" s="48">
        <f>MAX(B5:AF5)</f>
        <v>26.799999999999997</v>
      </c>
      <c r="AI5" s="39">
        <v>1</v>
      </c>
    </row>
    <row r="6" spans="1:35" ht="17.100000000000001" customHeight="1" x14ac:dyDescent="0.2">
      <c r="A6" s="9" t="s">
        <v>0</v>
      </c>
      <c r="B6" s="3">
        <f>[2]Outubro!$K$5</f>
        <v>5.8000000000000007</v>
      </c>
      <c r="C6" s="3">
        <f>[2]Outubro!$K$6</f>
        <v>9.1999999999999993</v>
      </c>
      <c r="D6" s="3">
        <f>[2]Outubro!$K$7</f>
        <v>0</v>
      </c>
      <c r="E6" s="3">
        <f>[2]Outubro!$K$8</f>
        <v>0</v>
      </c>
      <c r="F6" s="3">
        <f>[2]Outubro!$K$9</f>
        <v>0</v>
      </c>
      <c r="G6" s="3">
        <f>[2]Outubro!$K$10</f>
        <v>0</v>
      </c>
      <c r="H6" s="3">
        <f>[2]Outubro!$K$11</f>
        <v>0</v>
      </c>
      <c r="I6" s="3">
        <f>[2]Outubro!$K$12</f>
        <v>5</v>
      </c>
      <c r="J6" s="3">
        <f>[2]Outubro!$K$13</f>
        <v>7</v>
      </c>
      <c r="K6" s="3">
        <f>[2]Outubro!$K$14</f>
        <v>31.599999999999998</v>
      </c>
      <c r="L6" s="3">
        <f>[2]Outubro!$K$15</f>
        <v>2</v>
      </c>
      <c r="M6" s="3">
        <f>[2]Outubro!$K$16</f>
        <v>15.200000000000001</v>
      </c>
      <c r="N6" s="3">
        <f>[2]Outubro!$K$17</f>
        <v>6</v>
      </c>
      <c r="O6" s="3">
        <f>[2]Outubro!$K$18</f>
        <v>5</v>
      </c>
      <c r="P6" s="3">
        <f>[2]Outubro!$K$19</f>
        <v>0.8</v>
      </c>
      <c r="Q6" s="3">
        <f>[2]Outubro!$K$20</f>
        <v>0.8</v>
      </c>
      <c r="R6" s="3">
        <f>[2]Outubro!$K$21</f>
        <v>0</v>
      </c>
      <c r="S6" s="3">
        <f>[2]Outubro!$K$22</f>
        <v>0</v>
      </c>
      <c r="T6" s="3">
        <f>[2]Outubro!$K$23</f>
        <v>0</v>
      </c>
      <c r="U6" s="3">
        <f>[2]Outubro!$K$24</f>
        <v>0</v>
      </c>
      <c r="V6" s="3">
        <f>[2]Outubro!$K$25</f>
        <v>0</v>
      </c>
      <c r="W6" s="3">
        <f>[2]Outubro!$K$26</f>
        <v>0</v>
      </c>
      <c r="X6" s="3">
        <f>[2]Outubro!$K$27</f>
        <v>0</v>
      </c>
      <c r="Y6" s="3">
        <f>[2]Outubro!$K$28</f>
        <v>0</v>
      </c>
      <c r="Z6" s="3">
        <f>[2]Outubro!$K$29</f>
        <v>60.800000000000004</v>
      </c>
      <c r="AA6" s="3">
        <f>[2]Outubro!$K$30</f>
        <v>0</v>
      </c>
      <c r="AB6" s="3">
        <f>[2]Outubro!$K$31</f>
        <v>0</v>
      </c>
      <c r="AC6" s="3">
        <f>[2]Outubro!$K$32</f>
        <v>3.2</v>
      </c>
      <c r="AD6" s="3">
        <f>[2]Outubro!$K$33</f>
        <v>1</v>
      </c>
      <c r="AE6" s="3">
        <f>[2]Outubro!$K$34</f>
        <v>56.20000000000001</v>
      </c>
      <c r="AF6" s="3">
        <f>[2]Outubro!$K$35</f>
        <v>0</v>
      </c>
      <c r="AG6" s="16">
        <f t="shared" ref="AG6:AG15" si="1">SUM(B6:AF6)</f>
        <v>209.6</v>
      </c>
      <c r="AH6" s="16">
        <f>MAX(B6:AF6)</f>
        <v>60.800000000000004</v>
      </c>
      <c r="AI6" s="39">
        <v>1</v>
      </c>
    </row>
    <row r="7" spans="1:35" ht="17.100000000000001" customHeight="1" x14ac:dyDescent="0.2">
      <c r="A7" s="9" t="s">
        <v>1</v>
      </c>
      <c r="B7" s="3">
        <f>[3]Outubro!$K$5</f>
        <v>0</v>
      </c>
      <c r="C7" s="3">
        <f>[3]Outubro!$K$6</f>
        <v>36.800000000000004</v>
      </c>
      <c r="D7" s="3">
        <f>[3]Outubro!$K$7</f>
        <v>0</v>
      </c>
      <c r="E7" s="3">
        <f>[3]Outubro!$K$8</f>
        <v>0</v>
      </c>
      <c r="F7" s="3">
        <f>[3]Outubro!$K$9</f>
        <v>0</v>
      </c>
      <c r="G7" s="3">
        <f>[3]Outubro!$K$10</f>
        <v>0</v>
      </c>
      <c r="H7" s="3">
        <f>[3]Outubro!$K$11</f>
        <v>0</v>
      </c>
      <c r="I7" s="3">
        <f>[3]Outubro!$K$12</f>
        <v>1.7999999999999998</v>
      </c>
      <c r="J7" s="3">
        <f>[3]Outubro!$K$13</f>
        <v>0</v>
      </c>
      <c r="K7" s="3">
        <f>[3]Outubro!$K$14</f>
        <v>8</v>
      </c>
      <c r="L7" s="3">
        <f>[3]Outubro!$K$15</f>
        <v>0</v>
      </c>
      <c r="M7" s="3">
        <f>[3]Outubro!$K$16</f>
        <v>0.2</v>
      </c>
      <c r="N7" s="3">
        <f>[3]Outubro!$K$17</f>
        <v>3.2</v>
      </c>
      <c r="O7" s="3">
        <f>[3]Outubro!$K$18</f>
        <v>6.8</v>
      </c>
      <c r="P7" s="3">
        <f>[3]Outubro!$K$19</f>
        <v>39.4</v>
      </c>
      <c r="Q7" s="3">
        <f>[3]Outubro!$K$20</f>
        <v>0</v>
      </c>
      <c r="R7" s="3">
        <f>[3]Outubro!$K$21</f>
        <v>0.2</v>
      </c>
      <c r="S7" s="3">
        <f>[3]Outubro!$K$22</f>
        <v>0</v>
      </c>
      <c r="T7" s="3">
        <f>[3]Outubro!$K$23</f>
        <v>0</v>
      </c>
      <c r="U7" s="3">
        <f>[3]Outubro!$K$24</f>
        <v>0</v>
      </c>
      <c r="V7" s="3">
        <f>[3]Outubro!$K$25</f>
        <v>0</v>
      </c>
      <c r="W7" s="3">
        <f>[3]Outubro!$K$26</f>
        <v>0</v>
      </c>
      <c r="X7" s="3">
        <f>[3]Outubro!$K$27</f>
        <v>0</v>
      </c>
      <c r="Y7" s="3">
        <f>[3]Outubro!$K$28</f>
        <v>0</v>
      </c>
      <c r="Z7" s="3">
        <f>[3]Outubro!$K$29</f>
        <v>20.400000000000002</v>
      </c>
      <c r="AA7" s="3">
        <f>[3]Outubro!$K$30</f>
        <v>0</v>
      </c>
      <c r="AB7" s="3">
        <f>[3]Outubro!$K$31</f>
        <v>0</v>
      </c>
      <c r="AC7" s="3">
        <f>[3]Outubro!$K$32</f>
        <v>0</v>
      </c>
      <c r="AD7" s="3">
        <f>[3]Outubro!$K$33</f>
        <v>0</v>
      </c>
      <c r="AE7" s="3">
        <f>[3]Outubro!$K$34</f>
        <v>43.8</v>
      </c>
      <c r="AF7" s="3">
        <f>[3]Outubro!$K$35</f>
        <v>0.2</v>
      </c>
      <c r="AG7" s="16">
        <f t="shared" si="1"/>
        <v>160.80000000000001</v>
      </c>
      <c r="AH7" s="16">
        <f t="shared" ref="AH7:AH15" si="2">MAX(B7:AF7)</f>
        <v>43.8</v>
      </c>
      <c r="AI7" s="39" t="s">
        <v>53</v>
      </c>
    </row>
    <row r="8" spans="1:35" ht="17.100000000000001" customHeight="1" x14ac:dyDescent="0.2">
      <c r="A8" s="9" t="s">
        <v>51</v>
      </c>
      <c r="B8" s="3">
        <f>[4]Outubro!$K$5</f>
        <v>2.4</v>
      </c>
      <c r="C8" s="3">
        <f>[4]Outubro!$K$6</f>
        <v>7.2</v>
      </c>
      <c r="D8" s="3">
        <f>[4]Outubro!$K$7</f>
        <v>0</v>
      </c>
      <c r="E8" s="3">
        <f>[4]Outubro!$K$8</f>
        <v>0</v>
      </c>
      <c r="F8" s="3">
        <f>[4]Outubro!$K$9</f>
        <v>0</v>
      </c>
      <c r="G8" s="3">
        <f>[4]Outubro!$K$10</f>
        <v>0</v>
      </c>
      <c r="H8" s="3">
        <f>[4]Outubro!$K$11</f>
        <v>0</v>
      </c>
      <c r="I8" s="3">
        <f>[4]Outubro!$K$12</f>
        <v>0</v>
      </c>
      <c r="J8" s="3">
        <f>[4]Outubro!$K$13</f>
        <v>11.200000000000001</v>
      </c>
      <c r="K8" s="3">
        <f>[4]Outubro!$K$14</f>
        <v>0.2</v>
      </c>
      <c r="L8" s="3">
        <f>[4]Outubro!$K$15</f>
        <v>0.4</v>
      </c>
      <c r="M8" s="3">
        <f>[4]Outubro!$K$16</f>
        <v>3.2</v>
      </c>
      <c r="N8" s="3">
        <f>[4]Outubro!$K$17</f>
        <v>6.1999999999999993</v>
      </c>
      <c r="O8" s="3">
        <f>[4]Outubro!$K$18</f>
        <v>3.2</v>
      </c>
      <c r="P8" s="3">
        <f>[4]Outubro!$K$19</f>
        <v>1.6</v>
      </c>
      <c r="Q8" s="3">
        <f>[4]Outubro!$K$20</f>
        <v>0</v>
      </c>
      <c r="R8" s="3">
        <f>[4]Outubro!$K$21</f>
        <v>0</v>
      </c>
      <c r="S8" s="3">
        <f>[4]Outubro!$K$22</f>
        <v>0</v>
      </c>
      <c r="T8" s="3">
        <f>[4]Outubro!$K$23</f>
        <v>0</v>
      </c>
      <c r="U8" s="3">
        <f>[4]Outubro!$K$24</f>
        <v>0</v>
      </c>
      <c r="V8" s="3">
        <f>[4]Outubro!$K$25</f>
        <v>1.6</v>
      </c>
      <c r="W8" s="3">
        <f>[4]Outubro!$K$26</f>
        <v>0.2</v>
      </c>
      <c r="X8" s="3">
        <f>[4]Outubro!$K$27</f>
        <v>0</v>
      </c>
      <c r="Y8" s="3">
        <f>[4]Outubro!$K$28</f>
        <v>0</v>
      </c>
      <c r="Z8" s="3">
        <f>[4]Outubro!$K$29</f>
        <v>0</v>
      </c>
      <c r="AA8" s="3">
        <f>[4]Outubro!$K$30</f>
        <v>13.2</v>
      </c>
      <c r="AB8" s="3">
        <f>[4]Outubro!$K$31</f>
        <v>0</v>
      </c>
      <c r="AC8" s="3">
        <f>[4]Outubro!$K$32</f>
        <v>0</v>
      </c>
      <c r="AD8" s="3">
        <f>[4]Outubro!$K$33</f>
        <v>0.2</v>
      </c>
      <c r="AE8" s="3">
        <f>[4]Outubro!$K$34</f>
        <v>0</v>
      </c>
      <c r="AF8" s="3">
        <f>[4]Outubro!$K$35</f>
        <v>66.800000000000011</v>
      </c>
      <c r="AG8" s="16">
        <f t="shared" ref="AG8" si="3">SUM(B8:AF8)</f>
        <v>117.60000000000002</v>
      </c>
      <c r="AH8" s="16">
        <f t="shared" ref="AH8" si="4">MAX(B8:AF8)</f>
        <v>66.800000000000011</v>
      </c>
      <c r="AI8" s="39" t="s">
        <v>53</v>
      </c>
    </row>
    <row r="9" spans="1:35" ht="17.100000000000001" customHeight="1" x14ac:dyDescent="0.2">
      <c r="A9" s="9" t="s">
        <v>2</v>
      </c>
      <c r="B9" s="3">
        <f>[5]Outubro!$K$5</f>
        <v>0</v>
      </c>
      <c r="C9" s="3">
        <f>[5]Outubro!$K$6</f>
        <v>0</v>
      </c>
      <c r="D9" s="3">
        <f>[5]Outubro!$K$7</f>
        <v>0</v>
      </c>
      <c r="E9" s="3">
        <f>[5]Outubro!$K$8</f>
        <v>0</v>
      </c>
      <c r="F9" s="3">
        <f>[5]Outubro!$K$9</f>
        <v>0</v>
      </c>
      <c r="G9" s="3">
        <f>[5]Outubro!$K$10</f>
        <v>1.2</v>
      </c>
      <c r="H9" s="3">
        <f>[5]Outubro!$K$11</f>
        <v>2.8</v>
      </c>
      <c r="I9" s="3">
        <f>[5]Outubro!$K$12</f>
        <v>0</v>
      </c>
      <c r="J9" s="3">
        <f>[5]Outubro!$K$13</f>
        <v>0</v>
      </c>
      <c r="K9" s="3">
        <f>[5]Outubro!$K$14</f>
        <v>41</v>
      </c>
      <c r="L9" s="3">
        <f>[5]Outubro!$K$15</f>
        <v>0.4</v>
      </c>
      <c r="M9" s="3">
        <f>[5]Outubro!$K$16</f>
        <v>0</v>
      </c>
      <c r="N9" s="3">
        <f>[5]Outubro!$K$17</f>
        <v>0</v>
      </c>
      <c r="O9" s="3">
        <f>[5]Outubro!$K$18</f>
        <v>0</v>
      </c>
      <c r="P9" s="3">
        <f>[5]Outubro!$K$19</f>
        <v>13.400000000000002</v>
      </c>
      <c r="Q9" s="3">
        <f>[5]Outubro!$K$20</f>
        <v>0</v>
      </c>
      <c r="R9" s="3">
        <f>[5]Outubro!$K$21</f>
        <v>0.4</v>
      </c>
      <c r="S9" s="3">
        <f>[5]Outubro!$K$22</f>
        <v>0</v>
      </c>
      <c r="T9" s="3">
        <f>[5]Outubro!$K$23</f>
        <v>0</v>
      </c>
      <c r="U9" s="3">
        <f>[5]Outubro!$K$24</f>
        <v>0</v>
      </c>
      <c r="V9" s="3">
        <f>[5]Outubro!$K$25</f>
        <v>0</v>
      </c>
      <c r="W9" s="3">
        <f>[5]Outubro!$K$26</f>
        <v>0</v>
      </c>
      <c r="X9" s="3">
        <f>[5]Outubro!$K$27</f>
        <v>0</v>
      </c>
      <c r="Y9" s="3">
        <f>[5]Outubro!$K$28</f>
        <v>0</v>
      </c>
      <c r="Z9" s="3">
        <f>[5]Outubro!$K$29</f>
        <v>9.5999999999999979</v>
      </c>
      <c r="AA9" s="3">
        <f>[5]Outubro!$K$30</f>
        <v>0</v>
      </c>
      <c r="AB9" s="3">
        <f>[5]Outubro!$K$31</f>
        <v>0</v>
      </c>
      <c r="AC9" s="3">
        <f>[5]Outubro!$K$32</f>
        <v>0</v>
      </c>
      <c r="AD9" s="3">
        <f>[5]Outubro!$K$33</f>
        <v>0</v>
      </c>
      <c r="AE9" s="3">
        <f>[5]Outubro!$K$34</f>
        <v>52.400000000000013</v>
      </c>
      <c r="AF9" s="3">
        <f>[5]Outubro!$K$35</f>
        <v>1.4</v>
      </c>
      <c r="AG9" s="16">
        <f t="shared" si="1"/>
        <v>122.60000000000002</v>
      </c>
      <c r="AH9" s="16">
        <f t="shared" si="2"/>
        <v>52.400000000000013</v>
      </c>
      <c r="AI9" s="39" t="s">
        <v>53</v>
      </c>
    </row>
    <row r="10" spans="1:35" ht="17.100000000000001" customHeight="1" x14ac:dyDescent="0.2">
      <c r="A10" s="9" t="s">
        <v>3</v>
      </c>
      <c r="B10" s="3">
        <f>[6]Outubro!$K$5</f>
        <v>0</v>
      </c>
      <c r="C10" s="3">
        <f>[6]Outubro!$K$6</f>
        <v>4.5999999999999996</v>
      </c>
      <c r="D10" s="3">
        <f>[6]Outubro!$K$7</f>
        <v>0</v>
      </c>
      <c r="E10" s="3">
        <f>[6]Outubro!$K$8</f>
        <v>0</v>
      </c>
      <c r="F10" s="3">
        <f>[6]Outubro!$K$9</f>
        <v>12.4</v>
      </c>
      <c r="G10" s="3">
        <f>[6]Outubro!$K$10</f>
        <v>36.799999999999997</v>
      </c>
      <c r="H10" s="3">
        <f>[6]Outubro!$K$11</f>
        <v>1.4</v>
      </c>
      <c r="I10" s="3">
        <f>[6]Outubro!$K$12</f>
        <v>0</v>
      </c>
      <c r="J10" s="3">
        <f>[6]Outubro!$K$13</f>
        <v>4</v>
      </c>
      <c r="K10" s="3">
        <f>[6]Outubro!$K$14</f>
        <v>14</v>
      </c>
      <c r="L10" s="3">
        <f>[6]Outubro!$K$15</f>
        <v>0</v>
      </c>
      <c r="M10" s="3">
        <f>[6]Outubro!$K$16</f>
        <v>11.2</v>
      </c>
      <c r="N10" s="3">
        <f>[6]Outubro!$K$17</f>
        <v>0</v>
      </c>
      <c r="O10" s="3">
        <f>[6]Outubro!$K$18</f>
        <v>0</v>
      </c>
      <c r="P10" s="3">
        <f>[6]Outubro!$K$19</f>
        <v>13.400000000000002</v>
      </c>
      <c r="Q10" s="3">
        <f>[6]Outubro!$K$20</f>
        <v>0</v>
      </c>
      <c r="R10" s="3">
        <f>[6]Outubro!$K$21</f>
        <v>0.4</v>
      </c>
      <c r="S10" s="3">
        <f>[6]Outubro!$K$22</f>
        <v>0</v>
      </c>
      <c r="T10" s="3">
        <f>[6]Outubro!$K$23</f>
        <v>0</v>
      </c>
      <c r="U10" s="3">
        <f>[6]Outubro!$K$24</f>
        <v>0</v>
      </c>
      <c r="V10" s="3">
        <f>[6]Outubro!$K$25</f>
        <v>0</v>
      </c>
      <c r="W10" s="3">
        <f>[6]Outubro!$K$26</f>
        <v>0</v>
      </c>
      <c r="X10" s="3">
        <f>[6]Outubro!$K$27</f>
        <v>0</v>
      </c>
      <c r="Y10" s="3">
        <f>[6]Outubro!$K$28</f>
        <v>0</v>
      </c>
      <c r="Z10" s="3">
        <f>[6]Outubro!$K$29</f>
        <v>22.6</v>
      </c>
      <c r="AA10" s="3">
        <f>[6]Outubro!$K$30</f>
        <v>0</v>
      </c>
      <c r="AB10" s="3">
        <f>[6]Outubro!$K$31</f>
        <v>5.6</v>
      </c>
      <c r="AC10" s="3">
        <f>[6]Outubro!$K$32</f>
        <v>0</v>
      </c>
      <c r="AD10" s="3">
        <f>[6]Outubro!$K$33</f>
        <v>16.200000000000003</v>
      </c>
      <c r="AE10" s="3">
        <f>[6]Outubro!$K$34</f>
        <v>6</v>
      </c>
      <c r="AF10" s="3">
        <f>[6]Outubro!$K$35</f>
        <v>0</v>
      </c>
      <c r="AG10" s="16">
        <f t="shared" si="1"/>
        <v>148.60000000000002</v>
      </c>
      <c r="AH10" s="16">
        <f t="shared" si="2"/>
        <v>36.799999999999997</v>
      </c>
      <c r="AI10" s="39">
        <v>1</v>
      </c>
    </row>
    <row r="11" spans="1:35" ht="17.100000000000001" customHeight="1" x14ac:dyDescent="0.2">
      <c r="A11" s="9" t="s">
        <v>4</v>
      </c>
      <c r="B11" s="3">
        <f>[7]Outubro!$K$5</f>
        <v>2.2000000000000002</v>
      </c>
      <c r="C11" s="3">
        <f>[7]Outubro!$K$6</f>
        <v>17.799999999999997</v>
      </c>
      <c r="D11" s="3">
        <f>[7]Outubro!$K$7</f>
        <v>0</v>
      </c>
      <c r="E11" s="3">
        <f>[7]Outubro!$K$8</f>
        <v>0.2</v>
      </c>
      <c r="F11" s="3">
        <f>[7]Outubro!$K$9</f>
        <v>4.2</v>
      </c>
      <c r="G11" s="3">
        <f>[7]Outubro!$K$10</f>
        <v>0</v>
      </c>
      <c r="H11" s="3">
        <f>[7]Outubro!$K$11</f>
        <v>13.6</v>
      </c>
      <c r="I11" s="3">
        <f>[7]Outubro!$K$12</f>
        <v>0.2</v>
      </c>
      <c r="J11" s="3">
        <f>[7]Outubro!$K$13</f>
        <v>0.2</v>
      </c>
      <c r="K11" s="3">
        <f>[7]Outubro!$K$14</f>
        <v>27</v>
      </c>
      <c r="L11" s="3">
        <f>[7]Outubro!$K$15</f>
        <v>0</v>
      </c>
      <c r="M11" s="3">
        <f>[7]Outubro!$K$16</f>
        <v>2.4000000000000004</v>
      </c>
      <c r="N11" s="3">
        <f>[7]Outubro!$K$17</f>
        <v>0.2</v>
      </c>
      <c r="O11" s="3">
        <f>[7]Outubro!$K$18</f>
        <v>0</v>
      </c>
      <c r="P11" s="3">
        <f>[7]Outubro!$K$19</f>
        <v>8.6</v>
      </c>
      <c r="Q11" s="3">
        <f>[7]Outubro!$K$20</f>
        <v>1</v>
      </c>
      <c r="R11" s="3">
        <f>[7]Outubro!$K$21</f>
        <v>0</v>
      </c>
      <c r="S11" s="3">
        <f>[7]Outubro!$K$22</f>
        <v>0</v>
      </c>
      <c r="T11" s="3">
        <f>[7]Outubro!$K$23</f>
        <v>0</v>
      </c>
      <c r="U11" s="3">
        <f>[7]Outubro!$K$24</f>
        <v>0</v>
      </c>
      <c r="V11" s="3">
        <f>[7]Outubro!$K$25</f>
        <v>0</v>
      </c>
      <c r="W11" s="3">
        <f>[7]Outubro!$K$26</f>
        <v>6.8000000000000007</v>
      </c>
      <c r="X11" s="3">
        <f>[7]Outubro!$K$27</f>
        <v>20.799999999999997</v>
      </c>
      <c r="Y11" s="3">
        <f>[7]Outubro!$K$28</f>
        <v>0.6</v>
      </c>
      <c r="Z11" s="3">
        <f>[7]Outubro!$K$29</f>
        <v>3.6</v>
      </c>
      <c r="AA11" s="3">
        <f>[7]Outubro!$K$30</f>
        <v>1</v>
      </c>
      <c r="AB11" s="3">
        <f>[7]Outubro!$K$31</f>
        <v>0</v>
      </c>
      <c r="AC11" s="3">
        <f>[7]Outubro!$K$32</f>
        <v>1.6</v>
      </c>
      <c r="AD11" s="3">
        <f>[7]Outubro!$K$33</f>
        <v>6.6</v>
      </c>
      <c r="AE11" s="3">
        <f>[7]Outubro!$K$34</f>
        <v>42.4</v>
      </c>
      <c r="AF11" s="3">
        <f>[7]Outubro!$K$35</f>
        <v>0</v>
      </c>
      <c r="AG11" s="16">
        <f t="shared" si="1"/>
        <v>160.99999999999997</v>
      </c>
      <c r="AH11" s="16">
        <f t="shared" si="2"/>
        <v>42.4</v>
      </c>
      <c r="AI11" s="39">
        <v>1</v>
      </c>
    </row>
    <row r="12" spans="1:35" ht="17.100000000000001" customHeight="1" x14ac:dyDescent="0.2">
      <c r="A12" s="9" t="s">
        <v>5</v>
      </c>
      <c r="B12" s="14">
        <f>[8]Outubro!$K$5</f>
        <v>23.4</v>
      </c>
      <c r="C12" s="14">
        <f>[8]Outubro!$K$6</f>
        <v>22.4</v>
      </c>
      <c r="D12" s="14">
        <f>[8]Outubro!$K$7</f>
        <v>0</v>
      </c>
      <c r="E12" s="14">
        <f>[8]Outubro!$K$8</f>
        <v>0</v>
      </c>
      <c r="F12" s="14">
        <f>[8]Outubro!$K$9</f>
        <v>0</v>
      </c>
      <c r="G12" s="14">
        <f>[8]Outubro!$K$10</f>
        <v>0</v>
      </c>
      <c r="H12" s="14">
        <f>[8]Outubro!$K$11</f>
        <v>0</v>
      </c>
      <c r="I12" s="14">
        <f>[8]Outubro!$K$12</f>
        <v>0</v>
      </c>
      <c r="J12" s="14">
        <f>[8]Outubro!$K$13</f>
        <v>0</v>
      </c>
      <c r="K12" s="14">
        <f>[8]Outubro!$K$14</f>
        <v>0</v>
      </c>
      <c r="L12" s="14">
        <f>[8]Outubro!$K$15</f>
        <v>0</v>
      </c>
      <c r="M12" s="14">
        <f>[8]Outubro!$K$16</f>
        <v>0</v>
      </c>
      <c r="N12" s="14">
        <f>[8]Outubro!$K$17</f>
        <v>4.8</v>
      </c>
      <c r="O12" s="14">
        <f>[8]Outubro!$K$18</f>
        <v>0</v>
      </c>
      <c r="P12" s="14">
        <f>[8]Outubro!$K$19</f>
        <v>55</v>
      </c>
      <c r="Q12" s="14">
        <f>[8]Outubro!$K$20</f>
        <v>0.2</v>
      </c>
      <c r="R12" s="14">
        <f>[8]Outubro!$K$21</f>
        <v>0</v>
      </c>
      <c r="S12" s="14">
        <f>[8]Outubro!$K$22</f>
        <v>0</v>
      </c>
      <c r="T12" s="14">
        <f>[8]Outubro!$K$23</f>
        <v>0</v>
      </c>
      <c r="U12" s="14">
        <f>[8]Outubro!$K$24</f>
        <v>0</v>
      </c>
      <c r="V12" s="14">
        <f>[8]Outubro!$K$25</f>
        <v>1</v>
      </c>
      <c r="W12" s="14">
        <f>[8]Outubro!$K$26</f>
        <v>0</v>
      </c>
      <c r="X12" s="14">
        <f>[8]Outubro!$K$27</f>
        <v>0</v>
      </c>
      <c r="Y12" s="14">
        <f>[8]Outubro!$K$28</f>
        <v>0</v>
      </c>
      <c r="Z12" s="14">
        <f>[8]Outubro!$K$29</f>
        <v>19</v>
      </c>
      <c r="AA12" s="14">
        <f>[8]Outubro!$K$30</f>
        <v>0</v>
      </c>
      <c r="AB12" s="14">
        <f>[8]Outubro!$K$31</f>
        <v>0</v>
      </c>
      <c r="AC12" s="14">
        <f>[8]Outubro!$K$32</f>
        <v>0</v>
      </c>
      <c r="AD12" s="14">
        <f>[8]Outubro!$K$33</f>
        <v>0</v>
      </c>
      <c r="AE12" s="14">
        <f>[8]Outubro!$K$34</f>
        <v>7.2</v>
      </c>
      <c r="AF12" s="14">
        <f>[8]Outubro!$K$35</f>
        <v>0</v>
      </c>
      <c r="AG12" s="16">
        <f t="shared" si="1"/>
        <v>133</v>
      </c>
      <c r="AH12" s="16">
        <f t="shared" si="2"/>
        <v>55</v>
      </c>
      <c r="AI12" s="39">
        <v>1</v>
      </c>
    </row>
    <row r="13" spans="1:35" ht="17.100000000000001" customHeight="1" x14ac:dyDescent="0.2">
      <c r="A13" s="9" t="s">
        <v>6</v>
      </c>
      <c r="B13" s="14">
        <f>[9]Outubro!$K$5</f>
        <v>0.4</v>
      </c>
      <c r="C13" s="14">
        <f>[9]Outubro!$K$6</f>
        <v>19</v>
      </c>
      <c r="D13" s="14">
        <f>[9]Outubro!$K$7</f>
        <v>0</v>
      </c>
      <c r="E13" s="14">
        <f>[9]Outubro!$K$8</f>
        <v>0</v>
      </c>
      <c r="F13" s="14">
        <f>[9]Outubro!$K$9</f>
        <v>3</v>
      </c>
      <c r="G13" s="14">
        <f>[9]Outubro!$K$10</f>
        <v>0</v>
      </c>
      <c r="H13" s="14">
        <f>[9]Outubro!$K$11</f>
        <v>0</v>
      </c>
      <c r="I13" s="14">
        <f>[9]Outubro!$K$12</f>
        <v>0</v>
      </c>
      <c r="J13" s="14">
        <f>[9]Outubro!$K$13</f>
        <v>0</v>
      </c>
      <c r="K13" s="14">
        <f>[9]Outubro!$K$14</f>
        <v>12</v>
      </c>
      <c r="L13" s="14">
        <f>[9]Outubro!$K$15</f>
        <v>0</v>
      </c>
      <c r="M13" s="14">
        <f>[9]Outubro!$K$16</f>
        <v>0</v>
      </c>
      <c r="N13" s="14">
        <f>[9]Outubro!$K$17</f>
        <v>0.2</v>
      </c>
      <c r="O13" s="14">
        <f>[9]Outubro!$K$18</f>
        <v>2.4000000000000004</v>
      </c>
      <c r="P13" s="14">
        <f>[9]Outubro!$K$19</f>
        <v>3.4000000000000004</v>
      </c>
      <c r="Q13" s="14">
        <f>[9]Outubro!$K$20</f>
        <v>0</v>
      </c>
      <c r="R13" s="14">
        <f>[9]Outubro!$K$21</f>
        <v>0</v>
      </c>
      <c r="S13" s="14">
        <f>[9]Outubro!$K$22</f>
        <v>0</v>
      </c>
      <c r="T13" s="14">
        <f>[9]Outubro!$K$23</f>
        <v>0</v>
      </c>
      <c r="U13" s="14">
        <f>[9]Outubro!$K$24</f>
        <v>0</v>
      </c>
      <c r="V13" s="14">
        <f>[9]Outubro!$K$25</f>
        <v>12.399999999999999</v>
      </c>
      <c r="W13" s="14">
        <f>[9]Outubro!$K$26</f>
        <v>0</v>
      </c>
      <c r="X13" s="14">
        <f>[9]Outubro!$K$27</f>
        <v>0</v>
      </c>
      <c r="Y13" s="14">
        <f>[9]Outubro!$K$28</f>
        <v>0</v>
      </c>
      <c r="Z13" s="14">
        <f>[9]Outubro!$K$29</f>
        <v>9.9999999999999982</v>
      </c>
      <c r="AA13" s="14">
        <f>[9]Outubro!$K$30</f>
        <v>0</v>
      </c>
      <c r="AB13" s="14">
        <f>[9]Outubro!$K$31</f>
        <v>0</v>
      </c>
      <c r="AC13" s="14">
        <f>[9]Outubro!$K$32</f>
        <v>0.2</v>
      </c>
      <c r="AD13" s="14">
        <f>[9]Outubro!$K$33</f>
        <v>0</v>
      </c>
      <c r="AE13" s="14">
        <f>[9]Outubro!$K$34</f>
        <v>43.6</v>
      </c>
      <c r="AF13" s="14">
        <f>[9]Outubro!$K$35</f>
        <v>0.2</v>
      </c>
      <c r="AG13" s="16">
        <f t="shared" si="1"/>
        <v>106.8</v>
      </c>
      <c r="AH13" s="16">
        <f t="shared" si="2"/>
        <v>43.6</v>
      </c>
      <c r="AI13" s="39" t="s">
        <v>53</v>
      </c>
    </row>
    <row r="14" spans="1:35" ht="17.100000000000001" customHeight="1" x14ac:dyDescent="0.2">
      <c r="A14" s="9" t="s">
        <v>7</v>
      </c>
      <c r="B14" s="14">
        <f>[10]Outubro!$K$5</f>
        <v>0.8</v>
      </c>
      <c r="C14" s="14">
        <f>[10]Outubro!$K$6</f>
        <v>8</v>
      </c>
      <c r="D14" s="14">
        <f>[10]Outubro!$K$7</f>
        <v>0</v>
      </c>
      <c r="E14" s="14">
        <f>[10]Outubro!$K$8</f>
        <v>0</v>
      </c>
      <c r="F14" s="14">
        <f>[10]Outubro!$K$9</f>
        <v>0</v>
      </c>
      <c r="G14" s="14">
        <f>[10]Outubro!$K$10</f>
        <v>0</v>
      </c>
      <c r="H14" s="14">
        <f>[10]Outubro!$K$11</f>
        <v>0</v>
      </c>
      <c r="I14" s="14">
        <f>[10]Outubro!$K$12</f>
        <v>0</v>
      </c>
      <c r="J14" s="14">
        <f>[10]Outubro!$K$13</f>
        <v>8</v>
      </c>
      <c r="K14" s="14">
        <f>[10]Outubro!$K$14</f>
        <v>7.6000000000000005</v>
      </c>
      <c r="L14" s="14">
        <f>[10]Outubro!$K$15</f>
        <v>2.2000000000000002</v>
      </c>
      <c r="M14" s="14">
        <f>[10]Outubro!$K$16</f>
        <v>25.400000000000002</v>
      </c>
      <c r="N14" s="14">
        <f>[10]Outubro!$K$17</f>
        <v>2.6</v>
      </c>
      <c r="O14" s="14">
        <f>[10]Outubro!$K$18</f>
        <v>8.4</v>
      </c>
      <c r="P14" s="14">
        <f>[10]Outubro!$K$19</f>
        <v>2.8000000000000003</v>
      </c>
      <c r="Q14" s="14">
        <f>[10]Outubro!$K$20</f>
        <v>0</v>
      </c>
      <c r="R14" s="14">
        <f>[10]Outubro!$K$21</f>
        <v>0</v>
      </c>
      <c r="S14" s="14">
        <f>[10]Outubro!$K$22</f>
        <v>0</v>
      </c>
      <c r="T14" s="14">
        <f>[10]Outubro!$K$23</f>
        <v>0</v>
      </c>
      <c r="U14" s="14">
        <f>[10]Outubro!$K$24</f>
        <v>0</v>
      </c>
      <c r="V14" s="14">
        <f>[10]Outubro!$K$25</f>
        <v>0</v>
      </c>
      <c r="W14" s="14">
        <f>[10]Outubro!$K$26</f>
        <v>0</v>
      </c>
      <c r="X14" s="14">
        <f>[10]Outubro!$K$27</f>
        <v>0</v>
      </c>
      <c r="Y14" s="14">
        <f>[10]Outubro!$K$28</f>
        <v>0</v>
      </c>
      <c r="Z14" s="14">
        <f>[10]Outubro!$K$29</f>
        <v>31.8</v>
      </c>
      <c r="AA14" s="14">
        <f>[10]Outubro!$K$30</f>
        <v>0</v>
      </c>
      <c r="AB14" s="14">
        <f>[10]Outubro!$K$31</f>
        <v>0</v>
      </c>
      <c r="AC14" s="14">
        <f>[10]Outubro!$K$32</f>
        <v>0</v>
      </c>
      <c r="AD14" s="14">
        <f>[10]Outubro!$K$33</f>
        <v>0</v>
      </c>
      <c r="AE14" s="14">
        <f>[10]Outubro!$K$34</f>
        <v>47.400000000000006</v>
      </c>
      <c r="AF14" s="14">
        <f>[10]Outubro!$K$35</f>
        <v>0</v>
      </c>
      <c r="AG14" s="16">
        <f t="shared" si="1"/>
        <v>145</v>
      </c>
      <c r="AH14" s="16">
        <f t="shared" si="2"/>
        <v>47.400000000000006</v>
      </c>
      <c r="AI14" s="39">
        <v>1</v>
      </c>
    </row>
    <row r="15" spans="1:35" ht="17.100000000000001" customHeight="1" x14ac:dyDescent="0.2">
      <c r="A15" s="9" t="s">
        <v>8</v>
      </c>
      <c r="B15" s="3">
        <f>[11]Outubro!$K$5</f>
        <v>10</v>
      </c>
      <c r="C15" s="3">
        <f>[11]Outubro!$K$6</f>
        <v>1</v>
      </c>
      <c r="D15" s="3">
        <f>[11]Outubro!$K$7</f>
        <v>0</v>
      </c>
      <c r="E15" s="3">
        <f>[11]Outubro!$K$8</f>
        <v>0</v>
      </c>
      <c r="F15" s="3">
        <f>[11]Outubro!$K$9</f>
        <v>0</v>
      </c>
      <c r="G15" s="3">
        <f>[11]Outubro!$K$10</f>
        <v>0</v>
      </c>
      <c r="H15" s="3">
        <f>[11]Outubro!$K$11</f>
        <v>0</v>
      </c>
      <c r="I15" s="3">
        <f>[11]Outubro!$K$12</f>
        <v>17.2</v>
      </c>
      <c r="J15" s="3">
        <f>[11]Outubro!$K$13</f>
        <v>37.6</v>
      </c>
      <c r="K15" s="3">
        <f>[11]Outubro!$K$14</f>
        <v>14</v>
      </c>
      <c r="L15" s="3">
        <f>[11]Outubro!$K$15</f>
        <v>0.2</v>
      </c>
      <c r="M15" s="3">
        <f>[11]Outubro!$K$16</f>
        <v>33.6</v>
      </c>
      <c r="N15" s="3">
        <f>[11]Outubro!$K$17</f>
        <v>19</v>
      </c>
      <c r="O15" s="3">
        <f>[11]Outubro!$K$18</f>
        <v>1.2000000000000002</v>
      </c>
      <c r="P15" s="3">
        <f>[11]Outubro!$K$19</f>
        <v>0.60000000000000009</v>
      </c>
      <c r="Q15" s="3">
        <f>[11]Outubro!$K$20</f>
        <v>1.5999999999999999</v>
      </c>
      <c r="R15" s="3">
        <f>[11]Outubro!$K$21</f>
        <v>0</v>
      </c>
      <c r="S15" s="3">
        <f>[11]Outubro!$K$22</f>
        <v>0</v>
      </c>
      <c r="T15" s="3">
        <f>[11]Outubro!$K$23</f>
        <v>0</v>
      </c>
      <c r="U15" s="3">
        <f>[11]Outubro!$K$24</f>
        <v>0</v>
      </c>
      <c r="V15" s="3">
        <f>[11]Outubro!$K$25</f>
        <v>0</v>
      </c>
      <c r="W15" s="3">
        <f>[11]Outubro!$K$26</f>
        <v>0</v>
      </c>
      <c r="X15" s="3">
        <f>[11]Outubro!$K$27</f>
        <v>0</v>
      </c>
      <c r="Y15" s="3">
        <f>[11]Outubro!$K$28</f>
        <v>0</v>
      </c>
      <c r="Z15" s="3">
        <f>[11]Outubro!$K$29</f>
        <v>43.199999999999996</v>
      </c>
      <c r="AA15" s="3">
        <f>[11]Outubro!$K$30</f>
        <v>0</v>
      </c>
      <c r="AB15" s="3">
        <f>[11]Outubro!$K$31</f>
        <v>0</v>
      </c>
      <c r="AC15" s="3">
        <f>[11]Outubro!$K$32</f>
        <v>0</v>
      </c>
      <c r="AD15" s="3">
        <f>[11]Outubro!$K$33</f>
        <v>7.4</v>
      </c>
      <c r="AE15" s="3">
        <f>[11]Outubro!$K$34</f>
        <v>37.4</v>
      </c>
      <c r="AF15" s="3">
        <f>[11]Outubro!$K$35</f>
        <v>0.2</v>
      </c>
      <c r="AG15" s="16">
        <f t="shared" si="1"/>
        <v>224.19999999999996</v>
      </c>
      <c r="AH15" s="16">
        <f t="shared" si="2"/>
        <v>43.199999999999996</v>
      </c>
      <c r="AI15" s="39" t="s">
        <v>53</v>
      </c>
    </row>
    <row r="16" spans="1:35" ht="17.100000000000001" customHeight="1" x14ac:dyDescent="0.2">
      <c r="A16" s="9" t="s">
        <v>9</v>
      </c>
      <c r="B16" s="14">
        <f>[12]Outubro!$K$5</f>
        <v>2.8</v>
      </c>
      <c r="C16" s="14">
        <f>[12]Outubro!$K$6</f>
        <v>10</v>
      </c>
      <c r="D16" s="14">
        <f>[12]Outubro!$K$7</f>
        <v>0</v>
      </c>
      <c r="E16" s="14">
        <f>[12]Outubro!$K$8</f>
        <v>0</v>
      </c>
      <c r="F16" s="14">
        <f>[12]Outubro!$K$9</f>
        <v>0</v>
      </c>
      <c r="G16" s="14">
        <f>[12]Outubro!$K$10</f>
        <v>0</v>
      </c>
      <c r="H16" s="14">
        <f>[12]Outubro!$K$11</f>
        <v>0</v>
      </c>
      <c r="I16" s="14">
        <f>[12]Outubro!$K$12</f>
        <v>15.8</v>
      </c>
      <c r="J16" s="14">
        <f>[12]Outubro!$K$13</f>
        <v>35.6</v>
      </c>
      <c r="K16" s="14">
        <f>[12]Outubro!$K$14</f>
        <v>23.2</v>
      </c>
      <c r="L16" s="14">
        <f>[12]Outubro!$K$15</f>
        <v>0.4</v>
      </c>
      <c r="M16" s="14">
        <f>[12]Outubro!$K$16</f>
        <v>6.6000000000000005</v>
      </c>
      <c r="N16" s="14">
        <f>[12]Outubro!$K$17</f>
        <v>2.5999999999999996</v>
      </c>
      <c r="O16" s="14">
        <f>[12]Outubro!$K$18</f>
        <v>14.399999999999999</v>
      </c>
      <c r="P16" s="14">
        <f>[12]Outubro!$K$19</f>
        <v>3.6</v>
      </c>
      <c r="Q16" s="14">
        <f>[12]Outubro!$K$20</f>
        <v>0</v>
      </c>
      <c r="R16" s="14">
        <f>[12]Outubro!$K$21</f>
        <v>0</v>
      </c>
      <c r="S16" s="14">
        <f>[12]Outubro!$K$22</f>
        <v>0</v>
      </c>
      <c r="T16" s="14">
        <f>[12]Outubro!$K$23</f>
        <v>0</v>
      </c>
      <c r="U16" s="14">
        <f>[12]Outubro!$K$24</f>
        <v>0</v>
      </c>
      <c r="V16" s="14">
        <f>[12]Outubro!$K$25</f>
        <v>0</v>
      </c>
      <c r="W16" s="14">
        <f>[12]Outubro!$K$26</f>
        <v>0</v>
      </c>
      <c r="X16" s="14">
        <f>[12]Outubro!$K$27</f>
        <v>0</v>
      </c>
      <c r="Y16" s="14">
        <f>[12]Outubro!$K$28</f>
        <v>0</v>
      </c>
      <c r="Z16" s="14">
        <f>[12]Outubro!$K$29</f>
        <v>54.4</v>
      </c>
      <c r="AA16" s="14">
        <f>[12]Outubro!$K$30</f>
        <v>0</v>
      </c>
      <c r="AB16" s="14">
        <f>[12]Outubro!$K$31</f>
        <v>0</v>
      </c>
      <c r="AC16" s="14">
        <f>[12]Outubro!$K$32</f>
        <v>0</v>
      </c>
      <c r="AD16" s="14">
        <f>[12]Outubro!$K$33</f>
        <v>7.6</v>
      </c>
      <c r="AE16" s="14">
        <f>[12]Outubro!$K$34</f>
        <v>32.6</v>
      </c>
      <c r="AF16" s="14">
        <f>[12]Outubro!$K$35</f>
        <v>2.2000000000000002</v>
      </c>
      <c r="AG16" s="16">
        <f t="shared" ref="AG16:AG29" si="5">SUM(B16:AF16)</f>
        <v>211.79999999999998</v>
      </c>
      <c r="AH16" s="16">
        <f t="shared" ref="AH16:AH29" si="6">MAX(B16:AF16)</f>
        <v>54.4</v>
      </c>
      <c r="AI16" s="39" t="s">
        <v>53</v>
      </c>
    </row>
    <row r="17" spans="1:35" ht="17.100000000000001" customHeight="1" x14ac:dyDescent="0.2">
      <c r="A17" s="9" t="s">
        <v>52</v>
      </c>
      <c r="B17" s="14">
        <f>[13]Outubro!$K$5</f>
        <v>10</v>
      </c>
      <c r="C17" s="14">
        <f>[13]Outubro!$K$6</f>
        <v>14.200000000000001</v>
      </c>
      <c r="D17" s="14">
        <f>[13]Outubro!$K$7</f>
        <v>0</v>
      </c>
      <c r="E17" s="14">
        <f>[13]Outubro!$K$8</f>
        <v>0</v>
      </c>
      <c r="F17" s="14">
        <f>[13]Outubro!$K$9</f>
        <v>0</v>
      </c>
      <c r="G17" s="14">
        <f>[13]Outubro!$K$10</f>
        <v>0</v>
      </c>
      <c r="H17" s="14">
        <f>[13]Outubro!$K$11</f>
        <v>0</v>
      </c>
      <c r="I17" s="14">
        <f>[13]Outubro!$K$12</f>
        <v>0</v>
      </c>
      <c r="J17" s="14">
        <f>[13]Outubro!$K$13</f>
        <v>0.4</v>
      </c>
      <c r="K17" s="14">
        <f>[13]Outubro!$K$14</f>
        <v>12</v>
      </c>
      <c r="L17" s="14">
        <f>[13]Outubro!$K$15</f>
        <v>0</v>
      </c>
      <c r="M17" s="14">
        <f>[13]Outubro!$K$16</f>
        <v>0</v>
      </c>
      <c r="N17" s="14">
        <f>[13]Outubro!$K$17</f>
        <v>0.2</v>
      </c>
      <c r="O17" s="14">
        <f>[13]Outubro!$K$18</f>
        <v>3.8000000000000007</v>
      </c>
      <c r="P17" s="14">
        <f>[13]Outubro!$K$19</f>
        <v>3.8000000000000003</v>
      </c>
      <c r="Q17" s="14">
        <f>[13]Outubro!$K$20</f>
        <v>0.2</v>
      </c>
      <c r="R17" s="14">
        <f>[13]Outubro!$K$21</f>
        <v>0</v>
      </c>
      <c r="S17" s="14">
        <f>[13]Outubro!$K$22</f>
        <v>0</v>
      </c>
      <c r="T17" s="14">
        <f>[13]Outubro!$K$23</f>
        <v>0</v>
      </c>
      <c r="U17" s="14">
        <f>[13]Outubro!$K$24</f>
        <v>0</v>
      </c>
      <c r="V17" s="14">
        <f>[13]Outubro!$K$25</f>
        <v>0</v>
      </c>
      <c r="W17" s="14">
        <f>[13]Outubro!$K$26</f>
        <v>0</v>
      </c>
      <c r="X17" s="14">
        <f>[13]Outubro!$K$27</f>
        <v>0</v>
      </c>
      <c r="Y17" s="14">
        <f>[13]Outubro!$K$28</f>
        <v>0</v>
      </c>
      <c r="Z17" s="14">
        <f>[13]Outubro!$K$29</f>
        <v>5.2</v>
      </c>
      <c r="AA17" s="14">
        <f>[13]Outubro!$K$30</f>
        <v>0</v>
      </c>
      <c r="AB17" s="14">
        <f>[13]Outubro!$K$31</f>
        <v>0</v>
      </c>
      <c r="AC17" s="14">
        <f>[13]Outubro!$K$32</f>
        <v>0</v>
      </c>
      <c r="AD17" s="14">
        <f>[13]Outubro!$K$33</f>
        <v>0</v>
      </c>
      <c r="AE17" s="14">
        <f>[13]Outubro!$K$34</f>
        <v>22</v>
      </c>
      <c r="AF17" s="14">
        <f>[13]Outubro!$K$35</f>
        <v>0</v>
      </c>
      <c r="AG17" s="16">
        <f t="shared" ref="AG17" si="7">SUM(B17:AF17)</f>
        <v>71.800000000000011</v>
      </c>
      <c r="AH17" s="16">
        <f t="shared" ref="AH17" si="8">MAX(B17:AF17)</f>
        <v>22</v>
      </c>
      <c r="AI17" s="39">
        <v>1</v>
      </c>
    </row>
    <row r="18" spans="1:35" ht="17.100000000000001" customHeight="1" x14ac:dyDescent="0.2">
      <c r="A18" s="9" t="s">
        <v>10</v>
      </c>
      <c r="B18" s="14">
        <f>[14]outubro!$K$5</f>
        <v>14</v>
      </c>
      <c r="C18" s="14">
        <f>[14]outubro!$K$6</f>
        <v>3</v>
      </c>
      <c r="D18" s="14">
        <f>[14]outubro!$K$7</f>
        <v>0</v>
      </c>
      <c r="E18" s="14">
        <f>[14]outubro!$K$8</f>
        <v>0</v>
      </c>
      <c r="F18" s="14">
        <f>[14]outubro!$K$9</f>
        <v>0</v>
      </c>
      <c r="G18" s="14">
        <f>[14]outubro!$K$10</f>
        <v>0</v>
      </c>
      <c r="H18" s="14">
        <f>[14]outubro!$K$11</f>
        <v>0</v>
      </c>
      <c r="I18" s="14">
        <f>[14]outubro!$K$12</f>
        <v>35.800000000000004</v>
      </c>
      <c r="J18" s="14">
        <f>[14]outubro!$K$13</f>
        <v>2.8000000000000003</v>
      </c>
      <c r="K18" s="14">
        <f>[14]outubro!$K$14</f>
        <v>0</v>
      </c>
      <c r="L18" s="14">
        <f>[14]outubro!$K$15</f>
        <v>23.999999999999996</v>
      </c>
      <c r="M18" s="14">
        <f>[14]outubro!$K$16</f>
        <v>28.2</v>
      </c>
      <c r="N18" s="14">
        <f>[14]outubro!$K$17</f>
        <v>1.7999999999999998</v>
      </c>
      <c r="O18" s="14">
        <f>[14]outubro!$K$18</f>
        <v>9.7999999999999972</v>
      </c>
      <c r="P18" s="14">
        <f>[14]outubro!$K$19</f>
        <v>0.6</v>
      </c>
      <c r="Q18" s="14">
        <f>[14]outubro!$K$20</f>
        <v>0</v>
      </c>
      <c r="R18" s="14">
        <f>[14]outubro!$K$21</f>
        <v>0</v>
      </c>
      <c r="S18" s="14">
        <f>[14]outubro!$K$22</f>
        <v>0</v>
      </c>
      <c r="T18" s="14">
        <f>[14]outubro!$K$23</f>
        <v>0</v>
      </c>
      <c r="U18" s="14">
        <f>[14]outubro!$K$24</f>
        <v>0</v>
      </c>
      <c r="V18" s="14">
        <f>[14]outubro!$K$25</f>
        <v>0</v>
      </c>
      <c r="W18" s="14">
        <f>[14]outubro!$K$26</f>
        <v>0</v>
      </c>
      <c r="X18" s="14">
        <f>[14]outubro!$K$27</f>
        <v>0</v>
      </c>
      <c r="Y18" s="14">
        <f>[14]outubro!$K$28</f>
        <v>0</v>
      </c>
      <c r="Z18" s="14">
        <f>[14]outubro!$K$29</f>
        <v>42.400000000000006</v>
      </c>
      <c r="AA18" s="14">
        <f>[14]outubro!$K$30</f>
        <v>0</v>
      </c>
      <c r="AB18" s="14">
        <f>[14]outubro!$K$31</f>
        <v>0</v>
      </c>
      <c r="AC18" s="14">
        <f>[14]outubro!$K$32</f>
        <v>0.6</v>
      </c>
      <c r="AD18" s="14">
        <f>[14]outubro!$K$33</f>
        <v>0</v>
      </c>
      <c r="AE18" s="14">
        <f>[14]outubro!$K$34</f>
        <v>34.800000000000011</v>
      </c>
      <c r="AF18" s="14">
        <f>[14]outubro!$K$35</f>
        <v>0</v>
      </c>
      <c r="AG18" s="16">
        <f t="shared" si="5"/>
        <v>197.79999999999998</v>
      </c>
      <c r="AH18" s="16">
        <f t="shared" si="6"/>
        <v>42.400000000000006</v>
      </c>
      <c r="AI18" s="39">
        <v>1</v>
      </c>
    </row>
    <row r="19" spans="1:35" ht="17.100000000000001" customHeight="1" x14ac:dyDescent="0.2">
      <c r="A19" s="9" t="s">
        <v>11</v>
      </c>
      <c r="B19" s="14">
        <f>[15]Outubro!$K$5</f>
        <v>3.6</v>
      </c>
      <c r="C19" s="14">
        <f>[15]Outubro!$K$6</f>
        <v>9.1999999999999993</v>
      </c>
      <c r="D19" s="14">
        <f>[15]Outubro!$K$7</f>
        <v>0</v>
      </c>
      <c r="E19" s="14">
        <f>[15]Outubro!$K$8</f>
        <v>0</v>
      </c>
      <c r="F19" s="14">
        <f>[15]Outubro!$K$9</f>
        <v>0</v>
      </c>
      <c r="G19" s="14">
        <f>[15]Outubro!$K$10</f>
        <v>0</v>
      </c>
      <c r="H19" s="14">
        <f>[15]Outubro!$K$11</f>
        <v>0</v>
      </c>
      <c r="I19" s="14">
        <f>[15]Outubro!$K$12</f>
        <v>0</v>
      </c>
      <c r="J19" s="14">
        <f>[15]Outubro!$K$13</f>
        <v>0</v>
      </c>
      <c r="K19" s="14">
        <f>[15]Outubro!$K$14</f>
        <v>3.2</v>
      </c>
      <c r="L19" s="14">
        <f>[15]Outubro!$K$15</f>
        <v>3.2000000000000006</v>
      </c>
      <c r="M19" s="14">
        <f>[15]Outubro!$K$16</f>
        <v>0.8</v>
      </c>
      <c r="N19" s="14">
        <f>[15]Outubro!$K$17</f>
        <v>0.4</v>
      </c>
      <c r="O19" s="14">
        <f>[15]Outubro!$K$18</f>
        <v>0.2</v>
      </c>
      <c r="P19" s="14">
        <f>[15]Outubro!$K$19</f>
        <v>0.2</v>
      </c>
      <c r="Q19" s="14">
        <f>[15]Outubro!$K$20</f>
        <v>0</v>
      </c>
      <c r="R19" s="14">
        <f>[15]Outubro!$K$21</f>
        <v>2.8000000000000007</v>
      </c>
      <c r="S19" s="14">
        <f>[15]Outubro!$K$22</f>
        <v>0</v>
      </c>
      <c r="T19" s="14">
        <f>[15]Outubro!$K$23</f>
        <v>0</v>
      </c>
      <c r="U19" s="14">
        <f>[15]Outubro!$K$24</f>
        <v>0</v>
      </c>
      <c r="V19" s="14">
        <f>[15]Outubro!$K$25</f>
        <v>0</v>
      </c>
      <c r="W19" s="14">
        <f>[15]Outubro!$K$26</f>
        <v>0.8</v>
      </c>
      <c r="X19" s="14">
        <f>[15]Outubro!$K$27</f>
        <v>0</v>
      </c>
      <c r="Y19" s="14">
        <f>[15]Outubro!$K$28</f>
        <v>0</v>
      </c>
      <c r="Z19" s="14">
        <f>[15]Outubro!$K$29</f>
        <v>17.199999999999996</v>
      </c>
      <c r="AA19" s="14">
        <f>[15]Outubro!$K$30</f>
        <v>0.8</v>
      </c>
      <c r="AB19" s="14">
        <f>[15]Outubro!$K$31</f>
        <v>0.4</v>
      </c>
      <c r="AC19" s="14">
        <f>[15]Outubro!$K$32</f>
        <v>0</v>
      </c>
      <c r="AD19" s="14">
        <f>[15]Outubro!$K$33</f>
        <v>0</v>
      </c>
      <c r="AE19" s="14">
        <f>[15]Outubro!$K$34</f>
        <v>25.199999999999992</v>
      </c>
      <c r="AF19" s="14">
        <f>[15]Outubro!$K$35</f>
        <v>7.6000000000000032</v>
      </c>
      <c r="AG19" s="16">
        <f t="shared" si="5"/>
        <v>75.599999999999994</v>
      </c>
      <c r="AH19" s="16">
        <f t="shared" si="6"/>
        <v>25.199999999999992</v>
      </c>
      <c r="AI19" s="39" t="s">
        <v>53</v>
      </c>
    </row>
    <row r="20" spans="1:35" ht="17.100000000000001" customHeight="1" x14ac:dyDescent="0.2">
      <c r="A20" s="9" t="s">
        <v>12</v>
      </c>
      <c r="B20" s="14">
        <f>[16]Outubro!$K$5</f>
        <v>0</v>
      </c>
      <c r="C20" s="14">
        <f>[16]Outubro!$K$6</f>
        <v>49.2</v>
      </c>
      <c r="D20" s="14">
        <f>[16]Outubro!$K$7</f>
        <v>0</v>
      </c>
      <c r="E20" s="14">
        <f>[16]Outubro!$K$8</f>
        <v>0</v>
      </c>
      <c r="F20" s="14">
        <f>[16]Outubro!$K$9</f>
        <v>0</v>
      </c>
      <c r="G20" s="14">
        <f>[16]Outubro!$K$10</f>
        <v>0</v>
      </c>
      <c r="H20" s="14">
        <f>[16]Outubro!$K$11</f>
        <v>0</v>
      </c>
      <c r="I20" s="14">
        <f>[16]Outubro!$K$12</f>
        <v>0</v>
      </c>
      <c r="J20" s="14">
        <f>[16]Outubro!$K$13</f>
        <v>0</v>
      </c>
      <c r="K20" s="14">
        <f>[16]Outubro!$K$14</f>
        <v>3.2</v>
      </c>
      <c r="L20" s="14">
        <f>[16]Outubro!$K$15</f>
        <v>0</v>
      </c>
      <c r="M20" s="14">
        <f>[16]Outubro!$K$16</f>
        <v>0</v>
      </c>
      <c r="N20" s="14">
        <f>[16]Outubro!$K$17</f>
        <v>0</v>
      </c>
      <c r="O20" s="14">
        <f>[16]Outubro!$K$18</f>
        <v>7.0000000000000009</v>
      </c>
      <c r="P20" s="14">
        <f>[16]Outubro!$K$19</f>
        <v>6.6</v>
      </c>
      <c r="Q20" s="14">
        <f>[16]Outubro!$K$20</f>
        <v>0</v>
      </c>
      <c r="R20" s="14">
        <f>[16]Outubro!$K$21</f>
        <v>0</v>
      </c>
      <c r="S20" s="14">
        <f>[16]Outubro!$K$22</f>
        <v>0</v>
      </c>
      <c r="T20" s="14">
        <f>[16]Outubro!$K$23</f>
        <v>0</v>
      </c>
      <c r="U20" s="14">
        <f>[16]Outubro!$K$24</f>
        <v>0</v>
      </c>
      <c r="V20" s="14">
        <f>[16]Outubro!$K$25</f>
        <v>0</v>
      </c>
      <c r="W20" s="14">
        <f>[16]Outubro!$K$26</f>
        <v>0</v>
      </c>
      <c r="X20" s="14">
        <f>[16]Outubro!$K$27</f>
        <v>0</v>
      </c>
      <c r="Y20" s="14">
        <f>[16]Outubro!$K$28</f>
        <v>0</v>
      </c>
      <c r="Z20" s="14">
        <f>[16]Outubro!$K$29</f>
        <v>3.2</v>
      </c>
      <c r="AA20" s="14">
        <f>[16]Outubro!$K$30</f>
        <v>0.2</v>
      </c>
      <c r="AB20" s="14">
        <f>[16]Outubro!$K$31</f>
        <v>0</v>
      </c>
      <c r="AC20" s="14">
        <f>[16]Outubro!$K$32</f>
        <v>0</v>
      </c>
      <c r="AD20" s="14">
        <f>[16]Outubro!$K$33</f>
        <v>0</v>
      </c>
      <c r="AE20" s="14">
        <f>[16]Outubro!$K$34</f>
        <v>70.199999999999989</v>
      </c>
      <c r="AF20" s="14">
        <f>[16]Outubro!$K$35</f>
        <v>0</v>
      </c>
      <c r="AG20" s="16">
        <f t="shared" si="5"/>
        <v>139.6</v>
      </c>
      <c r="AH20" s="16">
        <f t="shared" si="6"/>
        <v>70.199999999999989</v>
      </c>
      <c r="AI20" s="39">
        <v>1</v>
      </c>
    </row>
    <row r="21" spans="1:35" ht="17.100000000000001" customHeight="1" x14ac:dyDescent="0.2">
      <c r="A21" s="9" t="s">
        <v>13</v>
      </c>
      <c r="B21" s="14" t="str">
        <f>[17]Outubro!$K$5</f>
        <v>**</v>
      </c>
      <c r="C21" s="14" t="str">
        <f>[17]Outubro!$K$6</f>
        <v>**</v>
      </c>
      <c r="D21" s="14" t="str">
        <f>[17]Outubro!$K$7</f>
        <v>**</v>
      </c>
      <c r="E21" s="14" t="str">
        <f>[17]Outubro!$K$8</f>
        <v>**</v>
      </c>
      <c r="F21" s="14" t="str">
        <f>[17]Outubro!$K$9</f>
        <v>**</v>
      </c>
      <c r="G21" s="14" t="str">
        <f>[17]Outubro!$K$10</f>
        <v>**</v>
      </c>
      <c r="H21" s="14" t="str">
        <f>[17]Outubro!$K$11</f>
        <v>**</v>
      </c>
      <c r="I21" s="14" t="str">
        <f>[17]Outubro!$K$12</f>
        <v>**</v>
      </c>
      <c r="J21" s="14" t="str">
        <f>[17]Outubro!$K$13</f>
        <v>**</v>
      </c>
      <c r="K21" s="14" t="str">
        <f>[17]Outubro!$K$14</f>
        <v>**</v>
      </c>
      <c r="L21" s="14" t="str">
        <f>[17]Outubro!$K$15</f>
        <v>**</v>
      </c>
      <c r="M21" s="14" t="str">
        <f>[17]Outubro!$K$16</f>
        <v>**</v>
      </c>
      <c r="N21" s="14" t="str">
        <f>[17]Outubro!$K$17</f>
        <v>**</v>
      </c>
      <c r="O21" s="14" t="str">
        <f>[17]Outubro!$K$18</f>
        <v>**</v>
      </c>
      <c r="P21" s="14" t="str">
        <f>[17]Outubro!$K$19</f>
        <v>**</v>
      </c>
      <c r="Q21" s="14" t="str">
        <f>[17]Outubro!$K$20</f>
        <v>**</v>
      </c>
      <c r="R21" s="14" t="str">
        <f>[17]Outubro!$K$21</f>
        <v>**</v>
      </c>
      <c r="S21" s="14" t="str">
        <f>[17]Outubro!$K$22</f>
        <v>**</v>
      </c>
      <c r="T21" s="14">
        <f>[17]Outubro!$K$23</f>
        <v>0</v>
      </c>
      <c r="U21" s="14">
        <f>[17]Outubro!$K$24</f>
        <v>0</v>
      </c>
      <c r="V21" s="14">
        <f>[17]Outubro!$K$25</f>
        <v>0.8</v>
      </c>
      <c r="W21" s="14">
        <f>[17]Outubro!$K$26</f>
        <v>0</v>
      </c>
      <c r="X21" s="14">
        <f>[17]Outubro!$K$27</f>
        <v>0</v>
      </c>
      <c r="Y21" s="14">
        <f>[17]Outubro!$K$28</f>
        <v>0</v>
      </c>
      <c r="Z21" s="14">
        <f>[17]Outubro!$K$29</f>
        <v>14.400000000000002</v>
      </c>
      <c r="AA21" s="14">
        <f>[17]Outubro!$K$30</f>
        <v>0</v>
      </c>
      <c r="AB21" s="14">
        <f>[17]Outubro!$K$31</f>
        <v>0</v>
      </c>
      <c r="AC21" s="14">
        <f>[17]Outubro!$K$32</f>
        <v>0</v>
      </c>
      <c r="AD21" s="14">
        <f>[17]Outubro!$K$33</f>
        <v>0</v>
      </c>
      <c r="AE21" s="14">
        <f>[17]Outubro!$K$34</f>
        <v>1.2</v>
      </c>
      <c r="AF21" s="14">
        <f>[17]Outubro!$K$35</f>
        <v>4</v>
      </c>
      <c r="AG21" s="16">
        <f t="shared" si="5"/>
        <v>20.400000000000002</v>
      </c>
      <c r="AH21" s="16">
        <f t="shared" si="6"/>
        <v>14.400000000000002</v>
      </c>
      <c r="AI21" s="39" t="s">
        <v>53</v>
      </c>
    </row>
    <row r="22" spans="1:35" ht="17.100000000000001" customHeight="1" x14ac:dyDescent="0.2">
      <c r="A22" s="9" t="s">
        <v>14</v>
      </c>
      <c r="B22" s="14">
        <f>[18]Outubro!$K$5</f>
        <v>0</v>
      </c>
      <c r="C22" s="14">
        <f>[18]Outubro!$K$6</f>
        <v>1.2</v>
      </c>
      <c r="D22" s="14">
        <f>[18]Outubro!$K$7</f>
        <v>0</v>
      </c>
      <c r="E22" s="14">
        <f>[18]Outubro!$K$8</f>
        <v>0</v>
      </c>
      <c r="F22" s="14">
        <f>[18]Outubro!$K$9</f>
        <v>18.599999999999998</v>
      </c>
      <c r="G22" s="14">
        <f>[18]Outubro!$K$10</f>
        <v>0</v>
      </c>
      <c r="H22" s="14">
        <f>[18]Outubro!$K$11</f>
        <v>0</v>
      </c>
      <c r="I22" s="14">
        <f>[18]Outubro!$K$12</f>
        <v>2.8</v>
      </c>
      <c r="J22" s="14">
        <f>[18]Outubro!$K$13</f>
        <v>17.2</v>
      </c>
      <c r="K22" s="14">
        <f>[18]Outubro!$K$14</f>
        <v>1.2</v>
      </c>
      <c r="L22" s="14">
        <f>[18]Outubro!$K$15</f>
        <v>0</v>
      </c>
      <c r="M22" s="14">
        <f>[18]Outubro!$K$16</f>
        <v>0.4</v>
      </c>
      <c r="N22" s="14">
        <f>[18]Outubro!$K$17</f>
        <v>2.2000000000000002</v>
      </c>
      <c r="O22" s="14">
        <f>[18]Outubro!$K$18</f>
        <v>0</v>
      </c>
      <c r="P22" s="14">
        <f>[18]Outubro!$K$19</f>
        <v>7.9999999999999991</v>
      </c>
      <c r="Q22" s="14">
        <f>[18]Outubro!$K$20</f>
        <v>0</v>
      </c>
      <c r="R22" s="14">
        <f>[18]Outubro!$K$21</f>
        <v>0</v>
      </c>
      <c r="S22" s="14">
        <f>[18]Outubro!$K$22</f>
        <v>0</v>
      </c>
      <c r="T22" s="14">
        <f>[18]Outubro!$K$23</f>
        <v>0</v>
      </c>
      <c r="U22" s="14">
        <f>[18]Outubro!$K$24</f>
        <v>0</v>
      </c>
      <c r="V22" s="14">
        <f>[18]Outubro!$K$25</f>
        <v>0</v>
      </c>
      <c r="W22" s="14">
        <f>[18]Outubro!$K$26</f>
        <v>11.8</v>
      </c>
      <c r="X22" s="14">
        <f>[18]Outubro!$K$27</f>
        <v>0</v>
      </c>
      <c r="Y22" s="14">
        <f>[18]Outubro!$K$28</f>
        <v>0</v>
      </c>
      <c r="Z22" s="14">
        <f>[18]Outubro!$K$29</f>
        <v>11.8</v>
      </c>
      <c r="AA22" s="14">
        <f>[18]Outubro!$K$30</f>
        <v>0</v>
      </c>
      <c r="AB22" s="14">
        <f>[18]Outubro!$K$31</f>
        <v>5.6</v>
      </c>
      <c r="AC22" s="14">
        <f>[18]Outubro!$K$32</f>
        <v>0.4</v>
      </c>
      <c r="AD22" s="14">
        <f>[18]Outubro!$K$33</f>
        <v>0</v>
      </c>
      <c r="AE22" s="14">
        <f>[18]Outubro!$K$34</f>
        <v>2.8000000000000003</v>
      </c>
      <c r="AF22" s="14">
        <f>[18]Outubro!$K$35</f>
        <v>0</v>
      </c>
      <c r="AG22" s="16">
        <f t="shared" si="5"/>
        <v>84</v>
      </c>
      <c r="AH22" s="16">
        <f t="shared" si="6"/>
        <v>18.599999999999998</v>
      </c>
      <c r="AI22" s="39">
        <v>1</v>
      </c>
    </row>
    <row r="23" spans="1:35" ht="17.100000000000001" customHeight="1" x14ac:dyDescent="0.2">
      <c r="A23" s="9" t="s">
        <v>15</v>
      </c>
      <c r="B23" s="14">
        <f>[19]Outubro!$K$5</f>
        <v>20.2</v>
      </c>
      <c r="C23" s="14">
        <f>[19]Outubro!$K$6</f>
        <v>5.6000000000000005</v>
      </c>
      <c r="D23" s="14">
        <f>[19]Outubro!$K$7</f>
        <v>0</v>
      </c>
      <c r="E23" s="14">
        <f>[19]Outubro!$K$8</f>
        <v>0</v>
      </c>
      <c r="F23" s="14">
        <f>[19]Outubro!$K$9</f>
        <v>0</v>
      </c>
      <c r="G23" s="14">
        <f>[19]Outubro!$K$10</f>
        <v>0</v>
      </c>
      <c r="H23" s="14">
        <f>[19]Outubro!$K$11</f>
        <v>0</v>
      </c>
      <c r="I23" s="14">
        <f>[19]Outubro!$K$12</f>
        <v>0.4</v>
      </c>
      <c r="J23" s="14">
        <f>[19]Outubro!$K$13</f>
        <v>15.399999999999999</v>
      </c>
      <c r="K23" s="14">
        <f>[19]Outubro!$K$14</f>
        <v>9.1999999999999993</v>
      </c>
      <c r="L23" s="14">
        <f>[19]Outubro!$K$15</f>
        <v>0.4</v>
      </c>
      <c r="M23" s="14">
        <f>[19]Outubro!$K$16</f>
        <v>3.4000000000000004</v>
      </c>
      <c r="N23" s="14">
        <f>[19]Outubro!$K$17</f>
        <v>0.4</v>
      </c>
      <c r="O23" s="14">
        <f>[19]Outubro!$K$18</f>
        <v>2.6</v>
      </c>
      <c r="P23" s="14">
        <f>[19]Outubro!$K$19</f>
        <v>2.2000000000000002</v>
      </c>
      <c r="Q23" s="14">
        <f>[19]Outubro!$K$20</f>
        <v>0</v>
      </c>
      <c r="R23" s="14">
        <f>[19]Outubro!$K$21</f>
        <v>0</v>
      </c>
      <c r="S23" s="14">
        <f>[19]Outubro!$K$22</f>
        <v>0</v>
      </c>
      <c r="T23" s="14">
        <f>[19]Outubro!$K$23</f>
        <v>0</v>
      </c>
      <c r="U23" s="14">
        <f>[19]Outubro!$K$24</f>
        <v>0</v>
      </c>
      <c r="V23" s="14">
        <f>[19]Outubro!$K$25</f>
        <v>0</v>
      </c>
      <c r="W23" s="14">
        <f>[19]Outubro!$K$26</f>
        <v>0</v>
      </c>
      <c r="X23" s="14">
        <f>[19]Outubro!$K$27</f>
        <v>0</v>
      </c>
      <c r="Y23" s="14">
        <f>[19]Outubro!$K$28</f>
        <v>0</v>
      </c>
      <c r="Z23" s="14">
        <f>[19]Outubro!$K$29</f>
        <v>68.599999999999994</v>
      </c>
      <c r="AA23" s="14">
        <f>[19]Outubro!$K$30</f>
        <v>0</v>
      </c>
      <c r="AB23" s="14">
        <f>[19]Outubro!$K$31</f>
        <v>0</v>
      </c>
      <c r="AC23" s="14">
        <f>[19]Outubro!$K$32</f>
        <v>0</v>
      </c>
      <c r="AD23" s="14">
        <f>[19]Outubro!$K$33</f>
        <v>0.2</v>
      </c>
      <c r="AE23" s="14">
        <f>[19]Outubro!$K$34</f>
        <v>51.400000000000013</v>
      </c>
      <c r="AF23" s="14">
        <f>[19]Outubro!$K$35</f>
        <v>0</v>
      </c>
      <c r="AG23" s="16">
        <f t="shared" si="5"/>
        <v>179.99999999999997</v>
      </c>
      <c r="AH23" s="16">
        <f t="shared" si="6"/>
        <v>68.599999999999994</v>
      </c>
      <c r="AI23" s="39">
        <v>1</v>
      </c>
    </row>
    <row r="24" spans="1:35" ht="17.100000000000001" customHeight="1" x14ac:dyDescent="0.2">
      <c r="A24" s="9" t="s">
        <v>16</v>
      </c>
      <c r="B24" s="14">
        <f>[20]Outubro!$K$5</f>
        <v>18.8</v>
      </c>
      <c r="C24" s="14">
        <f>[20]Outubro!$K$6</f>
        <v>2.8</v>
      </c>
      <c r="D24" s="14">
        <f>[20]Outubro!$K$7</f>
        <v>0</v>
      </c>
      <c r="E24" s="14">
        <f>[20]Outubro!$K$8</f>
        <v>0</v>
      </c>
      <c r="F24" s="14">
        <f>[20]Outubro!$K$9</f>
        <v>0</v>
      </c>
      <c r="G24" s="14">
        <f>[20]Outubro!$K$10</f>
        <v>0</v>
      </c>
      <c r="H24" s="14">
        <f>[20]Outubro!$K$11</f>
        <v>0</v>
      </c>
      <c r="I24" s="14">
        <f>[20]Outubro!$K$12</f>
        <v>0</v>
      </c>
      <c r="J24" s="14">
        <f>[20]Outubro!$K$13</f>
        <v>0.6</v>
      </c>
      <c r="K24" s="14">
        <f>[20]Outubro!$K$14</f>
        <v>0</v>
      </c>
      <c r="L24" s="14">
        <f>[20]Outubro!$K$15</f>
        <v>0</v>
      </c>
      <c r="M24" s="14">
        <f>[20]Outubro!$K$16</f>
        <v>0</v>
      </c>
      <c r="N24" s="14">
        <f>[20]Outubro!$K$17</f>
        <v>4.8</v>
      </c>
      <c r="O24" s="14">
        <f>[20]Outubro!$K$18</f>
        <v>30.8</v>
      </c>
      <c r="P24" s="14">
        <f>[20]Outubro!$K$19</f>
        <v>5.4</v>
      </c>
      <c r="Q24" s="14">
        <f>[20]Outubro!$K$20</f>
        <v>0</v>
      </c>
      <c r="R24" s="14">
        <f>[20]Outubro!$K$21</f>
        <v>0</v>
      </c>
      <c r="S24" s="14">
        <f>[20]Outubro!$K$22</f>
        <v>0</v>
      </c>
      <c r="T24" s="14">
        <f>[20]Outubro!$K$23</f>
        <v>0</v>
      </c>
      <c r="U24" s="14">
        <f>[20]Outubro!$K$24</f>
        <v>0</v>
      </c>
      <c r="V24" s="14">
        <f>[20]Outubro!$K$25</f>
        <v>0</v>
      </c>
      <c r="W24" s="14">
        <f>[20]Outubro!$K$26</f>
        <v>0</v>
      </c>
      <c r="X24" s="14">
        <f>[20]Outubro!$K$27</f>
        <v>0</v>
      </c>
      <c r="Y24" s="14">
        <f>[20]Outubro!$K$28</f>
        <v>0</v>
      </c>
      <c r="Z24" s="14">
        <f>[20]Outubro!$K$29</f>
        <v>1.2</v>
      </c>
      <c r="AA24" s="14">
        <f>[20]Outubro!$K$30</f>
        <v>0</v>
      </c>
      <c r="AB24" s="14">
        <f>[20]Outubro!$K$31</f>
        <v>0</v>
      </c>
      <c r="AC24" s="14">
        <f>[20]Outubro!$K$32</f>
        <v>0</v>
      </c>
      <c r="AD24" s="14">
        <f>[20]Outubro!$K$33</f>
        <v>0</v>
      </c>
      <c r="AE24" s="14">
        <f>[20]Outubro!$K$34</f>
        <v>35.6</v>
      </c>
      <c r="AF24" s="14">
        <f>[20]Outubro!$K$35</f>
        <v>0</v>
      </c>
      <c r="AG24" s="16">
        <f t="shared" si="5"/>
        <v>100</v>
      </c>
      <c r="AH24" s="16">
        <f t="shared" si="6"/>
        <v>35.6</v>
      </c>
      <c r="AI24" s="39">
        <v>1</v>
      </c>
    </row>
    <row r="25" spans="1:35" ht="17.100000000000001" customHeight="1" x14ac:dyDescent="0.2">
      <c r="A25" s="9" t="s">
        <v>17</v>
      </c>
      <c r="B25" s="14">
        <f>[21]Outubro!$K$5</f>
        <v>0</v>
      </c>
      <c r="C25" s="14">
        <f>[21]Outubro!$K$6</f>
        <v>7.0000000000000009</v>
      </c>
      <c r="D25" s="14">
        <f>[21]Outubro!$K$7</f>
        <v>0</v>
      </c>
      <c r="E25" s="14">
        <f>[21]Outubro!$K$8</f>
        <v>0</v>
      </c>
      <c r="F25" s="14">
        <f>[21]Outubro!$K$9</f>
        <v>0</v>
      </c>
      <c r="G25" s="14">
        <f>[21]Outubro!$K$10</f>
        <v>0</v>
      </c>
      <c r="H25" s="14">
        <f>[21]Outubro!$K$11</f>
        <v>0</v>
      </c>
      <c r="I25" s="14">
        <f>[21]Outubro!$K$12</f>
        <v>0</v>
      </c>
      <c r="J25" s="14">
        <f>[21]Outubro!$K$13</f>
        <v>16.799999999999997</v>
      </c>
      <c r="K25" s="14">
        <f>[21]Outubro!$K$14</f>
        <v>135</v>
      </c>
      <c r="L25" s="14">
        <f>[21]Outubro!$K$15</f>
        <v>12.6</v>
      </c>
      <c r="M25" s="14">
        <f>[21]Outubro!$K$16</f>
        <v>1.4</v>
      </c>
      <c r="N25" s="14">
        <f>[21]Outubro!$K$17</f>
        <v>0.2</v>
      </c>
      <c r="O25" s="14">
        <f>[21]Outubro!$K$18</f>
        <v>14.599999999999998</v>
      </c>
      <c r="P25" s="14">
        <f>[21]Outubro!$K$19</f>
        <v>1.7999999999999998</v>
      </c>
      <c r="Q25" s="14">
        <f>[21]Outubro!$K$20</f>
        <v>0</v>
      </c>
      <c r="R25" s="14">
        <f>[21]Outubro!$K$21</f>
        <v>0</v>
      </c>
      <c r="S25" s="14">
        <f>[21]Outubro!$K$22</f>
        <v>0</v>
      </c>
      <c r="T25" s="14">
        <f>[21]Outubro!$K$23</f>
        <v>0</v>
      </c>
      <c r="U25" s="14">
        <f>[21]Outubro!$K$24</f>
        <v>0</v>
      </c>
      <c r="V25" s="14">
        <f>[21]Outubro!$K$25</f>
        <v>0</v>
      </c>
      <c r="W25" s="14">
        <f>[21]Outubro!$K$26</f>
        <v>0</v>
      </c>
      <c r="X25" s="14">
        <f>[21]Outubro!$K$27</f>
        <v>0</v>
      </c>
      <c r="Y25" s="14">
        <f>[21]Outubro!$K$28</f>
        <v>0</v>
      </c>
      <c r="Z25" s="14">
        <f>[21]Outubro!$K$29</f>
        <v>21.4</v>
      </c>
      <c r="AA25" s="14">
        <f>[21]Outubro!$K$30</f>
        <v>0</v>
      </c>
      <c r="AB25" s="14">
        <f>[21]Outubro!$K$31</f>
        <v>0</v>
      </c>
      <c r="AC25" s="14">
        <f>[21]Outubro!$K$32</f>
        <v>0</v>
      </c>
      <c r="AD25" s="14">
        <f>[21]Outubro!$K$33</f>
        <v>0</v>
      </c>
      <c r="AE25" s="14">
        <f>[21]Outubro!$K$34</f>
        <v>44.2</v>
      </c>
      <c r="AF25" s="14">
        <f>[21]Outubro!$K$35</f>
        <v>2</v>
      </c>
      <c r="AG25" s="16">
        <f t="shared" si="5"/>
        <v>257</v>
      </c>
      <c r="AH25" s="16">
        <f t="shared" si="6"/>
        <v>135</v>
      </c>
      <c r="AI25" s="39" t="s">
        <v>53</v>
      </c>
    </row>
    <row r="26" spans="1:35" ht="17.100000000000001" customHeight="1" x14ac:dyDescent="0.2">
      <c r="A26" s="9" t="s">
        <v>18</v>
      </c>
      <c r="B26" s="14">
        <f>[22]Outubro!$K$5</f>
        <v>1.4</v>
      </c>
      <c r="C26" s="14">
        <f>[22]Outubro!$K$6</f>
        <v>25.399999999999995</v>
      </c>
      <c r="D26" s="14">
        <f>[22]Outubro!$K$7</f>
        <v>0</v>
      </c>
      <c r="E26" s="14">
        <f>[22]Outubro!$K$8</f>
        <v>0</v>
      </c>
      <c r="F26" s="14">
        <f>[22]Outubro!$K$9</f>
        <v>26.200000000000003</v>
      </c>
      <c r="G26" s="14">
        <f>[22]Outubro!$K$10</f>
        <v>0</v>
      </c>
      <c r="H26" s="14">
        <f>[22]Outubro!$K$11</f>
        <v>0</v>
      </c>
      <c r="I26" s="14">
        <f>[22]Outubro!$K$12</f>
        <v>0</v>
      </c>
      <c r="J26" s="14">
        <f>[22]Outubro!$K$13</f>
        <v>0</v>
      </c>
      <c r="K26" s="14">
        <f>[22]Outubro!$K$14</f>
        <v>33.400000000000006</v>
      </c>
      <c r="L26" s="14">
        <f>[22]Outubro!$K$15</f>
        <v>1.5999999999999999</v>
      </c>
      <c r="M26" s="14">
        <f>[22]Outubro!$K$16</f>
        <v>0</v>
      </c>
      <c r="N26" s="14">
        <f>[22]Outubro!$K$17</f>
        <v>0</v>
      </c>
      <c r="O26" s="14">
        <f>[22]Outubro!$K$18</f>
        <v>33.399999999999991</v>
      </c>
      <c r="P26" s="14">
        <f>[22]Outubro!$K$19</f>
        <v>15.199999999999998</v>
      </c>
      <c r="Q26" s="14">
        <f>[22]Outubro!$K$20</f>
        <v>0.4</v>
      </c>
      <c r="R26" s="14">
        <f>[22]Outubro!$K$21</f>
        <v>0</v>
      </c>
      <c r="S26" s="14">
        <f>[22]Outubro!$K$22</f>
        <v>0</v>
      </c>
      <c r="T26" s="14">
        <f>[22]Outubro!$K$23</f>
        <v>0</v>
      </c>
      <c r="U26" s="14">
        <f>[22]Outubro!$K$24</f>
        <v>0</v>
      </c>
      <c r="V26" s="14">
        <f>[22]Outubro!$K$25</f>
        <v>0.2</v>
      </c>
      <c r="W26" s="14">
        <f>[22]Outubro!$K$26</f>
        <v>0</v>
      </c>
      <c r="X26" s="14">
        <f>[22]Outubro!$K$27</f>
        <v>0</v>
      </c>
      <c r="Y26" s="14">
        <f>[22]Outubro!$K$28</f>
        <v>0</v>
      </c>
      <c r="Z26" s="14">
        <f>[22]Outubro!$K$29</f>
        <v>18</v>
      </c>
      <c r="AA26" s="14">
        <f>[22]Outubro!$K$30</f>
        <v>0.2</v>
      </c>
      <c r="AB26" s="14">
        <f>[22]Outubro!$K$31</f>
        <v>0</v>
      </c>
      <c r="AC26" s="14">
        <f>[22]Outubro!$K$32</f>
        <v>0</v>
      </c>
      <c r="AD26" s="14">
        <f>[22]Outubro!$K$33</f>
        <v>0</v>
      </c>
      <c r="AE26" s="14">
        <f>[22]Outubro!$K$34</f>
        <v>29.999999999999996</v>
      </c>
      <c r="AF26" s="14">
        <f>[22]Outubro!$K$35</f>
        <v>0.2</v>
      </c>
      <c r="AG26" s="16">
        <f t="shared" si="5"/>
        <v>185.59999999999997</v>
      </c>
      <c r="AH26" s="16">
        <f t="shared" si="6"/>
        <v>33.400000000000006</v>
      </c>
      <c r="AI26" s="39" t="s">
        <v>53</v>
      </c>
    </row>
    <row r="27" spans="1:35" ht="17.100000000000001" customHeight="1" x14ac:dyDescent="0.2">
      <c r="A27" s="9" t="s">
        <v>19</v>
      </c>
      <c r="B27" s="14">
        <f>[23]Outubro!$K$5</f>
        <v>11</v>
      </c>
      <c r="C27" s="14">
        <f>[23]Outubro!$K$6</f>
        <v>0</v>
      </c>
      <c r="D27" s="14">
        <f>[23]Outubro!$K$7</f>
        <v>0</v>
      </c>
      <c r="E27" s="14">
        <f>[23]Outubro!$K$8</f>
        <v>0</v>
      </c>
      <c r="F27" s="14">
        <f>[23]Outubro!$K$9</f>
        <v>0</v>
      </c>
      <c r="G27" s="14">
        <f>[23]Outubro!$K$10</f>
        <v>0</v>
      </c>
      <c r="H27" s="14">
        <f>[23]Outubro!$K$11</f>
        <v>0</v>
      </c>
      <c r="I27" s="14">
        <f>[23]Outubro!$K$12</f>
        <v>28.6</v>
      </c>
      <c r="J27" s="14">
        <f>[23]Outubro!$K$13</f>
        <v>20.8</v>
      </c>
      <c r="K27" s="14">
        <f>[23]Outubro!$K$14</f>
        <v>5.6000000000000005</v>
      </c>
      <c r="L27" s="14">
        <f>[23]Outubro!$K$15</f>
        <v>0.2</v>
      </c>
      <c r="M27" s="14">
        <f>[23]Outubro!$K$16</f>
        <v>83.200000000000017</v>
      </c>
      <c r="N27" s="14">
        <f>[23]Outubro!$K$17</f>
        <v>2.8</v>
      </c>
      <c r="O27" s="14">
        <f>[23]Outubro!$K$18</f>
        <v>1.4000000000000001</v>
      </c>
      <c r="P27" s="14">
        <f>[23]Outubro!$K$19</f>
        <v>16.599999999999994</v>
      </c>
      <c r="Q27" s="14">
        <f>[23]Outubro!$K$20</f>
        <v>2.2000000000000002</v>
      </c>
      <c r="R27" s="14">
        <f>[23]Outubro!$K$21</f>
        <v>0</v>
      </c>
      <c r="S27" s="14">
        <f>[23]Outubro!$K$22</f>
        <v>0</v>
      </c>
      <c r="T27" s="14">
        <f>[23]Outubro!$K$23</f>
        <v>0</v>
      </c>
      <c r="U27" s="14">
        <f>[23]Outubro!$K$24</f>
        <v>0</v>
      </c>
      <c r="V27" s="14">
        <f>[23]Outubro!$K$25</f>
        <v>0</v>
      </c>
      <c r="W27" s="14">
        <f>[23]Outubro!$K$26</f>
        <v>0</v>
      </c>
      <c r="X27" s="14">
        <f>[23]Outubro!$K$27</f>
        <v>0</v>
      </c>
      <c r="Y27" s="14">
        <f>[23]Outubro!$K$28</f>
        <v>1.6</v>
      </c>
      <c r="Z27" s="14">
        <f>[23]Outubro!$K$29</f>
        <v>52.4</v>
      </c>
      <c r="AA27" s="14">
        <f>[23]Outubro!$K$30</f>
        <v>0</v>
      </c>
      <c r="AB27" s="14">
        <f>[23]Outubro!$K$31</f>
        <v>0</v>
      </c>
      <c r="AC27" s="14">
        <f>[23]Outubro!$K$32</f>
        <v>0</v>
      </c>
      <c r="AD27" s="14">
        <f>[23]Outubro!$K$33</f>
        <v>37.6</v>
      </c>
      <c r="AE27" s="14">
        <f>[23]Outubro!$K$34</f>
        <v>19</v>
      </c>
      <c r="AF27" s="14">
        <f>[23]Outubro!$K$35</f>
        <v>0</v>
      </c>
      <c r="AG27" s="16">
        <f t="shared" si="5"/>
        <v>283.00000000000006</v>
      </c>
      <c r="AH27" s="16">
        <f t="shared" si="6"/>
        <v>83.200000000000017</v>
      </c>
      <c r="AI27" s="39">
        <v>1</v>
      </c>
    </row>
    <row r="28" spans="1:35" ht="17.100000000000001" customHeight="1" x14ac:dyDescent="0.2">
      <c r="A28" s="9" t="s">
        <v>31</v>
      </c>
      <c r="B28" s="14">
        <f>[24]Outubro!$K$5</f>
        <v>0</v>
      </c>
      <c r="C28" s="14">
        <f>[24]Outubro!$K$6</f>
        <v>0</v>
      </c>
      <c r="D28" s="14">
        <f>[24]Outubro!$K$7</f>
        <v>0</v>
      </c>
      <c r="E28" s="14">
        <f>[24]Outubro!$K$8</f>
        <v>0</v>
      </c>
      <c r="F28" s="14">
        <f>[24]Outubro!$K$9</f>
        <v>0</v>
      </c>
      <c r="G28" s="14">
        <f>[24]Outubro!$K$10</f>
        <v>0</v>
      </c>
      <c r="H28" s="14">
        <f>[24]Outubro!$K$11</f>
        <v>0</v>
      </c>
      <c r="I28" s="14">
        <f>[24]Outubro!$K$12</f>
        <v>0</v>
      </c>
      <c r="J28" s="14">
        <f>[24]Outubro!$K$13</f>
        <v>0</v>
      </c>
      <c r="K28" s="14">
        <f>[24]Outubro!$K$14</f>
        <v>0</v>
      </c>
      <c r="L28" s="14">
        <f>[24]Outubro!$K$15</f>
        <v>0</v>
      </c>
      <c r="M28" s="14">
        <f>[24]Outubro!$K$16</f>
        <v>0</v>
      </c>
      <c r="N28" s="14">
        <f>[24]Outubro!$K$17</f>
        <v>0</v>
      </c>
      <c r="O28" s="14">
        <f>[24]Outubro!$K$18</f>
        <v>0</v>
      </c>
      <c r="P28" s="14">
        <f>[24]Outubro!$K$19</f>
        <v>0</v>
      </c>
      <c r="Q28" s="14">
        <f>[24]Outubro!$K$20</f>
        <v>0</v>
      </c>
      <c r="R28" s="14">
        <f>[24]Outubro!$K$21</f>
        <v>0</v>
      </c>
      <c r="S28" s="14">
        <f>[24]Outubro!$K$22</f>
        <v>0</v>
      </c>
      <c r="T28" s="14">
        <f>[24]Outubro!$K$23</f>
        <v>0</v>
      </c>
      <c r="U28" s="14">
        <f>[24]Outubro!$K$24</f>
        <v>0</v>
      </c>
      <c r="V28" s="14">
        <f>[24]Outubro!$K$25</f>
        <v>0</v>
      </c>
      <c r="W28" s="14">
        <f>[24]Outubro!$K$26</f>
        <v>0</v>
      </c>
      <c r="X28" s="14">
        <f>[24]Outubro!$K$27</f>
        <v>0</v>
      </c>
      <c r="Y28" s="14">
        <f>[24]Outubro!$K$28</f>
        <v>0</v>
      </c>
      <c r="Z28" s="14">
        <f>[24]Outubro!$K$29</f>
        <v>21.2</v>
      </c>
      <c r="AA28" s="14">
        <f>[24]Outubro!$K$30</f>
        <v>0.2</v>
      </c>
      <c r="AB28" s="14">
        <f>[24]Outubro!$K$31</f>
        <v>0</v>
      </c>
      <c r="AC28" s="14">
        <f>[24]Outubro!$K$32</f>
        <v>0</v>
      </c>
      <c r="AD28" s="14">
        <f>[24]Outubro!$K$33</f>
        <v>0</v>
      </c>
      <c r="AE28" s="14">
        <f>[24]Outubro!$K$34</f>
        <v>44.600000000000009</v>
      </c>
      <c r="AF28" s="14">
        <f>[24]Outubro!$K$35</f>
        <v>1.4</v>
      </c>
      <c r="AG28" s="16">
        <f t="shared" si="5"/>
        <v>67.400000000000006</v>
      </c>
      <c r="AH28" s="16">
        <f t="shared" ref="AH28" si="9">MAX(B28:AF28)</f>
        <v>44.600000000000009</v>
      </c>
      <c r="AI28" s="39" t="s">
        <v>53</v>
      </c>
    </row>
    <row r="29" spans="1:35" ht="17.100000000000001" customHeight="1" x14ac:dyDescent="0.2">
      <c r="A29" s="9" t="s">
        <v>20</v>
      </c>
      <c r="B29" s="3">
        <f>[25]Outubro!$K$5</f>
        <v>3.4000000000000004</v>
      </c>
      <c r="C29" s="3">
        <f>[25]Outubro!$K$6</f>
        <v>16.2</v>
      </c>
      <c r="D29" s="3">
        <f>[25]Outubro!$K$7</f>
        <v>0</v>
      </c>
      <c r="E29" s="3">
        <f>[25]Outubro!$K$8</f>
        <v>0</v>
      </c>
      <c r="F29" s="3">
        <f>[25]Outubro!$K$9</f>
        <v>0</v>
      </c>
      <c r="G29" s="3">
        <f>[25]Outubro!$K$10</f>
        <v>0</v>
      </c>
      <c r="H29" s="3">
        <f>[25]Outubro!$K$11</f>
        <v>0</v>
      </c>
      <c r="I29" s="3">
        <f>[25]Outubro!$K$12</f>
        <v>0</v>
      </c>
      <c r="J29" s="3">
        <f>[25]Outubro!$K$13</f>
        <v>19</v>
      </c>
      <c r="K29" s="3">
        <f>[25]Outubro!$K$14</f>
        <v>10.999999999999998</v>
      </c>
      <c r="L29" s="3">
        <f>[25]Outubro!$K$15</f>
        <v>0.2</v>
      </c>
      <c r="M29" s="3">
        <f>[25]Outubro!$K$16</f>
        <v>35.6</v>
      </c>
      <c r="N29" s="3">
        <f>[25]Outubro!$K$17</f>
        <v>5.6000000000000005</v>
      </c>
      <c r="O29" s="3">
        <f>[25]Outubro!$K$18</f>
        <v>27.999999999999996</v>
      </c>
      <c r="P29" s="3">
        <f>[25]Outubro!$K$19</f>
        <v>25.200000000000003</v>
      </c>
      <c r="Q29" s="3">
        <f>[25]Outubro!$K$20</f>
        <v>1</v>
      </c>
      <c r="R29" s="3">
        <f>[25]Outubro!$K$21</f>
        <v>0</v>
      </c>
      <c r="S29" s="3">
        <f>[25]Outubro!$K$22</f>
        <v>0</v>
      </c>
      <c r="T29" s="3">
        <f>[25]Outubro!$K$23</f>
        <v>0</v>
      </c>
      <c r="U29" s="3">
        <f>[25]Outubro!$K$24</f>
        <v>0</v>
      </c>
      <c r="V29" s="3">
        <f>[25]Outubro!$K$25</f>
        <v>0</v>
      </c>
      <c r="W29" s="3">
        <f>[25]Outubro!$K$26</f>
        <v>0</v>
      </c>
      <c r="X29" s="3">
        <f>[25]Outubro!$K$27</f>
        <v>0.4</v>
      </c>
      <c r="Y29" s="3">
        <f>[25]Outubro!$K$28</f>
        <v>0</v>
      </c>
      <c r="Z29" s="3">
        <f>[25]Outubro!$K$29</f>
        <v>17.2</v>
      </c>
      <c r="AA29" s="3">
        <f>[25]Outubro!$K$30</f>
        <v>0</v>
      </c>
      <c r="AB29" s="3">
        <f>[25]Outubro!$K$31</f>
        <v>0</v>
      </c>
      <c r="AC29" s="3">
        <f>[25]Outubro!$K$32</f>
        <v>0</v>
      </c>
      <c r="AD29" s="3">
        <f>[25]Outubro!$K$33</f>
        <v>0.2</v>
      </c>
      <c r="AE29" s="3">
        <f>[25]Outubro!$K$34</f>
        <v>28.400000000000006</v>
      </c>
      <c r="AF29" s="3">
        <f>[25]Outubro!$K$35</f>
        <v>0.2</v>
      </c>
      <c r="AG29" s="16">
        <f t="shared" si="5"/>
        <v>191.59999999999997</v>
      </c>
      <c r="AH29" s="16">
        <f t="shared" si="6"/>
        <v>35.6</v>
      </c>
      <c r="AI29" s="39" t="s">
        <v>53</v>
      </c>
    </row>
    <row r="30" spans="1:35" s="5" customFormat="1" ht="17.100000000000001" customHeight="1" x14ac:dyDescent="0.2">
      <c r="A30" s="13" t="s">
        <v>34</v>
      </c>
      <c r="B30" s="21">
        <f>MAX(B5:B29)</f>
        <v>23.4</v>
      </c>
      <c r="C30" s="21">
        <f t="shared" ref="C30:AH30" si="10">MAX(C5:C29)</f>
        <v>49.2</v>
      </c>
      <c r="D30" s="21">
        <f t="shared" si="10"/>
        <v>0</v>
      </c>
      <c r="E30" s="21">
        <f t="shared" si="10"/>
        <v>0.2</v>
      </c>
      <c r="F30" s="21">
        <f t="shared" si="10"/>
        <v>26.200000000000003</v>
      </c>
      <c r="G30" s="21">
        <f t="shared" si="10"/>
        <v>36.799999999999997</v>
      </c>
      <c r="H30" s="21">
        <f t="shared" si="10"/>
        <v>13.6</v>
      </c>
      <c r="I30" s="21">
        <f t="shared" si="10"/>
        <v>35.800000000000004</v>
      </c>
      <c r="J30" s="21">
        <f t="shared" si="10"/>
        <v>37.6</v>
      </c>
      <c r="K30" s="21">
        <f t="shared" si="10"/>
        <v>135</v>
      </c>
      <c r="L30" s="21">
        <f t="shared" si="10"/>
        <v>23.999999999999996</v>
      </c>
      <c r="M30" s="21">
        <f t="shared" si="10"/>
        <v>83.200000000000017</v>
      </c>
      <c r="N30" s="21">
        <f t="shared" si="10"/>
        <v>19</v>
      </c>
      <c r="O30" s="21">
        <f t="shared" si="10"/>
        <v>33.399999999999991</v>
      </c>
      <c r="P30" s="21">
        <f t="shared" si="10"/>
        <v>55</v>
      </c>
      <c r="Q30" s="21">
        <f t="shared" si="10"/>
        <v>2.2000000000000002</v>
      </c>
      <c r="R30" s="21">
        <f t="shared" si="10"/>
        <v>2.8000000000000007</v>
      </c>
      <c r="S30" s="21">
        <f t="shared" si="10"/>
        <v>0</v>
      </c>
      <c r="T30" s="21">
        <f t="shared" si="10"/>
        <v>0</v>
      </c>
      <c r="U30" s="21">
        <f t="shared" si="10"/>
        <v>0</v>
      </c>
      <c r="V30" s="21">
        <f t="shared" si="10"/>
        <v>12.399999999999999</v>
      </c>
      <c r="W30" s="21">
        <f t="shared" si="10"/>
        <v>11.8</v>
      </c>
      <c r="X30" s="21">
        <f t="shared" si="10"/>
        <v>20.799999999999997</v>
      </c>
      <c r="Y30" s="21">
        <f t="shared" si="10"/>
        <v>1.6</v>
      </c>
      <c r="Z30" s="21">
        <f t="shared" si="10"/>
        <v>68.599999999999994</v>
      </c>
      <c r="AA30" s="21">
        <f t="shared" si="10"/>
        <v>13.2</v>
      </c>
      <c r="AB30" s="21">
        <f t="shared" si="10"/>
        <v>5.6</v>
      </c>
      <c r="AC30" s="21">
        <f t="shared" si="10"/>
        <v>3.2</v>
      </c>
      <c r="AD30" s="21">
        <f t="shared" si="10"/>
        <v>37.6</v>
      </c>
      <c r="AE30" s="21">
        <f t="shared" si="10"/>
        <v>70.199999999999989</v>
      </c>
      <c r="AF30" s="55">
        <f t="shared" si="10"/>
        <v>66.800000000000011</v>
      </c>
      <c r="AG30" s="55">
        <f t="shared" si="10"/>
        <v>283.00000000000006</v>
      </c>
      <c r="AH30" s="21">
        <f t="shared" si="10"/>
        <v>135</v>
      </c>
      <c r="AI30" s="40"/>
    </row>
    <row r="31" spans="1:35" s="28" customFormat="1" x14ac:dyDescent="0.2">
      <c r="A31" s="26" t="s">
        <v>37</v>
      </c>
      <c r="B31" s="27">
        <f>SUM(B5:B29)</f>
        <v>147.80000000000001</v>
      </c>
      <c r="C31" s="27">
        <f t="shared" ref="C31:AF31" si="11">SUM(C5:C29)</f>
        <v>289.79999999999995</v>
      </c>
      <c r="D31" s="27">
        <f t="shared" si="11"/>
        <v>0</v>
      </c>
      <c r="E31" s="27">
        <f t="shared" si="11"/>
        <v>0.2</v>
      </c>
      <c r="F31" s="27">
        <f t="shared" si="11"/>
        <v>67</v>
      </c>
      <c r="G31" s="27">
        <f t="shared" si="11"/>
        <v>38.199999999999996</v>
      </c>
      <c r="H31" s="27">
        <f t="shared" si="11"/>
        <v>17.799999999999997</v>
      </c>
      <c r="I31" s="27">
        <f t="shared" si="11"/>
        <v>112.80000000000001</v>
      </c>
      <c r="J31" s="27">
        <f t="shared" si="11"/>
        <v>199.40000000000003</v>
      </c>
      <c r="K31" s="27">
        <f t="shared" si="11"/>
        <v>402.19999999999993</v>
      </c>
      <c r="L31" s="27">
        <f t="shared" si="11"/>
        <v>48.600000000000009</v>
      </c>
      <c r="M31" s="27">
        <f t="shared" si="11"/>
        <v>265.60000000000002</v>
      </c>
      <c r="N31" s="27">
        <f t="shared" si="11"/>
        <v>66.399999999999991</v>
      </c>
      <c r="O31" s="27">
        <f t="shared" si="11"/>
        <v>181.6</v>
      </c>
      <c r="P31" s="27">
        <f t="shared" si="11"/>
        <v>255</v>
      </c>
      <c r="Q31" s="27">
        <f t="shared" si="11"/>
        <v>7.6000000000000005</v>
      </c>
      <c r="R31" s="27">
        <f t="shared" si="11"/>
        <v>3.8000000000000007</v>
      </c>
      <c r="S31" s="27">
        <f t="shared" si="11"/>
        <v>0</v>
      </c>
      <c r="T31" s="27">
        <f t="shared" si="11"/>
        <v>0</v>
      </c>
      <c r="U31" s="27">
        <f t="shared" si="11"/>
        <v>0</v>
      </c>
      <c r="V31" s="27">
        <f t="shared" si="11"/>
        <v>15.999999999999998</v>
      </c>
      <c r="W31" s="27">
        <f t="shared" si="11"/>
        <v>19.600000000000001</v>
      </c>
      <c r="X31" s="27">
        <f t="shared" si="11"/>
        <v>21.199999999999996</v>
      </c>
      <c r="Y31" s="27">
        <f t="shared" si="11"/>
        <v>2.2000000000000002</v>
      </c>
      <c r="Z31" s="27">
        <f t="shared" si="11"/>
        <v>590</v>
      </c>
      <c r="AA31" s="27">
        <f t="shared" si="11"/>
        <v>15.599999999999998</v>
      </c>
      <c r="AB31" s="27">
        <f t="shared" si="11"/>
        <v>11.6</v>
      </c>
      <c r="AC31" s="27">
        <f t="shared" si="11"/>
        <v>6.6000000000000005</v>
      </c>
      <c r="AD31" s="27">
        <f t="shared" si="11"/>
        <v>82.40000000000002</v>
      </c>
      <c r="AE31" s="27">
        <f t="shared" si="11"/>
        <v>798.2</v>
      </c>
      <c r="AF31" s="27">
        <f t="shared" si="11"/>
        <v>86.400000000000048</v>
      </c>
      <c r="AG31" s="17">
        <f>SUM(AG5:AG29)</f>
        <v>3753.6</v>
      </c>
      <c r="AH31" s="37"/>
      <c r="AI31" s="39"/>
    </row>
  </sheetData>
  <mergeCells count="34"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E3:E4"/>
    <mergeCell ref="F3:F4"/>
    <mergeCell ref="G3:G4"/>
    <mergeCell ref="J3:J4"/>
    <mergeCell ref="A2:A4"/>
    <mergeCell ref="B3:B4"/>
    <mergeCell ref="C3:C4"/>
    <mergeCell ref="D3:D4"/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workbookViewId="0">
      <selection activeCell="AF30" sqref="AF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.5703125" style="18" bestFit="1" customWidth="1"/>
    <col min="34" max="34" width="7.28515625" style="31" bestFit="1" customWidth="1"/>
  </cols>
  <sheetData>
    <row r="1" spans="1:34" ht="20.100000000000001" customHeight="1" thickBot="1" x14ac:dyDescent="0.25">
      <c r="A1" s="64" t="s">
        <v>23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ht="20.100000000000001" customHeight="1" x14ac:dyDescent="0.2">
      <c r="A2" s="61" t="s">
        <v>21</v>
      </c>
      <c r="B2" s="58" t="s">
        <v>50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</row>
    <row r="3" spans="1:34" s="4" customFormat="1" ht="20.100000000000001" customHeight="1" x14ac:dyDescent="0.2">
      <c r="A3" s="62"/>
      <c r="B3" s="56">
        <v>1</v>
      </c>
      <c r="C3" s="56">
        <f>SUM(B3+1)</f>
        <v>2</v>
      </c>
      <c r="D3" s="56">
        <f t="shared" ref="D3:AD3" si="0">SUM(C3+1)</f>
        <v>3</v>
      </c>
      <c r="E3" s="56">
        <f t="shared" si="0"/>
        <v>4</v>
      </c>
      <c r="F3" s="56">
        <f t="shared" si="0"/>
        <v>5</v>
      </c>
      <c r="G3" s="56">
        <f t="shared" si="0"/>
        <v>6</v>
      </c>
      <c r="H3" s="56">
        <f t="shared" si="0"/>
        <v>7</v>
      </c>
      <c r="I3" s="56">
        <f t="shared" si="0"/>
        <v>8</v>
      </c>
      <c r="J3" s="56">
        <f t="shared" si="0"/>
        <v>9</v>
      </c>
      <c r="K3" s="56">
        <f t="shared" si="0"/>
        <v>10</v>
      </c>
      <c r="L3" s="56">
        <f t="shared" si="0"/>
        <v>11</v>
      </c>
      <c r="M3" s="56">
        <f t="shared" si="0"/>
        <v>12</v>
      </c>
      <c r="N3" s="56">
        <f t="shared" si="0"/>
        <v>13</v>
      </c>
      <c r="O3" s="56">
        <f t="shared" si="0"/>
        <v>14</v>
      </c>
      <c r="P3" s="56">
        <f t="shared" si="0"/>
        <v>15</v>
      </c>
      <c r="Q3" s="56">
        <f t="shared" si="0"/>
        <v>16</v>
      </c>
      <c r="R3" s="56">
        <f t="shared" si="0"/>
        <v>17</v>
      </c>
      <c r="S3" s="56">
        <f t="shared" si="0"/>
        <v>18</v>
      </c>
      <c r="T3" s="56">
        <f t="shared" si="0"/>
        <v>19</v>
      </c>
      <c r="U3" s="56">
        <f t="shared" si="0"/>
        <v>20</v>
      </c>
      <c r="V3" s="56">
        <f t="shared" si="0"/>
        <v>21</v>
      </c>
      <c r="W3" s="56">
        <f t="shared" si="0"/>
        <v>22</v>
      </c>
      <c r="X3" s="56">
        <f t="shared" si="0"/>
        <v>23</v>
      </c>
      <c r="Y3" s="56">
        <f t="shared" si="0"/>
        <v>24</v>
      </c>
      <c r="Z3" s="56">
        <f t="shared" si="0"/>
        <v>25</v>
      </c>
      <c r="AA3" s="56">
        <f t="shared" si="0"/>
        <v>26</v>
      </c>
      <c r="AB3" s="56">
        <f t="shared" si="0"/>
        <v>27</v>
      </c>
      <c r="AC3" s="56">
        <f t="shared" si="0"/>
        <v>28</v>
      </c>
      <c r="AD3" s="56">
        <f t="shared" si="0"/>
        <v>29</v>
      </c>
      <c r="AE3" s="56">
        <v>30</v>
      </c>
      <c r="AF3" s="56">
        <v>31</v>
      </c>
      <c r="AG3" s="30" t="s">
        <v>42</v>
      </c>
      <c r="AH3" s="33" t="s">
        <v>41</v>
      </c>
    </row>
    <row r="4" spans="1:34" s="5" customFormat="1" ht="20.100000000000001" customHeight="1" thickBot="1" x14ac:dyDescent="0.25">
      <c r="A4" s="63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29" t="s">
        <v>40</v>
      </c>
      <c r="AH4" s="29" t="s">
        <v>40</v>
      </c>
    </row>
    <row r="5" spans="1:34" s="5" customFormat="1" ht="20.100000000000001" customHeight="1" thickTop="1" x14ac:dyDescent="0.2">
      <c r="A5" s="8" t="s">
        <v>49</v>
      </c>
      <c r="B5" s="44">
        <f>[1]Outubro!$C$5</f>
        <v>35.5</v>
      </c>
      <c r="C5" s="44">
        <f>[1]Outubro!$C$6</f>
        <v>30.4</v>
      </c>
      <c r="D5" s="44">
        <f>[1]Outubro!$C$7</f>
        <v>32.9</v>
      </c>
      <c r="E5" s="44">
        <f>[1]Outubro!$C$8</f>
        <v>34.4</v>
      </c>
      <c r="F5" s="44">
        <f>[1]Outubro!$C$9</f>
        <v>34.799999999999997</v>
      </c>
      <c r="G5" s="44">
        <f>[1]Outubro!$C$10</f>
        <v>34.6</v>
      </c>
      <c r="H5" s="44">
        <f>[1]Outubro!$C$11</f>
        <v>36</v>
      </c>
      <c r="I5" s="44">
        <f>[1]Outubro!$C$12</f>
        <v>36</v>
      </c>
      <c r="J5" s="44">
        <f>[1]Outubro!$C$13</f>
        <v>37.6</v>
      </c>
      <c r="K5" s="44">
        <f>[1]Outubro!$C$14</f>
        <v>28.2</v>
      </c>
      <c r="L5" s="44">
        <f>[1]Outubro!$C$15</f>
        <v>33.1</v>
      </c>
      <c r="M5" s="44">
        <f>[1]Outubro!$C$16</f>
        <v>35.700000000000003</v>
      </c>
      <c r="N5" s="44">
        <f>[1]Outubro!$C$17</f>
        <v>34.6</v>
      </c>
      <c r="O5" s="44">
        <f>[1]Outubro!$C$18</f>
        <v>27.8</v>
      </c>
      <c r="P5" s="44">
        <f>[1]Outubro!$C$19</f>
        <v>26.8</v>
      </c>
      <c r="Q5" s="44">
        <f>[1]Outubro!$C$20</f>
        <v>29.4</v>
      </c>
      <c r="R5" s="44">
        <f>[1]Outubro!$C$21</f>
        <v>30.2</v>
      </c>
      <c r="S5" s="44">
        <f>[1]Outubro!$C$22</f>
        <v>30</v>
      </c>
      <c r="T5" s="44">
        <f>[1]Outubro!$C$23</f>
        <v>29.9</v>
      </c>
      <c r="U5" s="44">
        <f>[1]Outubro!$C$24</f>
        <v>31.7</v>
      </c>
      <c r="V5" s="44">
        <f>[1]Outubro!$C$25</f>
        <v>32.6</v>
      </c>
      <c r="W5" s="44">
        <f>[1]Outubro!$C$26</f>
        <v>29.9</v>
      </c>
      <c r="X5" s="44">
        <f>[1]Outubro!$C$27</f>
        <v>32.200000000000003</v>
      </c>
      <c r="Y5" s="44">
        <f>[1]Outubro!$C$28</f>
        <v>36.4</v>
      </c>
      <c r="Z5" s="44">
        <f>[1]Outubro!$C$29</f>
        <v>35.4</v>
      </c>
      <c r="AA5" s="44">
        <f>[1]Outubro!$C$30</f>
        <v>30.6</v>
      </c>
      <c r="AB5" s="44">
        <f>[1]Outubro!$C$31</f>
        <v>34</v>
      </c>
      <c r="AC5" s="44">
        <f>[1]Outubro!$C$32</f>
        <v>37.700000000000003</v>
      </c>
      <c r="AD5" s="44">
        <f>[1]Outubro!$C$33</f>
        <v>37</v>
      </c>
      <c r="AE5" s="44">
        <f>[1]Outubro!$C$34</f>
        <v>26.1</v>
      </c>
      <c r="AF5" s="44">
        <f>[1]Outubro!$C$35</f>
        <v>29.5</v>
      </c>
      <c r="AG5" s="45">
        <f>MAX(B5:AF5)</f>
        <v>37.700000000000003</v>
      </c>
      <c r="AH5" s="46">
        <f>AVERAGE(B5:AF5)</f>
        <v>32.612903225806456</v>
      </c>
    </row>
    <row r="6" spans="1:34" ht="17.100000000000001" customHeight="1" x14ac:dyDescent="0.2">
      <c r="A6" s="9" t="s">
        <v>0</v>
      </c>
      <c r="B6" s="3">
        <f>[2]Outubro!$C$5</f>
        <v>34.6</v>
      </c>
      <c r="C6" s="3">
        <f>[2]Outubro!$C$6</f>
        <v>28.3</v>
      </c>
      <c r="D6" s="3">
        <f>[2]Outubro!$C$7</f>
        <v>30.4</v>
      </c>
      <c r="E6" s="3">
        <f>[2]Outubro!$C$8</f>
        <v>31.5</v>
      </c>
      <c r="F6" s="3">
        <f>[2]Outubro!$C$9</f>
        <v>33.1</v>
      </c>
      <c r="G6" s="3">
        <f>[2]Outubro!$C$10</f>
        <v>34.4</v>
      </c>
      <c r="H6" s="3">
        <f>[2]Outubro!$C$11</f>
        <v>35.299999999999997</v>
      </c>
      <c r="I6" s="3">
        <f>[2]Outubro!$C$12</f>
        <v>32</v>
      </c>
      <c r="J6" s="3">
        <f>[2]Outubro!$C$13</f>
        <v>35.6</v>
      </c>
      <c r="K6" s="3">
        <f>[2]Outubro!$C$14</f>
        <v>28.3</v>
      </c>
      <c r="L6" s="3">
        <f>[2]Outubro!$C$15</f>
        <v>31.2</v>
      </c>
      <c r="M6" s="3">
        <f>[2]Outubro!$C$16</f>
        <v>27</v>
      </c>
      <c r="N6" s="3">
        <f>[2]Outubro!$C$17</f>
        <v>32.6</v>
      </c>
      <c r="O6" s="3">
        <f>[2]Outubro!$C$18</f>
        <v>24</v>
      </c>
      <c r="P6" s="3">
        <f>[2]Outubro!$C$19</f>
        <v>24.8</v>
      </c>
      <c r="Q6" s="3">
        <f>[2]Outubro!$C$20</f>
        <v>28.4</v>
      </c>
      <c r="R6" s="3">
        <f>[2]Outubro!$C$21</f>
        <v>30.6</v>
      </c>
      <c r="S6" s="3">
        <f>[2]Outubro!$C$22</f>
        <v>29.6</v>
      </c>
      <c r="T6" s="3">
        <f>[2]Outubro!$C$23</f>
        <v>30</v>
      </c>
      <c r="U6" s="3">
        <f>[2]Outubro!$C$24</f>
        <v>30.1</v>
      </c>
      <c r="V6" s="3">
        <f>[2]Outubro!$C$25</f>
        <v>30.6</v>
      </c>
      <c r="W6" s="3">
        <f>[2]Outubro!$C$26</f>
        <v>32.4</v>
      </c>
      <c r="X6" s="3">
        <f>[2]Outubro!$C$27</f>
        <v>32.6</v>
      </c>
      <c r="Y6" s="3">
        <f>[2]Outubro!$C$28</f>
        <v>35.299999999999997</v>
      </c>
      <c r="Z6" s="3">
        <f>[2]Outubro!$C$29</f>
        <v>28</v>
      </c>
      <c r="AA6" s="3">
        <f>[2]Outubro!$C$30</f>
        <v>27.8</v>
      </c>
      <c r="AB6" s="3">
        <f>[2]Outubro!$C$31</f>
        <v>31.9</v>
      </c>
      <c r="AC6" s="3">
        <f>[2]Outubro!$C$32</f>
        <v>34.9</v>
      </c>
      <c r="AD6" s="3">
        <f>[2]Outubro!$C$33</f>
        <v>37</v>
      </c>
      <c r="AE6" s="3">
        <f>[2]Outubro!$C$34</f>
        <v>26</v>
      </c>
      <c r="AF6" s="3">
        <f>[2]Outubro!$C$35</f>
        <v>27.6</v>
      </c>
      <c r="AG6" s="16">
        <f t="shared" ref="AG6:AG14" si="1">MAX(B6:AF6)</f>
        <v>37</v>
      </c>
      <c r="AH6" s="25">
        <f t="shared" ref="AH6:AH14" si="2">AVERAGE(B6:AF6)</f>
        <v>30.835483870967742</v>
      </c>
    </row>
    <row r="7" spans="1:34" ht="17.100000000000001" customHeight="1" x14ac:dyDescent="0.2">
      <c r="A7" s="9" t="s">
        <v>1</v>
      </c>
      <c r="B7" s="3">
        <f>[3]Outubro!$C$5</f>
        <v>36.9</v>
      </c>
      <c r="C7" s="3">
        <f>[3]Outubro!$C$6</f>
        <v>30.4</v>
      </c>
      <c r="D7" s="3">
        <f>[3]Outubro!$C$7</f>
        <v>32.4</v>
      </c>
      <c r="E7" s="3">
        <f>[3]Outubro!$C$8</f>
        <v>35.1</v>
      </c>
      <c r="F7" s="3">
        <f>[3]Outubro!$C$9</f>
        <v>35.5</v>
      </c>
      <c r="G7" s="3">
        <f>[3]Outubro!$C$10</f>
        <v>35</v>
      </c>
      <c r="H7" s="3">
        <f>[3]Outubro!$C$11</f>
        <v>36.5</v>
      </c>
      <c r="I7" s="3">
        <f>[3]Outubro!$C$12</f>
        <v>36.700000000000003</v>
      </c>
      <c r="J7" s="3">
        <f>[3]Outubro!$C$13</f>
        <v>37.9</v>
      </c>
      <c r="K7" s="3">
        <f>[3]Outubro!$C$14</f>
        <v>32.200000000000003</v>
      </c>
      <c r="L7" s="3">
        <f>[3]Outubro!$C$15</f>
        <v>32.299999999999997</v>
      </c>
      <c r="M7" s="3">
        <f>[3]Outubro!$C$16</f>
        <v>34.9</v>
      </c>
      <c r="N7" s="3">
        <f>[3]Outubro!$C$17</f>
        <v>35.799999999999997</v>
      </c>
      <c r="O7" s="3">
        <f>[3]Outubro!$C$18</f>
        <v>32.5</v>
      </c>
      <c r="P7" s="3">
        <f>[3]Outubro!$C$19</f>
        <v>26.1</v>
      </c>
      <c r="Q7" s="3">
        <f>[3]Outubro!$C$20</f>
        <v>29.7</v>
      </c>
      <c r="R7" s="3">
        <f>[3]Outubro!$C$21</f>
        <v>32.1</v>
      </c>
      <c r="S7" s="3">
        <f>[3]Outubro!$C$22</f>
        <v>31.6</v>
      </c>
      <c r="T7" s="3">
        <f>[3]Outubro!$C$23</f>
        <v>31.9</v>
      </c>
      <c r="U7" s="3">
        <f>[3]Outubro!$C$24</f>
        <v>32.6</v>
      </c>
      <c r="V7" s="3">
        <f>[3]Outubro!$C$25</f>
        <v>30.2</v>
      </c>
      <c r="W7" s="3">
        <f>[3]Outubro!$C$26</f>
        <v>33.9</v>
      </c>
      <c r="X7" s="3">
        <f>[3]Outubro!$C$27</f>
        <v>34.700000000000003</v>
      </c>
      <c r="Y7" s="3">
        <f>[3]Outubro!$C$28</f>
        <v>36.1</v>
      </c>
      <c r="Z7" s="3">
        <f>[3]Outubro!$C$29</f>
        <v>33.4</v>
      </c>
      <c r="AA7" s="3">
        <f>[3]Outubro!$C$30</f>
        <v>31.5</v>
      </c>
      <c r="AB7" s="3">
        <f>[3]Outubro!$C$31</f>
        <v>34.5</v>
      </c>
      <c r="AC7" s="3">
        <f>[3]Outubro!$C$32</f>
        <v>36.700000000000003</v>
      </c>
      <c r="AD7" s="3">
        <f>[3]Outubro!$C$33</f>
        <v>38.299999999999997</v>
      </c>
      <c r="AE7" s="3">
        <f>[3]Outubro!$C$34</f>
        <v>31.8</v>
      </c>
      <c r="AF7" s="3">
        <f>[3]Outubro!$C$35</f>
        <v>30.6</v>
      </c>
      <c r="AG7" s="16">
        <f t="shared" si="1"/>
        <v>38.299999999999997</v>
      </c>
      <c r="AH7" s="25">
        <f t="shared" si="2"/>
        <v>33.541935483870965</v>
      </c>
    </row>
    <row r="8" spans="1:34" ht="17.100000000000001" customHeight="1" x14ac:dyDescent="0.2">
      <c r="A8" s="9" t="s">
        <v>51</v>
      </c>
      <c r="B8" s="3">
        <f>[4]Outubro!$C$5</f>
        <v>35.299999999999997</v>
      </c>
      <c r="C8" s="3">
        <f>[4]Outubro!$C$6</f>
        <v>29.3</v>
      </c>
      <c r="D8" s="3">
        <f>[4]Outubro!$C$7</f>
        <v>32.200000000000003</v>
      </c>
      <c r="E8" s="3">
        <f>[4]Outubro!$C$8</f>
        <v>33.9</v>
      </c>
      <c r="F8" s="3">
        <f>[4]Outubro!$C$9</f>
        <v>35.9</v>
      </c>
      <c r="G8" s="3">
        <f>[4]Outubro!$C$10</f>
        <v>34.700000000000003</v>
      </c>
      <c r="H8" s="3">
        <f>[4]Outubro!$C$11</f>
        <v>36</v>
      </c>
      <c r="I8" s="3">
        <f>[4]Outubro!$C$12</f>
        <v>36.6</v>
      </c>
      <c r="J8" s="3">
        <f>[4]Outubro!$C$13</f>
        <v>36.700000000000003</v>
      </c>
      <c r="K8" s="3">
        <f>[4]Outubro!$C$14</f>
        <v>25.7</v>
      </c>
      <c r="L8" s="3">
        <f>[4]Outubro!$C$15</f>
        <v>33.799999999999997</v>
      </c>
      <c r="M8" s="3">
        <f>[4]Outubro!$C$16</f>
        <v>33.200000000000003</v>
      </c>
      <c r="N8" s="3">
        <f>[4]Outubro!$C$17</f>
        <v>35.1</v>
      </c>
      <c r="O8" s="3">
        <f>[4]Outubro!$C$18</f>
        <v>24.3</v>
      </c>
      <c r="P8" s="3">
        <f>[4]Outubro!$C$19</f>
        <v>22.9</v>
      </c>
      <c r="Q8" s="3">
        <f>[4]Outubro!$C$20</f>
        <v>29.4</v>
      </c>
      <c r="R8" s="3">
        <f>[4]Outubro!$C$21</f>
        <v>32.299999999999997</v>
      </c>
      <c r="S8" s="3">
        <f>[4]Outubro!$C$22</f>
        <v>33</v>
      </c>
      <c r="T8" s="3">
        <f>[4]Outubro!$C$23</f>
        <v>32.799999999999997</v>
      </c>
      <c r="U8" s="3">
        <f>[4]Outubro!$C$24</f>
        <v>33.299999999999997</v>
      </c>
      <c r="V8" s="3">
        <f>[4]Outubro!$C$25</f>
        <v>34.6</v>
      </c>
      <c r="W8" s="3">
        <f>[4]Outubro!$C$26</f>
        <v>35</v>
      </c>
      <c r="X8" s="3">
        <f>[4]Outubro!$C$27</f>
        <v>35.200000000000003</v>
      </c>
      <c r="Y8" s="3">
        <f>[4]Outubro!$C$28</f>
        <v>35.200000000000003</v>
      </c>
      <c r="Z8" s="3">
        <f>[4]Outubro!$C$29</f>
        <v>36.6</v>
      </c>
      <c r="AA8" s="3">
        <f>[4]Outubro!$C$30</f>
        <v>29.7</v>
      </c>
      <c r="AB8" s="3">
        <f>[4]Outubro!$C$31</f>
        <v>29.7</v>
      </c>
      <c r="AC8" s="3">
        <f>[4]Outubro!$C$32</f>
        <v>34.5</v>
      </c>
      <c r="AD8" s="3">
        <f>[4]Outubro!$C$33</f>
        <v>35.5</v>
      </c>
      <c r="AE8" s="3">
        <f>[4]Outubro!$C$34</f>
        <v>39.200000000000003</v>
      </c>
      <c r="AF8" s="3">
        <f>[4]Outubro!$C$35</f>
        <v>32.5</v>
      </c>
      <c r="AG8" s="16">
        <f t="shared" ref="AG8" si="3">MAX(B8:AF8)</f>
        <v>39.200000000000003</v>
      </c>
      <c r="AH8" s="25">
        <f t="shared" ref="AH8" si="4">AVERAGE(B8:AF8)</f>
        <v>33.035483870967745</v>
      </c>
    </row>
    <row r="9" spans="1:34" ht="17.100000000000001" customHeight="1" x14ac:dyDescent="0.2">
      <c r="A9" s="9" t="s">
        <v>2</v>
      </c>
      <c r="B9" s="3">
        <f>[5]Outubro!$C$5</f>
        <v>29.1</v>
      </c>
      <c r="C9" s="3">
        <f>[5]Outubro!$C$6</f>
        <v>31.9</v>
      </c>
      <c r="D9" s="3">
        <f>[5]Outubro!$C$7</f>
        <v>35.700000000000003</v>
      </c>
      <c r="E9" s="3">
        <f>[5]Outubro!$C$8</f>
        <v>35.9</v>
      </c>
      <c r="F9" s="3">
        <f>[5]Outubro!$C$9</f>
        <v>35.299999999999997</v>
      </c>
      <c r="G9" s="3">
        <f>[5]Outubro!$C$10</f>
        <v>32.4</v>
      </c>
      <c r="H9" s="3">
        <f>[5]Outubro!$C$11</f>
        <v>33.4</v>
      </c>
      <c r="I9" s="3">
        <f>[5]Outubro!$C$12</f>
        <v>34</v>
      </c>
      <c r="J9" s="3">
        <f>[5]Outubro!$C$13</f>
        <v>34.5</v>
      </c>
      <c r="K9" s="3">
        <f>[5]Outubro!$C$14</f>
        <v>29</v>
      </c>
      <c r="L9" s="3">
        <f>[5]Outubro!$C$15</f>
        <v>30</v>
      </c>
      <c r="M9" s="3">
        <f>[5]Outubro!$C$16</f>
        <v>31.9</v>
      </c>
      <c r="N9" s="3">
        <f>[5]Outubro!$C$17</f>
        <v>35.4</v>
      </c>
      <c r="O9" s="3">
        <f>[5]Outubro!$C$18</f>
        <v>31.4</v>
      </c>
      <c r="P9" s="3">
        <f>[5]Outubro!$C$19</f>
        <v>30.7</v>
      </c>
      <c r="Q9" s="3">
        <f>[5]Outubro!$C$20</f>
        <v>30.7</v>
      </c>
      <c r="R9" s="3">
        <f>[5]Outubro!$C$21</f>
        <v>28.6</v>
      </c>
      <c r="S9" s="3">
        <f>[5]Outubro!$C$22</f>
        <v>30</v>
      </c>
      <c r="T9" s="3">
        <f>[5]Outubro!$C$23</f>
        <v>30.7</v>
      </c>
      <c r="U9" s="3">
        <f>[5]Outubro!$C$24</f>
        <v>31.6</v>
      </c>
      <c r="V9" s="3">
        <f>[5]Outubro!$C$25</f>
        <v>31.6</v>
      </c>
      <c r="W9" s="3">
        <f>[5]Outubro!$C$26</f>
        <v>25.9</v>
      </c>
      <c r="X9" s="3">
        <f>[5]Outubro!$C$27</f>
        <v>29.2</v>
      </c>
      <c r="Y9" s="3">
        <f>[5]Outubro!$C$28</f>
        <v>33.1</v>
      </c>
      <c r="Z9" s="3">
        <f>[5]Outubro!$C$29</f>
        <v>27.9</v>
      </c>
      <c r="AA9" s="3">
        <f>[5]Outubro!$C$30</f>
        <v>30.3</v>
      </c>
      <c r="AB9" s="3">
        <f>[5]Outubro!$C$31</f>
        <v>30.8</v>
      </c>
      <c r="AC9" s="3">
        <f>[5]Outubro!$C$32</f>
        <v>33.9</v>
      </c>
      <c r="AD9" s="3">
        <f>[5]Outubro!$C$33</f>
        <v>34.299999999999997</v>
      </c>
      <c r="AE9" s="3">
        <f>[5]Outubro!$C$34</f>
        <v>29.1</v>
      </c>
      <c r="AF9" s="3">
        <f>[5]Outubro!$C$35</f>
        <v>26.7</v>
      </c>
      <c r="AG9" s="16">
        <f t="shared" si="1"/>
        <v>35.9</v>
      </c>
      <c r="AH9" s="25">
        <f t="shared" si="2"/>
        <v>31.451612903225808</v>
      </c>
    </row>
    <row r="10" spans="1:34" ht="17.100000000000001" customHeight="1" x14ac:dyDescent="0.2">
      <c r="A10" s="9" t="s">
        <v>3</v>
      </c>
      <c r="B10" s="3">
        <f>[6]Outubro!$C$5</f>
        <v>34.799999999999997</v>
      </c>
      <c r="C10" s="3">
        <f>[6]Outubro!$C$6</f>
        <v>29.5</v>
      </c>
      <c r="D10" s="3">
        <f>[6]Outubro!$C$7</f>
        <v>32.200000000000003</v>
      </c>
      <c r="E10" s="3">
        <f>[6]Outubro!$C$8</f>
        <v>34.1</v>
      </c>
      <c r="F10" s="3">
        <f>[6]Outubro!$C$9</f>
        <v>30.8</v>
      </c>
      <c r="G10" s="3">
        <f>[6]Outubro!$C$10</f>
        <v>32.700000000000003</v>
      </c>
      <c r="H10" s="3">
        <f>[6]Outubro!$C$11</f>
        <v>33.200000000000003</v>
      </c>
      <c r="I10" s="3">
        <f>[6]Outubro!$C$12</f>
        <v>36.1</v>
      </c>
      <c r="J10" s="3">
        <f>[6]Outubro!$C$13</f>
        <v>36.1</v>
      </c>
      <c r="K10" s="3">
        <f>[6]Outubro!$C$14</f>
        <v>26.5</v>
      </c>
      <c r="L10" s="3">
        <f>[6]Outubro!$C$15</f>
        <v>33.700000000000003</v>
      </c>
      <c r="M10" s="3">
        <f>[6]Outubro!$C$16</f>
        <v>35.299999999999997</v>
      </c>
      <c r="N10" s="3">
        <f>[6]Outubro!$C$17</f>
        <v>35.4</v>
      </c>
      <c r="O10" s="3">
        <f>[6]Outubro!$C$18</f>
        <v>31.4</v>
      </c>
      <c r="P10" s="3">
        <f>[6]Outubro!$C$19</f>
        <v>30.7</v>
      </c>
      <c r="Q10" s="3">
        <f>[6]Outubro!$C$20</f>
        <v>30.7</v>
      </c>
      <c r="R10" s="3">
        <f>[6]Outubro!$C$21</f>
        <v>28.6</v>
      </c>
      <c r="S10" s="3">
        <f>[6]Outubro!$C$22</f>
        <v>30</v>
      </c>
      <c r="T10" s="3">
        <f>[6]Outubro!$C$23</f>
        <v>30.7</v>
      </c>
      <c r="U10" s="3">
        <f>[6]Outubro!$C$24</f>
        <v>31.6</v>
      </c>
      <c r="V10" s="3">
        <f>[6]Outubro!$C$25</f>
        <v>31.6</v>
      </c>
      <c r="W10" s="3">
        <f>[6]Outubro!$C$26</f>
        <v>25.9</v>
      </c>
      <c r="X10" s="3">
        <f>[6]Outubro!$C$27</f>
        <v>29.2</v>
      </c>
      <c r="Y10" s="3">
        <f>[6]Outubro!$C$28</f>
        <v>34</v>
      </c>
      <c r="Z10" s="3">
        <f>[6]Outubro!$C$29</f>
        <v>34.6</v>
      </c>
      <c r="AA10" s="3">
        <f>[6]Outubro!$C$30</f>
        <v>30.7</v>
      </c>
      <c r="AB10" s="3">
        <f>[6]Outubro!$C$31</f>
        <v>32.9</v>
      </c>
      <c r="AC10" s="3">
        <f>[6]Outubro!$C$32</f>
        <v>36</v>
      </c>
      <c r="AD10" s="3">
        <f>[6]Outubro!$C$33</f>
        <v>36.6</v>
      </c>
      <c r="AE10" s="3">
        <f>[6]Outubro!$C$34</f>
        <v>23</v>
      </c>
      <c r="AF10" s="3">
        <f>[6]Outubro!$C$35</f>
        <v>28.7</v>
      </c>
      <c r="AG10" s="16">
        <f t="shared" si="1"/>
        <v>36.6</v>
      </c>
      <c r="AH10" s="25">
        <f t="shared" si="2"/>
        <v>31.848387096774204</v>
      </c>
    </row>
    <row r="11" spans="1:34" ht="17.100000000000001" customHeight="1" x14ac:dyDescent="0.2">
      <c r="A11" s="9" t="s">
        <v>4</v>
      </c>
      <c r="B11" s="3">
        <f>[7]Outubro!$C$5</f>
        <v>32.799999999999997</v>
      </c>
      <c r="C11" s="3">
        <f>[7]Outubro!$C$6</f>
        <v>25.7</v>
      </c>
      <c r="D11" s="3">
        <f>[7]Outubro!$C$7</f>
        <v>29.1</v>
      </c>
      <c r="E11" s="3">
        <f>[7]Outubro!$C$8</f>
        <v>31.4</v>
      </c>
      <c r="F11" s="3">
        <f>[7]Outubro!$C$9</f>
        <v>28.7</v>
      </c>
      <c r="G11" s="3">
        <f>[7]Outubro!$C$10</f>
        <v>29.9</v>
      </c>
      <c r="H11" s="3">
        <f>[7]Outubro!$C$11</f>
        <v>31.1</v>
      </c>
      <c r="I11" s="3">
        <f>[7]Outubro!$C$12</f>
        <v>33.9</v>
      </c>
      <c r="J11" s="3">
        <f>[7]Outubro!$C$13</f>
        <v>33.799999999999997</v>
      </c>
      <c r="K11" s="3">
        <f>[7]Outubro!$C$14</f>
        <v>27.6</v>
      </c>
      <c r="L11" s="3">
        <f>[7]Outubro!$C$15</f>
        <v>31.2</v>
      </c>
      <c r="M11" s="3">
        <f>[7]Outubro!$C$16</f>
        <v>31.8</v>
      </c>
      <c r="N11" s="3">
        <f>[7]Outubro!$C$17</f>
        <v>32.4</v>
      </c>
      <c r="O11" s="3">
        <f>[7]Outubro!$C$18</f>
        <v>28.4</v>
      </c>
      <c r="P11" s="3">
        <f>[7]Outubro!$C$19</f>
        <v>29</v>
      </c>
      <c r="Q11" s="3">
        <f>[7]Outubro!$C$20</f>
        <v>28.7</v>
      </c>
      <c r="R11" s="3">
        <f>[7]Outubro!$C$21</f>
        <v>27.6</v>
      </c>
      <c r="S11" s="3">
        <f>[7]Outubro!$C$22</f>
        <v>27.4</v>
      </c>
      <c r="T11" s="3">
        <f>[7]Outubro!$C$23</f>
        <v>28.3</v>
      </c>
      <c r="U11" s="3">
        <f>[7]Outubro!$C$24</f>
        <v>29.3</v>
      </c>
      <c r="V11" s="3">
        <f>[7]Outubro!$C$25</f>
        <v>29.9</v>
      </c>
      <c r="W11" s="3">
        <f>[7]Outubro!$C$26</f>
        <v>24.9</v>
      </c>
      <c r="X11" s="3">
        <f>[7]Outubro!$C$27</f>
        <v>28.2</v>
      </c>
      <c r="Y11" s="3">
        <f>[7]Outubro!$C$28</f>
        <v>30.6</v>
      </c>
      <c r="Z11" s="3">
        <f>[7]Outubro!$C$29</f>
        <v>30.4</v>
      </c>
      <c r="AA11" s="3">
        <f>[7]Outubro!$C$30</f>
        <v>27.8</v>
      </c>
      <c r="AB11" s="3">
        <f>[7]Outubro!$C$31</f>
        <v>31.9</v>
      </c>
      <c r="AC11" s="3">
        <f>[7]Outubro!$C$32</f>
        <v>32.799999999999997</v>
      </c>
      <c r="AD11" s="3">
        <f>[7]Outubro!$C$33</f>
        <v>33.799999999999997</v>
      </c>
      <c r="AE11" s="3">
        <f>[7]Outubro!$C$34</f>
        <v>22.8</v>
      </c>
      <c r="AF11" s="3">
        <f>[7]Outubro!$C$35</f>
        <v>25.8</v>
      </c>
      <c r="AG11" s="16">
        <f t="shared" si="1"/>
        <v>33.9</v>
      </c>
      <c r="AH11" s="25">
        <f t="shared" si="2"/>
        <v>29.58064516129031</v>
      </c>
    </row>
    <row r="12" spans="1:34" ht="17.100000000000001" customHeight="1" x14ac:dyDescent="0.2">
      <c r="A12" s="9" t="s">
        <v>5</v>
      </c>
      <c r="B12" s="3">
        <f>[8]Outubro!$C$5</f>
        <v>38</v>
      </c>
      <c r="C12" s="3">
        <f>[8]Outubro!$C$6</f>
        <v>28.2</v>
      </c>
      <c r="D12" s="3">
        <f>[8]Outubro!$C$7</f>
        <v>31.6</v>
      </c>
      <c r="E12" s="3">
        <f>[8]Outubro!$C$8</f>
        <v>34.1</v>
      </c>
      <c r="F12" s="3">
        <f>[8]Outubro!$C$9</f>
        <v>36.700000000000003</v>
      </c>
      <c r="G12" s="3">
        <f>[8]Outubro!$C$10</f>
        <v>35.799999999999997</v>
      </c>
      <c r="H12" s="3">
        <f>[8]Outubro!$C$11</f>
        <v>36.200000000000003</v>
      </c>
      <c r="I12" s="3">
        <f>[8]Outubro!$C$12</f>
        <v>37.4</v>
      </c>
      <c r="J12" s="3">
        <f>[8]Outubro!$C$13</f>
        <v>36.9</v>
      </c>
      <c r="K12" s="3">
        <f>[8]Outubro!$C$14</f>
        <v>32.1</v>
      </c>
      <c r="L12" s="3">
        <f>[8]Outubro!$C$15</f>
        <v>32.4</v>
      </c>
      <c r="M12" s="3">
        <f>[8]Outubro!$C$16</f>
        <v>36.200000000000003</v>
      </c>
      <c r="N12" s="3">
        <f>[8]Outubro!$C$17</f>
        <v>37</v>
      </c>
      <c r="O12" s="3">
        <f>[8]Outubro!$C$18</f>
        <v>31.3</v>
      </c>
      <c r="P12" s="3">
        <f>[8]Outubro!$C$19</f>
        <v>26.8</v>
      </c>
      <c r="Q12" s="3">
        <f>[8]Outubro!$C$20</f>
        <v>27.2</v>
      </c>
      <c r="R12" s="3">
        <f>[8]Outubro!$C$21</f>
        <v>31.2</v>
      </c>
      <c r="S12" s="3">
        <f>[8]Outubro!$C$22</f>
        <v>31.7</v>
      </c>
      <c r="T12" s="3">
        <f>[8]Outubro!$C$23</f>
        <v>31.6</v>
      </c>
      <c r="U12" s="3">
        <f>[8]Outubro!$C$24</f>
        <v>32.6</v>
      </c>
      <c r="V12" s="3">
        <f>[8]Outubro!$C$25</f>
        <v>32.700000000000003</v>
      </c>
      <c r="W12" s="3">
        <f>[8]Outubro!$C$26</f>
        <v>34.1</v>
      </c>
      <c r="X12" s="3">
        <f>[8]Outubro!$C$27</f>
        <v>33.700000000000003</v>
      </c>
      <c r="Y12" s="3">
        <f>[8]Outubro!$C$28</f>
        <v>35.9</v>
      </c>
      <c r="Z12" s="3">
        <f>[8]Outubro!$C$29</f>
        <v>33.9</v>
      </c>
      <c r="AA12" s="3">
        <f>[8]Outubro!$C$30</f>
        <v>31.8</v>
      </c>
      <c r="AB12" s="3">
        <f>[8]Outubro!$C$31</f>
        <v>33.4</v>
      </c>
      <c r="AC12" s="3">
        <f>[8]Outubro!$C$32</f>
        <v>36.200000000000003</v>
      </c>
      <c r="AD12" s="3">
        <f>[8]Outubro!$C$33</f>
        <v>38.5</v>
      </c>
      <c r="AE12" s="3">
        <f>[8]Outubro!$C$34</f>
        <v>31.9</v>
      </c>
      <c r="AF12" s="3">
        <f>[8]Outubro!$C$35</f>
        <v>30</v>
      </c>
      <c r="AG12" s="16">
        <f t="shared" si="1"/>
        <v>38.5</v>
      </c>
      <c r="AH12" s="25">
        <f t="shared" si="2"/>
        <v>33.454838709677425</v>
      </c>
    </row>
    <row r="13" spans="1:34" ht="17.100000000000001" customHeight="1" x14ac:dyDescent="0.2">
      <c r="A13" s="9" t="s">
        <v>6</v>
      </c>
      <c r="B13" s="3">
        <f>[9]Outubro!$C$5</f>
        <v>36</v>
      </c>
      <c r="C13" s="3">
        <f>[9]Outubro!$C$6</f>
        <v>30.4</v>
      </c>
      <c r="D13" s="3">
        <f>[9]Outubro!$C$7</f>
        <v>34.6</v>
      </c>
      <c r="E13" s="3">
        <f>[9]Outubro!$C$8</f>
        <v>36</v>
      </c>
      <c r="F13" s="3">
        <f>[9]Outubro!$C$9</f>
        <v>34.200000000000003</v>
      </c>
      <c r="G13" s="3">
        <f>[9]Outubro!$C$10</f>
        <v>35.299999999999997</v>
      </c>
      <c r="H13" s="3">
        <f>[9]Outubro!$C$11</f>
        <v>36.799999999999997</v>
      </c>
      <c r="I13" s="3">
        <f>[9]Outubro!$C$12</f>
        <v>37.4</v>
      </c>
      <c r="J13" s="3">
        <f>[9]Outubro!$C$13</f>
        <v>37.5</v>
      </c>
      <c r="K13" s="3">
        <f>[9]Outubro!$C$14</f>
        <v>31</v>
      </c>
      <c r="L13" s="3">
        <f>[9]Outubro!$C$15</f>
        <v>33.9</v>
      </c>
      <c r="M13" s="3">
        <f>[9]Outubro!$C$16</f>
        <v>35.299999999999997</v>
      </c>
      <c r="N13" s="3">
        <f>[9]Outubro!$C$17</f>
        <v>36</v>
      </c>
      <c r="O13" s="3">
        <f>[9]Outubro!$C$18</f>
        <v>31.8</v>
      </c>
      <c r="P13" s="3">
        <f>[9]Outubro!$C$19</f>
        <v>28.2</v>
      </c>
      <c r="Q13" s="3">
        <f>[9]Outubro!$C$20</f>
        <v>27.4</v>
      </c>
      <c r="R13" s="3">
        <f>[9]Outubro!$C$21</f>
        <v>32.200000000000003</v>
      </c>
      <c r="S13" s="3">
        <f>[9]Outubro!$C$22</f>
        <v>32.6</v>
      </c>
      <c r="T13" s="3">
        <f>[9]Outubro!$C$23</f>
        <v>32.1</v>
      </c>
      <c r="U13" s="3">
        <f>[9]Outubro!$C$24</f>
        <v>34.299999999999997</v>
      </c>
      <c r="V13" s="3">
        <f>[9]Outubro!$C$25</f>
        <v>34.4</v>
      </c>
      <c r="W13" s="3">
        <f>[9]Outubro!$C$26</f>
        <v>31.4</v>
      </c>
      <c r="X13" s="3">
        <f>[9]Outubro!$C$27</f>
        <v>33.5</v>
      </c>
      <c r="Y13" s="3">
        <f>[9]Outubro!$C$28</f>
        <v>36.1</v>
      </c>
      <c r="Z13" s="3">
        <f>[9]Outubro!$C$29</f>
        <v>33.200000000000003</v>
      </c>
      <c r="AA13" s="3">
        <f>[9]Outubro!$C$30</f>
        <v>31.3</v>
      </c>
      <c r="AB13" s="3">
        <f>[9]Outubro!$C$31</f>
        <v>34.9</v>
      </c>
      <c r="AC13" s="3">
        <f>[9]Outubro!$C$32</f>
        <v>36.4</v>
      </c>
      <c r="AD13" s="3">
        <f>[9]Outubro!$C$33</f>
        <v>37.299999999999997</v>
      </c>
      <c r="AE13" s="3">
        <f>[9]Outubro!$C$34</f>
        <v>30.1</v>
      </c>
      <c r="AF13" s="3">
        <f>[9]Outubro!$C$35</f>
        <v>30.3</v>
      </c>
      <c r="AG13" s="16">
        <f t="shared" si="1"/>
        <v>37.5</v>
      </c>
      <c r="AH13" s="25">
        <f t="shared" si="2"/>
        <v>33.609677419354831</v>
      </c>
    </row>
    <row r="14" spans="1:34" ht="17.100000000000001" customHeight="1" x14ac:dyDescent="0.2">
      <c r="A14" s="9" t="s">
        <v>7</v>
      </c>
      <c r="B14" s="3">
        <f>[10]Outubro!$C$5</f>
        <v>35.799999999999997</v>
      </c>
      <c r="C14" s="3">
        <f>[10]Outubro!$C$6</f>
        <v>27.9</v>
      </c>
      <c r="D14" s="3">
        <f>[10]Outubro!$C$7</f>
        <v>30.2</v>
      </c>
      <c r="E14" s="3">
        <f>[10]Outubro!$C$8</f>
        <v>30.9</v>
      </c>
      <c r="F14" s="3">
        <f>[10]Outubro!$C$9</f>
        <v>32.799999999999997</v>
      </c>
      <c r="G14" s="3">
        <f>[10]Outubro!$C$10</f>
        <v>33.200000000000003</v>
      </c>
      <c r="H14" s="3">
        <f>[10]Outubro!$C$11</f>
        <v>34.9</v>
      </c>
      <c r="I14" s="3">
        <f>[10]Outubro!$C$12</f>
        <v>35.4</v>
      </c>
      <c r="J14" s="3">
        <f>[10]Outubro!$C$13</f>
        <v>35.200000000000003</v>
      </c>
      <c r="K14" s="3">
        <f>[10]Outubro!$C$14</f>
        <v>31.4</v>
      </c>
      <c r="L14" s="3">
        <f>[10]Outubro!$C$15</f>
        <v>30.3</v>
      </c>
      <c r="M14" s="3">
        <f>[10]Outubro!$C$16</f>
        <v>29.5</v>
      </c>
      <c r="N14" s="3">
        <f>[10]Outubro!$C$17</f>
        <v>33.1</v>
      </c>
      <c r="O14" s="3">
        <f>[10]Outubro!$C$18</f>
        <v>26</v>
      </c>
      <c r="P14" s="3">
        <f>[10]Outubro!$C$19</f>
        <v>26.3</v>
      </c>
      <c r="Q14" s="3">
        <f>[10]Outubro!$C$20</f>
        <v>27.8</v>
      </c>
      <c r="R14" s="3">
        <f>[10]Outubro!$C$21</f>
        <v>29</v>
      </c>
      <c r="S14" s="3">
        <f>[10]Outubro!$C$22</f>
        <v>27.7</v>
      </c>
      <c r="T14" s="3">
        <f>[10]Outubro!$C$23</f>
        <v>28.9</v>
      </c>
      <c r="U14" s="3">
        <f>[10]Outubro!$C$24</f>
        <v>29.2</v>
      </c>
      <c r="V14" s="3">
        <f>[10]Outubro!$C$25</f>
        <v>29.3</v>
      </c>
      <c r="W14" s="3">
        <f>[10]Outubro!$C$26</f>
        <v>31.4</v>
      </c>
      <c r="X14" s="3">
        <f>[10]Outubro!$C$27</f>
        <v>30.9</v>
      </c>
      <c r="Y14" s="3">
        <f>[10]Outubro!$C$28</f>
        <v>34.9</v>
      </c>
      <c r="Z14" s="3">
        <f>[10]Outubro!$C$29</f>
        <v>27.9</v>
      </c>
      <c r="AA14" s="3">
        <f>[10]Outubro!$C$30</f>
        <v>28.1</v>
      </c>
      <c r="AB14" s="3">
        <f>[10]Outubro!$C$31</f>
        <v>31.7</v>
      </c>
      <c r="AC14" s="3">
        <f>[10]Outubro!$C$32</f>
        <v>34.5</v>
      </c>
      <c r="AD14" s="3">
        <f>[10]Outubro!$C$33</f>
        <v>36.9</v>
      </c>
      <c r="AE14" s="3">
        <f>[10]Outubro!$C$34</f>
        <v>26.2</v>
      </c>
      <c r="AF14" s="3">
        <f>[10]Outubro!$C$35</f>
        <v>27</v>
      </c>
      <c r="AG14" s="16">
        <f t="shared" si="1"/>
        <v>36.9</v>
      </c>
      <c r="AH14" s="25">
        <f t="shared" si="2"/>
        <v>30.783870967741937</v>
      </c>
    </row>
    <row r="15" spans="1:34" ht="17.100000000000001" customHeight="1" x14ac:dyDescent="0.2">
      <c r="A15" s="9" t="s">
        <v>8</v>
      </c>
      <c r="B15" s="3">
        <f>[11]Outubro!$C$5</f>
        <v>31.1</v>
      </c>
      <c r="C15" s="3">
        <f>[11]Outubro!$C$6</f>
        <v>27.3</v>
      </c>
      <c r="D15" s="3">
        <f>[11]Outubro!$C$7</f>
        <v>30.5</v>
      </c>
      <c r="E15" s="3">
        <f>[11]Outubro!$C$8</f>
        <v>31</v>
      </c>
      <c r="F15" s="3">
        <f>[11]Outubro!$C$9</f>
        <v>32.299999999999997</v>
      </c>
      <c r="G15" s="3">
        <f>[11]Outubro!$C$10</f>
        <v>33.6</v>
      </c>
      <c r="H15" s="3">
        <f>[11]Outubro!$C$11</f>
        <v>34</v>
      </c>
      <c r="I15" s="3">
        <f>[11]Outubro!$C$12</f>
        <v>27.6</v>
      </c>
      <c r="J15" s="3">
        <f>[11]Outubro!$C$13</f>
        <v>28.3</v>
      </c>
      <c r="K15" s="3">
        <f>[11]Outubro!$C$14</f>
        <v>26.2</v>
      </c>
      <c r="L15" s="3">
        <f>[11]Outubro!$C$15</f>
        <v>31.5</v>
      </c>
      <c r="M15" s="3">
        <f>[11]Outubro!$C$16</f>
        <v>25.5</v>
      </c>
      <c r="N15" s="3">
        <f>[11]Outubro!$C$17</f>
        <v>31.6</v>
      </c>
      <c r="O15" s="3">
        <f>[11]Outubro!$C$18</f>
        <v>26.6</v>
      </c>
      <c r="P15" s="3">
        <f>[11]Outubro!$C$19</f>
        <v>28.6</v>
      </c>
      <c r="Q15" s="3">
        <f>[11]Outubro!$C$20</f>
        <v>29.5</v>
      </c>
      <c r="R15" s="3">
        <f>[11]Outubro!$C$21</f>
        <v>29.6</v>
      </c>
      <c r="S15" s="3">
        <f>[11]Outubro!$C$22</f>
        <v>29.1</v>
      </c>
      <c r="T15" s="3">
        <f>[11]Outubro!$C$23</f>
        <v>29.2</v>
      </c>
      <c r="U15" s="3">
        <f>[11]Outubro!$C$24</f>
        <v>29.4</v>
      </c>
      <c r="V15" s="3">
        <f>[11]Outubro!$C$25</f>
        <v>29.9</v>
      </c>
      <c r="W15" s="3">
        <f>[11]Outubro!$C$26</f>
        <v>30.2</v>
      </c>
      <c r="X15" s="3">
        <f>[11]Outubro!$C$27</f>
        <v>31.4</v>
      </c>
      <c r="Y15" s="3">
        <f>[11]Outubro!$C$28</f>
        <v>33</v>
      </c>
      <c r="Z15" s="3">
        <f>[11]Outubro!$C$29</f>
        <v>26.7</v>
      </c>
      <c r="AA15" s="3">
        <f>[11]Outubro!$C$30</f>
        <v>27</v>
      </c>
      <c r="AB15" s="3">
        <f>[11]Outubro!$C$31</f>
        <v>30.7</v>
      </c>
      <c r="AC15" s="3">
        <f>[11]Outubro!$C$32</f>
        <v>34.1</v>
      </c>
      <c r="AD15" s="3">
        <f>[11]Outubro!$C$33</f>
        <v>37.1</v>
      </c>
      <c r="AE15" s="3">
        <f>[11]Outubro!$C$34</f>
        <v>25.6</v>
      </c>
      <c r="AF15" s="3">
        <f>[11]Outubro!$C$35</f>
        <v>28</v>
      </c>
      <c r="AG15" s="16">
        <f>MAX(B15:AF15)</f>
        <v>37.1</v>
      </c>
      <c r="AH15" s="25">
        <f>AVERAGE(B15:AF15)</f>
        <v>29.877419354838718</v>
      </c>
    </row>
    <row r="16" spans="1:34" ht="17.100000000000001" customHeight="1" x14ac:dyDescent="0.2">
      <c r="A16" s="9" t="s">
        <v>9</v>
      </c>
      <c r="B16" s="3">
        <f>[12]Outubro!$C$5</f>
        <v>33.9</v>
      </c>
      <c r="C16" s="3">
        <f>[12]Outubro!$C$6</f>
        <v>27.5</v>
      </c>
      <c r="D16" s="3">
        <f>[12]Outubro!$C$7</f>
        <v>30.8</v>
      </c>
      <c r="E16" s="3">
        <f>[12]Outubro!$C$8</f>
        <v>31.4</v>
      </c>
      <c r="F16" s="3">
        <f>[12]Outubro!$C$9</f>
        <v>32.5</v>
      </c>
      <c r="G16" s="3">
        <f>[12]Outubro!$C$10</f>
        <v>33.5</v>
      </c>
      <c r="H16" s="3">
        <f>[12]Outubro!$C$11</f>
        <v>34.4</v>
      </c>
      <c r="I16" s="3">
        <f>[12]Outubro!$C$12</f>
        <v>33.299999999999997</v>
      </c>
      <c r="J16" s="3">
        <f>[12]Outubro!$C$13</f>
        <v>26.9</v>
      </c>
      <c r="K16" s="3">
        <f>[12]Outubro!$C$14</f>
        <v>29.2</v>
      </c>
      <c r="L16" s="3">
        <f>[12]Outubro!$C$15</f>
        <v>31</v>
      </c>
      <c r="M16" s="3">
        <f>[12]Outubro!$C$16</f>
        <v>28.3</v>
      </c>
      <c r="N16" s="3">
        <f>[12]Outubro!$C$17</f>
        <v>32</v>
      </c>
      <c r="O16" s="3">
        <f>[12]Outubro!$C$18</f>
        <v>27.5</v>
      </c>
      <c r="P16" s="3">
        <f>[12]Outubro!$C$19</f>
        <v>27.2</v>
      </c>
      <c r="Q16" s="3">
        <f>[12]Outubro!$C$20</f>
        <v>28.2</v>
      </c>
      <c r="R16" s="3">
        <f>[12]Outubro!$C$21</f>
        <v>29.1</v>
      </c>
      <c r="S16" s="3">
        <f>[12]Outubro!$C$22</f>
        <v>27.3</v>
      </c>
      <c r="T16" s="3">
        <f>[12]Outubro!$C$23</f>
        <v>29</v>
      </c>
      <c r="U16" s="3">
        <f>[12]Outubro!$C$24</f>
        <v>29.3</v>
      </c>
      <c r="V16" s="3">
        <f>[12]Outubro!$C$25</f>
        <v>30</v>
      </c>
      <c r="W16" s="3">
        <f>[12]Outubro!$C$26</f>
        <v>31.4</v>
      </c>
      <c r="X16" s="3">
        <f>[12]Outubro!$C$27</f>
        <v>29.9</v>
      </c>
      <c r="Y16" s="3">
        <f>[12]Outubro!$C$28</f>
        <v>33.1</v>
      </c>
      <c r="Z16" s="3">
        <f>[12]Outubro!$C$29</f>
        <v>28.6</v>
      </c>
      <c r="AA16" s="3">
        <f>[12]Outubro!$C$30</f>
        <v>27.9</v>
      </c>
      <c r="AB16" s="3">
        <f>[12]Outubro!$C$31</f>
        <v>31.9</v>
      </c>
      <c r="AC16" s="3">
        <f>[12]Outubro!$C$32</f>
        <v>34.1</v>
      </c>
      <c r="AD16" s="3">
        <f>[12]Outubro!$C$33</f>
        <v>34</v>
      </c>
      <c r="AE16" s="3">
        <f>[12]Outubro!$C$34</f>
        <v>26.1</v>
      </c>
      <c r="AF16" s="3">
        <f>[12]Outubro!$C$35</f>
        <v>26.7</v>
      </c>
      <c r="AG16" s="16">
        <f>MAX(B16:AF16)</f>
        <v>34.4</v>
      </c>
      <c r="AH16" s="25">
        <f>AVERAGE(B16:AF16)</f>
        <v>30.193548387096772</v>
      </c>
    </row>
    <row r="17" spans="1:34" ht="17.100000000000001" customHeight="1" x14ac:dyDescent="0.2">
      <c r="A17" s="9" t="s">
        <v>52</v>
      </c>
      <c r="B17" s="3">
        <f>[13]Outubro!$C$5</f>
        <v>35.299999999999997</v>
      </c>
      <c r="C17" s="3">
        <f>[13]Outubro!$C$6</f>
        <v>30</v>
      </c>
      <c r="D17" s="3">
        <f>[13]Outubro!$C$7</f>
        <v>32.200000000000003</v>
      </c>
      <c r="E17" s="3">
        <f>[13]Outubro!$C$8</f>
        <v>33.299999999999997</v>
      </c>
      <c r="F17" s="3">
        <f>[13]Outubro!$C$9</f>
        <v>34.4</v>
      </c>
      <c r="G17" s="3">
        <f>[13]Outubro!$C$10</f>
        <v>33.700000000000003</v>
      </c>
      <c r="H17" s="3">
        <f>[13]Outubro!$C$11</f>
        <v>34.799999999999997</v>
      </c>
      <c r="I17" s="3">
        <f>[13]Outubro!$C$12</f>
        <v>35.4</v>
      </c>
      <c r="J17" s="3">
        <f>[13]Outubro!$C$13</f>
        <v>35.799999999999997</v>
      </c>
      <c r="K17" s="3">
        <f>[13]Outubro!$C$14</f>
        <v>30.1</v>
      </c>
      <c r="L17" s="3">
        <f>[13]Outubro!$C$15</f>
        <v>32.4</v>
      </c>
      <c r="M17" s="3">
        <f>[13]Outubro!$C$16</f>
        <v>33.299999999999997</v>
      </c>
      <c r="N17" s="3">
        <f>[13]Outubro!$C$17</f>
        <v>35</v>
      </c>
      <c r="O17" s="3">
        <f>[13]Outubro!$C$18</f>
        <v>27.5</v>
      </c>
      <c r="P17" s="3">
        <f>[13]Outubro!$C$19</f>
        <v>24.4</v>
      </c>
      <c r="Q17" s="3">
        <f>[13]Outubro!$C$20</f>
        <v>30.1</v>
      </c>
      <c r="R17" s="3">
        <f>[13]Outubro!$C$21</f>
        <v>33.299999999999997</v>
      </c>
      <c r="S17" s="3">
        <f>[13]Outubro!$C$22</f>
        <v>32.799999999999997</v>
      </c>
      <c r="T17" s="3">
        <f>[13]Outubro!$C$23</f>
        <v>33.5</v>
      </c>
      <c r="U17" s="3">
        <f>[13]Outubro!$C$24</f>
        <v>33.799999999999997</v>
      </c>
      <c r="V17" s="3">
        <f>[13]Outubro!$C$25</f>
        <v>33.4</v>
      </c>
      <c r="W17" s="3">
        <f>[13]Outubro!$C$26</f>
        <v>34</v>
      </c>
      <c r="X17" s="3">
        <f>[13]Outubro!$C$27</f>
        <v>34.200000000000003</v>
      </c>
      <c r="Y17" s="3">
        <f>[13]Outubro!$C$28</f>
        <v>35.299999999999997</v>
      </c>
      <c r="Z17" s="3">
        <f>[13]Outubro!$C$29</f>
        <v>31.9</v>
      </c>
      <c r="AA17" s="3">
        <f>[13]Outubro!$C$30</f>
        <v>31.5</v>
      </c>
      <c r="AB17" s="3">
        <f>[13]Outubro!$C$31</f>
        <v>35.299999999999997</v>
      </c>
      <c r="AC17" s="3">
        <f>[13]Outubro!$C$32</f>
        <v>35.799999999999997</v>
      </c>
      <c r="AD17" s="3">
        <f>[13]Outubro!$C$33</f>
        <v>39</v>
      </c>
      <c r="AE17" s="3">
        <f>[13]Outubro!$C$34</f>
        <v>32.799999999999997</v>
      </c>
      <c r="AF17" s="3">
        <f>[13]Outubro!$C$35</f>
        <v>31.2</v>
      </c>
      <c r="AG17" s="16">
        <f>MAX(B17:AF17)</f>
        <v>39</v>
      </c>
      <c r="AH17" s="25">
        <f>AVERAGE(B17:AF17)</f>
        <v>33.080645161290313</v>
      </c>
    </row>
    <row r="18" spans="1:34" ht="17.100000000000001" customHeight="1" x14ac:dyDescent="0.2">
      <c r="A18" s="9" t="s">
        <v>10</v>
      </c>
      <c r="B18" s="3">
        <f>[14]outubro!$C$5</f>
        <v>33</v>
      </c>
      <c r="C18" s="3">
        <f>[14]outubro!$C$6</f>
        <v>27.6</v>
      </c>
      <c r="D18" s="3">
        <f>[14]outubro!$C$7</f>
        <v>30.4</v>
      </c>
      <c r="E18" s="3">
        <f>[14]outubro!$C$8</f>
        <v>31</v>
      </c>
      <c r="F18" s="3">
        <f>[14]outubro!$C$9</f>
        <v>32.9</v>
      </c>
      <c r="G18" s="3">
        <f>[14]outubro!$C$10</f>
        <v>33.6</v>
      </c>
      <c r="H18" s="3">
        <f>[14]outubro!$C$11</f>
        <v>35</v>
      </c>
      <c r="I18" s="3">
        <f>[14]outubro!$C$12</f>
        <v>32.6</v>
      </c>
      <c r="J18" s="3">
        <f>[14]outubro!$C$13</f>
        <v>28.5</v>
      </c>
      <c r="K18" s="3">
        <f>[14]outubro!$C$14</f>
        <v>31.4</v>
      </c>
      <c r="L18" s="3">
        <f>[14]outubro!$C$15</f>
        <v>27.1</v>
      </c>
      <c r="M18" s="3">
        <f>[14]outubro!$C$16</f>
        <v>31.5</v>
      </c>
      <c r="N18" s="3">
        <f>[14]outubro!$C$17</f>
        <v>26</v>
      </c>
      <c r="O18" s="3">
        <f>[14]outubro!$C$18</f>
        <v>26.7</v>
      </c>
      <c r="P18" s="3">
        <f>[14]outubro!$C$19</f>
        <v>28.8</v>
      </c>
      <c r="Q18" s="3">
        <f>[14]outubro!$C$20</f>
        <v>29.4</v>
      </c>
      <c r="R18" s="3">
        <f>[14]outubro!$C$21</f>
        <v>28.8</v>
      </c>
      <c r="S18" s="3">
        <f>[14]outubro!$C$22</f>
        <v>29.4</v>
      </c>
      <c r="T18" s="3">
        <f>[14]outubro!$C$23</f>
        <v>30</v>
      </c>
      <c r="U18" s="3">
        <f>[14]outubro!$C$24</f>
        <v>29.7</v>
      </c>
      <c r="V18" s="3">
        <f>[14]outubro!$C$25</f>
        <v>31.4</v>
      </c>
      <c r="W18" s="3">
        <f>[14]outubro!$C$26</f>
        <v>31.6</v>
      </c>
      <c r="X18" s="3">
        <f>[14]outubro!$C$27</f>
        <v>34.200000000000003</v>
      </c>
      <c r="Y18" s="3">
        <f>[14]outubro!$C$28</f>
        <v>34.200000000000003</v>
      </c>
      <c r="Z18" s="3">
        <f>[14]outubro!$C$29</f>
        <v>29.1</v>
      </c>
      <c r="AA18" s="3">
        <f>[14]outubro!$C$30</f>
        <v>27.9</v>
      </c>
      <c r="AB18" s="3">
        <f>[14]outubro!$C$31</f>
        <v>30.5</v>
      </c>
      <c r="AC18" s="3">
        <f>[14]outubro!$C$32</f>
        <v>34.200000000000003</v>
      </c>
      <c r="AD18" s="3">
        <f>[14]outubro!$C$33</f>
        <v>36.700000000000003</v>
      </c>
      <c r="AE18" s="3">
        <f>[14]outubro!$C$34</f>
        <v>26</v>
      </c>
      <c r="AF18" s="3">
        <f>[14]outubro!$C$35</f>
        <v>27.6</v>
      </c>
      <c r="AG18" s="16">
        <f t="shared" ref="AG18:AG28" si="5">MAX(B18:AF18)</f>
        <v>36.700000000000003</v>
      </c>
      <c r="AH18" s="25">
        <f t="shared" ref="AH18:AH28" si="6">AVERAGE(B18:AF18)</f>
        <v>30.541935483870972</v>
      </c>
    </row>
    <row r="19" spans="1:34" ht="17.100000000000001" customHeight="1" x14ac:dyDescent="0.2">
      <c r="A19" s="9" t="s">
        <v>11</v>
      </c>
      <c r="B19" s="3">
        <f>[15]Outubro!$C$5</f>
        <v>34.799999999999997</v>
      </c>
      <c r="C19" s="3">
        <f>[15]Outubro!$C$6</f>
        <v>28.9</v>
      </c>
      <c r="D19" s="3">
        <f>[15]Outubro!$C$7</f>
        <v>31.2</v>
      </c>
      <c r="E19" s="3">
        <f>[15]Outubro!$C$8</f>
        <v>32.1</v>
      </c>
      <c r="F19" s="3">
        <f>[15]Outubro!$C$9</f>
        <v>34.1</v>
      </c>
      <c r="G19" s="3">
        <f>[15]Outubro!$C$10</f>
        <v>34.200000000000003</v>
      </c>
      <c r="H19" s="3">
        <f>[15]Outubro!$C$11</f>
        <v>35.5</v>
      </c>
      <c r="I19" s="3">
        <f>[15]Outubro!$C$12</f>
        <v>35.6</v>
      </c>
      <c r="J19" s="3">
        <f>[15]Outubro!$C$13</f>
        <v>35.9</v>
      </c>
      <c r="K19" s="3">
        <f>[15]Outubro!$C$14</f>
        <v>32.9</v>
      </c>
      <c r="L19" s="3">
        <f>[15]Outubro!$C$15</f>
        <v>28.7</v>
      </c>
      <c r="M19" s="3">
        <f>[15]Outubro!$C$16</f>
        <v>32.9</v>
      </c>
      <c r="N19" s="3">
        <f>[15]Outubro!$C$17</f>
        <v>33.6</v>
      </c>
      <c r="O19" s="3">
        <f>[15]Outubro!$C$18</f>
        <v>29.4</v>
      </c>
      <c r="P19" s="3">
        <f>[15]Outubro!$C$19</f>
        <v>25.6</v>
      </c>
      <c r="Q19" s="3">
        <f>[15]Outubro!$C$20</f>
        <v>29.6</v>
      </c>
      <c r="R19" s="3">
        <f>[15]Outubro!$C$21</f>
        <v>30.5</v>
      </c>
      <c r="S19" s="3">
        <f>[15]Outubro!$C$22</f>
        <v>29.1</v>
      </c>
      <c r="T19" s="3">
        <f>[15]Outubro!$C$23</f>
        <v>30.3</v>
      </c>
      <c r="U19" s="3">
        <f>[15]Outubro!$C$24</f>
        <v>30.9</v>
      </c>
      <c r="V19" s="3">
        <f>[15]Outubro!$C$25</f>
        <v>30.6</v>
      </c>
      <c r="W19" s="3">
        <f>[15]Outubro!$C$26</f>
        <v>33.200000000000003</v>
      </c>
      <c r="X19" s="3">
        <f>[15]Outubro!$C$27</f>
        <v>32.1</v>
      </c>
      <c r="Y19" s="3">
        <f>[15]Outubro!$C$28</f>
        <v>35.700000000000003</v>
      </c>
      <c r="Z19" s="3">
        <f>[15]Outubro!$C$29</f>
        <v>29.7</v>
      </c>
      <c r="AA19" s="3">
        <f>[15]Outubro!$C$30</f>
        <v>30.4</v>
      </c>
      <c r="AB19" s="3">
        <f>[15]Outubro!$C$31</f>
        <v>33.799999999999997</v>
      </c>
      <c r="AC19" s="3">
        <f>[15]Outubro!$C$32</f>
        <v>36</v>
      </c>
      <c r="AD19" s="3">
        <f>[15]Outubro!$C$33</f>
        <v>37.1</v>
      </c>
      <c r="AE19" s="3">
        <f>[15]Outubro!$C$34</f>
        <v>28.9</v>
      </c>
      <c r="AF19" s="3">
        <f>[15]Outubro!$C$35</f>
        <v>28.8</v>
      </c>
      <c r="AG19" s="16">
        <f t="shared" si="5"/>
        <v>37.1</v>
      </c>
      <c r="AH19" s="25">
        <f t="shared" si="6"/>
        <v>32.003225806451617</v>
      </c>
    </row>
    <row r="20" spans="1:34" ht="17.100000000000001" customHeight="1" x14ac:dyDescent="0.2">
      <c r="A20" s="9" t="s">
        <v>12</v>
      </c>
      <c r="B20" s="3">
        <f>[16]Outubro!$C$5</f>
        <v>36.200000000000003</v>
      </c>
      <c r="C20" s="3">
        <f>[16]Outubro!$C$6</f>
        <v>30.9</v>
      </c>
      <c r="D20" s="3">
        <f>[16]Outubro!$C$7</f>
        <v>31.9</v>
      </c>
      <c r="E20" s="3">
        <f>[16]Outubro!$C$8</f>
        <v>34.299999999999997</v>
      </c>
      <c r="F20" s="3">
        <f>[16]Outubro!$C$9</f>
        <v>35.700000000000003</v>
      </c>
      <c r="G20" s="3">
        <f>[16]Outubro!$C$10</f>
        <v>34</v>
      </c>
      <c r="H20" s="3">
        <f>[16]Outubro!$C$11</f>
        <v>35.1</v>
      </c>
      <c r="I20" s="3">
        <f>[16]Outubro!$C$12</f>
        <v>35.799999999999997</v>
      </c>
      <c r="J20" s="3">
        <f>[16]Outubro!$C$13</f>
        <v>35.799999999999997</v>
      </c>
      <c r="K20" s="3">
        <f>[16]Outubro!$C$14</f>
        <v>30.4</v>
      </c>
      <c r="L20" s="3">
        <f>[16]Outubro!$C$15</f>
        <v>31</v>
      </c>
      <c r="M20" s="3">
        <f>[16]Outubro!$C$16</f>
        <v>34.6</v>
      </c>
      <c r="N20" s="3">
        <f>[16]Outubro!$C$17</f>
        <v>36.200000000000003</v>
      </c>
      <c r="O20" s="3">
        <f>[16]Outubro!$C$18</f>
        <v>30.4</v>
      </c>
      <c r="P20" s="3">
        <f>[16]Outubro!$C$19</f>
        <v>27.1</v>
      </c>
      <c r="Q20" s="3">
        <f>[16]Outubro!$C$20</f>
        <v>28.3</v>
      </c>
      <c r="R20" s="3">
        <f>[16]Outubro!$C$21</f>
        <v>33.1</v>
      </c>
      <c r="S20" s="3">
        <f>[16]Outubro!$C$22</f>
        <v>33.4</v>
      </c>
      <c r="T20" s="3">
        <f>[16]Outubro!$C$23</f>
        <v>33.200000000000003</v>
      </c>
      <c r="U20" s="3">
        <f>[16]Outubro!$C$24</f>
        <v>33.799999999999997</v>
      </c>
      <c r="V20" s="3">
        <f>[16]Outubro!$C$25</f>
        <v>32.200000000000003</v>
      </c>
      <c r="W20" s="3">
        <f>[16]Outubro!$C$26</f>
        <v>33.700000000000003</v>
      </c>
      <c r="X20" s="3">
        <f>[16]Outubro!$C$27</f>
        <v>33.799999999999997</v>
      </c>
      <c r="Y20" s="3">
        <f>[16]Outubro!$C$28</f>
        <v>36.200000000000003</v>
      </c>
      <c r="Z20" s="3">
        <f>[16]Outubro!$C$29</f>
        <v>35.200000000000003</v>
      </c>
      <c r="AA20" s="3">
        <f>[16]Outubro!$C$30</f>
        <v>33.6</v>
      </c>
      <c r="AB20" s="3">
        <f>[16]Outubro!$C$31</f>
        <v>35.6</v>
      </c>
      <c r="AC20" s="3">
        <f>[16]Outubro!$C$32</f>
        <v>37.799999999999997</v>
      </c>
      <c r="AD20" s="3">
        <f>[16]Outubro!$C$33</f>
        <v>39.799999999999997</v>
      </c>
      <c r="AE20" s="3">
        <f>[16]Outubro!$C$34</f>
        <v>31.8</v>
      </c>
      <c r="AF20" s="3">
        <f>[16]Outubro!$C$35</f>
        <v>31</v>
      </c>
      <c r="AG20" s="16">
        <f t="shared" si="5"/>
        <v>39.799999999999997</v>
      </c>
      <c r="AH20" s="25">
        <f t="shared" si="6"/>
        <v>33.609677419354838</v>
      </c>
    </row>
    <row r="21" spans="1:34" ht="17.100000000000001" customHeight="1" x14ac:dyDescent="0.2">
      <c r="A21" s="9" t="s">
        <v>13</v>
      </c>
      <c r="B21" s="3" t="str">
        <f>[17]Outubro!$C$5</f>
        <v>**</v>
      </c>
      <c r="C21" s="3" t="str">
        <f>[17]Outubro!$C$6</f>
        <v>**</v>
      </c>
      <c r="D21" s="3" t="str">
        <f>[17]Outubro!$C$7</f>
        <v>**</v>
      </c>
      <c r="E21" s="3" t="str">
        <f>[17]Outubro!$C$8</f>
        <v>**</v>
      </c>
      <c r="F21" s="3" t="str">
        <f>[17]Outubro!$C$9</f>
        <v>**</v>
      </c>
      <c r="G21" s="3" t="str">
        <f>[17]Outubro!$C$10</f>
        <v>**</v>
      </c>
      <c r="H21" s="3" t="str">
        <f>[17]Outubro!$C$11</f>
        <v>**</v>
      </c>
      <c r="I21" s="3" t="str">
        <f>[17]Outubro!$C$12</f>
        <v>**</v>
      </c>
      <c r="J21" s="3" t="str">
        <f>[17]Outubro!$C$13</f>
        <v>**</v>
      </c>
      <c r="K21" s="3" t="str">
        <f>[17]Outubro!$C$14</f>
        <v>**</v>
      </c>
      <c r="L21" s="3" t="str">
        <f>[17]Outubro!$C$15</f>
        <v>**</v>
      </c>
      <c r="M21" s="3" t="str">
        <f>[17]Outubro!$C$16</f>
        <v>**</v>
      </c>
      <c r="N21" s="3" t="str">
        <f>[17]Outubro!$C$17</f>
        <v>**</v>
      </c>
      <c r="O21" s="3" t="str">
        <f>[17]Outubro!$C$18</f>
        <v>**</v>
      </c>
      <c r="P21" s="3" t="str">
        <f>[17]Outubro!$C$19</f>
        <v>**</v>
      </c>
      <c r="Q21" s="3" t="str">
        <f>[17]Outubro!$C$20</f>
        <v>**</v>
      </c>
      <c r="R21" s="3" t="str">
        <f>[17]Outubro!$C$21</f>
        <v>**</v>
      </c>
      <c r="S21" s="3" t="str">
        <f>[17]Outubro!$C$22</f>
        <v>**</v>
      </c>
      <c r="T21" s="3">
        <f>[17]Outubro!$C$23</f>
        <v>34.200000000000003</v>
      </c>
      <c r="U21" s="3">
        <f>[17]Outubro!$C$24</f>
        <v>33.200000000000003</v>
      </c>
      <c r="V21" s="3">
        <f>[17]Outubro!$C$25</f>
        <v>35.299999999999997</v>
      </c>
      <c r="W21" s="3">
        <f>[17]Outubro!$C$26</f>
        <v>33.9</v>
      </c>
      <c r="X21" s="3">
        <f>[17]Outubro!$C$27</f>
        <v>34.6</v>
      </c>
      <c r="Y21" s="3">
        <f>[17]Outubro!$C$28</f>
        <v>36.4</v>
      </c>
      <c r="Z21" s="3">
        <f>[17]Outubro!$C$29</f>
        <v>32.9</v>
      </c>
      <c r="AA21" s="3">
        <f>[17]Outubro!$C$30</f>
        <v>32</v>
      </c>
      <c r="AB21" s="3">
        <f>[17]Outubro!$C$31</f>
        <v>34.6</v>
      </c>
      <c r="AC21" s="3">
        <f>[17]Outubro!$C$32</f>
        <v>37.1</v>
      </c>
      <c r="AD21" s="3">
        <f>[17]Outubro!$C$33</f>
        <v>37.4</v>
      </c>
      <c r="AE21" s="3">
        <f>[17]Outubro!$C$34</f>
        <v>30.1</v>
      </c>
      <c r="AF21" s="3">
        <f>[17]Outubro!$C$35</f>
        <v>30.3</v>
      </c>
      <c r="AG21" s="16">
        <f t="shared" si="5"/>
        <v>37.4</v>
      </c>
      <c r="AH21" s="25">
        <f t="shared" si="6"/>
        <v>34.000000000000007</v>
      </c>
    </row>
    <row r="22" spans="1:34" ht="17.100000000000001" customHeight="1" x14ac:dyDescent="0.2">
      <c r="A22" s="9" t="s">
        <v>14</v>
      </c>
      <c r="B22" s="3">
        <f>[18]Outubro!$C$5</f>
        <v>36.799999999999997</v>
      </c>
      <c r="C22" s="3">
        <f>[18]Outubro!$C$6</f>
        <v>28.3</v>
      </c>
      <c r="D22" s="3">
        <f>[18]Outubro!$C$7</f>
        <v>32</v>
      </c>
      <c r="E22" s="3">
        <f>[18]Outubro!$C$8</f>
        <v>34.1</v>
      </c>
      <c r="F22" s="3">
        <f>[18]Outubro!$C$9</f>
        <v>31.6</v>
      </c>
      <c r="G22" s="3">
        <f>[18]Outubro!$C$10</f>
        <v>29.8</v>
      </c>
      <c r="H22" s="3">
        <f>[18]Outubro!$C$11</f>
        <v>31.9</v>
      </c>
      <c r="I22" s="3">
        <f>[18]Outubro!$C$12</f>
        <v>35.1</v>
      </c>
      <c r="J22" s="3">
        <f>[18]Outubro!$C$13</f>
        <v>32</v>
      </c>
      <c r="K22" s="3">
        <f>[18]Outubro!$C$14</f>
        <v>28.5</v>
      </c>
      <c r="L22" s="3">
        <f>[18]Outubro!$C$15</f>
        <v>29.3</v>
      </c>
      <c r="M22" s="3">
        <f>[18]Outubro!$C$16</f>
        <v>27.7</v>
      </c>
      <c r="N22" s="3">
        <f>[18]Outubro!$C$17</f>
        <v>25.8</v>
      </c>
      <c r="O22" s="3">
        <f>[18]Outubro!$C$18</f>
        <v>28.5</v>
      </c>
      <c r="P22" s="3">
        <f>[18]Outubro!$C$19</f>
        <v>26.8</v>
      </c>
      <c r="Q22" s="3">
        <f>[18]Outubro!$C$20</f>
        <v>24.3</v>
      </c>
      <c r="R22" s="3">
        <f>[18]Outubro!$C$21</f>
        <v>24.6</v>
      </c>
      <c r="S22" s="3">
        <f>[18]Outubro!$C$22</f>
        <v>27.3</v>
      </c>
      <c r="T22" s="3">
        <f>[18]Outubro!$C$23</f>
        <v>27</v>
      </c>
      <c r="U22" s="3">
        <f>[18]Outubro!$C$24</f>
        <v>24</v>
      </c>
      <c r="V22" s="3">
        <f>[18]Outubro!$C$25</f>
        <v>30.2</v>
      </c>
      <c r="W22" s="3">
        <f>[18]Outubro!$C$26</f>
        <v>31.2</v>
      </c>
      <c r="X22" s="3">
        <f>[18]Outubro!$C$27</f>
        <v>25.7</v>
      </c>
      <c r="Y22" s="3">
        <f>[18]Outubro!$C$28</f>
        <v>30.2</v>
      </c>
      <c r="Z22" s="3">
        <f>[18]Outubro!$C$29</f>
        <v>31.2</v>
      </c>
      <c r="AA22" s="3">
        <f>[18]Outubro!$C$30</f>
        <v>25.7</v>
      </c>
      <c r="AB22" s="3">
        <f>[18]Outubro!$C$31</f>
        <v>29.8</v>
      </c>
      <c r="AC22" s="3">
        <f>[18]Outubro!$C$32</f>
        <v>24.4</v>
      </c>
      <c r="AD22" s="3">
        <f>[18]Outubro!$C$33</f>
        <v>30.2</v>
      </c>
      <c r="AE22" s="3">
        <f>[18]Outubro!$C$34</f>
        <v>24.9</v>
      </c>
      <c r="AF22" s="3">
        <f>[18]Outubro!$C$35</f>
        <v>25.9</v>
      </c>
      <c r="AG22" s="16">
        <f t="shared" si="5"/>
        <v>36.799999999999997</v>
      </c>
      <c r="AH22" s="25">
        <f t="shared" si="6"/>
        <v>28.864516129032268</v>
      </c>
    </row>
    <row r="23" spans="1:34" ht="17.100000000000001" customHeight="1" x14ac:dyDescent="0.2">
      <c r="A23" s="9" t="s">
        <v>15</v>
      </c>
      <c r="B23" s="3">
        <f>[19]Outubro!$C$5</f>
        <v>32.200000000000003</v>
      </c>
      <c r="C23" s="3">
        <f>[19]Outubro!$C$6</f>
        <v>25.6</v>
      </c>
      <c r="D23" s="3">
        <f>[19]Outubro!$C$7</f>
        <v>29.2</v>
      </c>
      <c r="E23" s="3">
        <f>[19]Outubro!$C$8</f>
        <v>29.8</v>
      </c>
      <c r="F23" s="3">
        <f>[19]Outubro!$C$9</f>
        <v>32.1</v>
      </c>
      <c r="G23" s="3">
        <f>[19]Outubro!$C$10</f>
        <v>32.700000000000003</v>
      </c>
      <c r="H23" s="3">
        <f>[19]Outubro!$C$11</f>
        <v>33.799999999999997</v>
      </c>
      <c r="I23" s="3">
        <f>[19]Outubro!$C$12</f>
        <v>32.5</v>
      </c>
      <c r="J23" s="3">
        <f>[19]Outubro!$C$13</f>
        <v>33</v>
      </c>
      <c r="K23" s="3">
        <f>[19]Outubro!$C$14</f>
        <v>25.4</v>
      </c>
      <c r="L23" s="3">
        <f>[19]Outubro!$C$15</f>
        <v>30.5</v>
      </c>
      <c r="M23" s="3">
        <f>[19]Outubro!$C$16</f>
        <v>28.3</v>
      </c>
      <c r="N23" s="3">
        <f>[19]Outubro!$C$17</f>
        <v>31.3</v>
      </c>
      <c r="O23" s="3">
        <f>[19]Outubro!$C$18</f>
        <v>23.3</v>
      </c>
      <c r="P23" s="3">
        <f>[19]Outubro!$C$19</f>
        <v>25.4</v>
      </c>
      <c r="Q23" s="3">
        <f>[19]Outubro!$C$20</f>
        <v>28.9</v>
      </c>
      <c r="R23" s="3">
        <f>[19]Outubro!$C$21</f>
        <v>28.2</v>
      </c>
      <c r="S23" s="3">
        <f>[19]Outubro!$C$22</f>
        <v>28.5</v>
      </c>
      <c r="T23" s="3">
        <f>[19]Outubro!$C$23</f>
        <v>29</v>
      </c>
      <c r="U23" s="3">
        <f>[19]Outubro!$C$24</f>
        <v>29.6</v>
      </c>
      <c r="V23" s="3">
        <f>[19]Outubro!$C$25</f>
        <v>31.1</v>
      </c>
      <c r="W23" s="3">
        <f>[19]Outubro!$C$26</f>
        <v>31.9</v>
      </c>
      <c r="X23" s="3">
        <f>[19]Outubro!$C$27</f>
        <v>33.4</v>
      </c>
      <c r="Y23" s="3">
        <f>[19]Outubro!$C$28</f>
        <v>33.4</v>
      </c>
      <c r="Z23" s="3">
        <f>[19]Outubro!$C$29</f>
        <v>27.6</v>
      </c>
      <c r="AA23" s="3">
        <f>[19]Outubro!$C$30</f>
        <v>26</v>
      </c>
      <c r="AB23" s="3">
        <f>[19]Outubro!$C$31</f>
        <v>30.3</v>
      </c>
      <c r="AC23" s="3">
        <f>[19]Outubro!$C$32</f>
        <v>32.9</v>
      </c>
      <c r="AD23" s="3">
        <f>[19]Outubro!$C$33</f>
        <v>35.1</v>
      </c>
      <c r="AE23" s="3">
        <f>[19]Outubro!$C$34</f>
        <v>24.2</v>
      </c>
      <c r="AF23" s="3">
        <f>[19]Outubro!$C$35</f>
        <v>26.4</v>
      </c>
      <c r="AG23" s="16">
        <f t="shared" si="5"/>
        <v>35.1</v>
      </c>
      <c r="AH23" s="25">
        <f t="shared" si="6"/>
        <v>29.729032258064517</v>
      </c>
    </row>
    <row r="24" spans="1:34" ht="17.100000000000001" customHeight="1" x14ac:dyDescent="0.2">
      <c r="A24" s="9" t="s">
        <v>16</v>
      </c>
      <c r="B24" s="3">
        <f>[20]Outubro!$C$5</f>
        <v>34.9</v>
      </c>
      <c r="C24" s="3">
        <f>[20]Outubro!$C$6</f>
        <v>28.8</v>
      </c>
      <c r="D24" s="3">
        <f>[20]Outubro!$C$7</f>
        <v>31.5</v>
      </c>
      <c r="E24" s="3">
        <f>[20]Outubro!$C$8</f>
        <v>34.200000000000003</v>
      </c>
      <c r="F24" s="3">
        <f>[20]Outubro!$C$9</f>
        <v>37.5</v>
      </c>
      <c r="G24" s="3">
        <f>[20]Outubro!$C$10</f>
        <v>35.4</v>
      </c>
      <c r="H24" s="3">
        <f>[20]Outubro!$C$11</f>
        <v>36.299999999999997</v>
      </c>
      <c r="I24" s="3">
        <f>[20]Outubro!$C$12</f>
        <v>36.6</v>
      </c>
      <c r="J24" s="3">
        <f>[20]Outubro!$C$13</f>
        <v>37.5</v>
      </c>
      <c r="K24" s="3">
        <f>[20]Outubro!$C$14</f>
        <v>29</v>
      </c>
      <c r="L24" s="3">
        <f>[20]Outubro!$C$15</f>
        <v>34.4</v>
      </c>
      <c r="M24" s="3">
        <f>[20]Outubro!$C$16</f>
        <v>35.299999999999997</v>
      </c>
      <c r="N24" s="3">
        <f>[20]Outubro!$C$17</f>
        <v>33.5</v>
      </c>
      <c r="O24" s="3">
        <f>[20]Outubro!$C$18</f>
        <v>22.9</v>
      </c>
      <c r="P24" s="3">
        <f>[20]Outubro!$C$19</f>
        <v>22.3</v>
      </c>
      <c r="Q24" s="3">
        <f>[20]Outubro!$C$20</f>
        <v>29.5</v>
      </c>
      <c r="R24" s="3">
        <f>[20]Outubro!$C$21</f>
        <v>32.5</v>
      </c>
      <c r="S24" s="3">
        <f>[20]Outubro!$C$22</f>
        <v>33.200000000000003</v>
      </c>
      <c r="T24" s="3">
        <f>[20]Outubro!$C$23</f>
        <v>33.200000000000003</v>
      </c>
      <c r="U24" s="3">
        <f>[20]Outubro!$C$24</f>
        <v>33.5</v>
      </c>
      <c r="V24" s="3">
        <f>[20]Outubro!$C$25</f>
        <v>35.299999999999997</v>
      </c>
      <c r="W24" s="3">
        <f>[20]Outubro!$C$26</f>
        <v>35.4</v>
      </c>
      <c r="X24" s="3">
        <f>[20]Outubro!$C$27</f>
        <v>35.700000000000003</v>
      </c>
      <c r="Y24" s="3">
        <f>[20]Outubro!$C$28</f>
        <v>36.6</v>
      </c>
      <c r="Z24" s="3">
        <f>[20]Outubro!$C$29</f>
        <v>31.8</v>
      </c>
      <c r="AA24" s="3">
        <f>[20]Outubro!$C$30</f>
        <v>30.6</v>
      </c>
      <c r="AB24" s="3">
        <f>[20]Outubro!$C$31</f>
        <v>36.6</v>
      </c>
      <c r="AC24" s="3">
        <f>[20]Outubro!$C$32</f>
        <v>39.4</v>
      </c>
      <c r="AD24" s="3">
        <f>[20]Outubro!$C$33</f>
        <v>41.3</v>
      </c>
      <c r="AE24" s="3">
        <f>[20]Outubro!$C$34</f>
        <v>36.1</v>
      </c>
      <c r="AF24" s="3">
        <f>[20]Outubro!$C$35</f>
        <v>28.8</v>
      </c>
      <c r="AG24" s="16">
        <f t="shared" si="5"/>
        <v>41.3</v>
      </c>
      <c r="AH24" s="25">
        <f t="shared" si="6"/>
        <v>33.535483870967745</v>
      </c>
    </row>
    <row r="25" spans="1:34" ht="17.100000000000001" customHeight="1" x14ac:dyDescent="0.2">
      <c r="A25" s="9" t="s">
        <v>17</v>
      </c>
      <c r="B25" s="3">
        <f>[21]Outubro!$C$5</f>
        <v>34.799999999999997</v>
      </c>
      <c r="C25" s="3">
        <f>[21]Outubro!$C$6</f>
        <v>29.4</v>
      </c>
      <c r="D25" s="3">
        <f>[21]Outubro!$C$7</f>
        <v>31.9</v>
      </c>
      <c r="E25" s="3">
        <f>[21]Outubro!$C$8</f>
        <v>32.6</v>
      </c>
      <c r="F25" s="3">
        <f>[21]Outubro!$C$9</f>
        <v>34.700000000000003</v>
      </c>
      <c r="G25" s="3">
        <f>[21]Outubro!$C$10</f>
        <v>34.5</v>
      </c>
      <c r="H25" s="3">
        <f>[21]Outubro!$C$11</f>
        <v>35.799999999999997</v>
      </c>
      <c r="I25" s="3">
        <f>[21]Outubro!$C$12</f>
        <v>36.200000000000003</v>
      </c>
      <c r="J25" s="3">
        <f>[21]Outubro!$C$13</f>
        <v>35.299999999999997</v>
      </c>
      <c r="K25" s="3">
        <f>[21]Outubro!$C$14</f>
        <v>31.7</v>
      </c>
      <c r="L25" s="3">
        <f>[21]Outubro!$C$15</f>
        <v>31.3</v>
      </c>
      <c r="M25" s="3">
        <f>[21]Outubro!$C$16</f>
        <v>31.8</v>
      </c>
      <c r="N25" s="3">
        <f>[21]Outubro!$C$17</f>
        <v>33.799999999999997</v>
      </c>
      <c r="O25" s="3">
        <f>[21]Outubro!$C$18</f>
        <v>29.9</v>
      </c>
      <c r="P25" s="3">
        <f>[21]Outubro!$C$19</f>
        <v>26.7</v>
      </c>
      <c r="Q25" s="3">
        <f>[21]Outubro!$C$20</f>
        <v>29.7</v>
      </c>
      <c r="R25" s="3">
        <f>[21]Outubro!$C$21</f>
        <v>30</v>
      </c>
      <c r="S25" s="3">
        <f>[21]Outubro!$C$22</f>
        <v>28.8</v>
      </c>
      <c r="T25" s="3">
        <f>[21]Outubro!$C$23</f>
        <v>29.8</v>
      </c>
      <c r="U25" s="3">
        <f>[21]Outubro!$C$24</f>
        <v>30.3</v>
      </c>
      <c r="V25" s="3">
        <f>[21]Outubro!$C$25</f>
        <v>30.9</v>
      </c>
      <c r="W25" s="3">
        <f>[21]Outubro!$C$26</f>
        <v>32.700000000000003</v>
      </c>
      <c r="X25" s="3">
        <f>[21]Outubro!$C$27</f>
        <v>31.5</v>
      </c>
      <c r="Y25" s="3">
        <f>[21]Outubro!$C$28</f>
        <v>34.700000000000003</v>
      </c>
      <c r="Z25" s="3">
        <f>[21]Outubro!$C$29</f>
        <v>28.5</v>
      </c>
      <c r="AA25" s="3">
        <f>[21]Outubro!$C$30</f>
        <v>29.5</v>
      </c>
      <c r="AB25" s="3">
        <f>[21]Outubro!$C$31</f>
        <v>33.1</v>
      </c>
      <c r="AC25" s="3">
        <f>[21]Outubro!$C$32</f>
        <v>36.1</v>
      </c>
      <c r="AD25" s="3">
        <f>[21]Outubro!$C$33</f>
        <v>37.700000000000003</v>
      </c>
      <c r="AE25" s="3">
        <f>[21]Outubro!$C$34</f>
        <v>29.4</v>
      </c>
      <c r="AF25" s="3">
        <f>[21]Outubro!$C$35</f>
        <v>28.7</v>
      </c>
      <c r="AG25" s="16">
        <f t="shared" si="5"/>
        <v>37.700000000000003</v>
      </c>
      <c r="AH25" s="25">
        <f t="shared" si="6"/>
        <v>31.993548387096777</v>
      </c>
    </row>
    <row r="26" spans="1:34" ht="17.100000000000001" customHeight="1" x14ac:dyDescent="0.2">
      <c r="A26" s="9" t="s">
        <v>18</v>
      </c>
      <c r="B26" s="3">
        <f>[22]Outubro!$C$5</f>
        <v>33.1</v>
      </c>
      <c r="C26" s="3">
        <f>[22]Outubro!$C$6</f>
        <v>26.8</v>
      </c>
      <c r="D26" s="3">
        <f>[22]Outubro!$C$7</f>
        <v>30.9</v>
      </c>
      <c r="E26" s="3">
        <f>[22]Outubro!$C$8</f>
        <v>33.9</v>
      </c>
      <c r="F26" s="3">
        <f>[22]Outubro!$C$9</f>
        <v>29.9</v>
      </c>
      <c r="G26" s="3">
        <f>[22]Outubro!$C$10</f>
        <v>31.9</v>
      </c>
      <c r="H26" s="3">
        <f>[22]Outubro!$C$11</f>
        <v>32.799999999999997</v>
      </c>
      <c r="I26" s="3">
        <f>[22]Outubro!$C$12</f>
        <v>34.5</v>
      </c>
      <c r="J26" s="3">
        <f>[22]Outubro!$C$13</f>
        <v>35.299999999999997</v>
      </c>
      <c r="K26" s="3">
        <f>[22]Outubro!$C$14</f>
        <v>27.3</v>
      </c>
      <c r="L26" s="3">
        <f>[22]Outubro!$C$15</f>
        <v>28.9</v>
      </c>
      <c r="M26" s="3">
        <f>[22]Outubro!$C$16</f>
        <v>30.9</v>
      </c>
      <c r="N26" s="3">
        <f>[22]Outubro!$C$17</f>
        <v>32.6</v>
      </c>
      <c r="O26" s="3">
        <f>[22]Outubro!$C$18</f>
        <v>28.6</v>
      </c>
      <c r="P26" s="3">
        <f>[22]Outubro!$C$19</f>
        <v>23.7</v>
      </c>
      <c r="Q26" s="3">
        <f>[22]Outubro!$C$20</f>
        <v>24.2</v>
      </c>
      <c r="R26" s="3">
        <f>[22]Outubro!$C$21</f>
        <v>29.3</v>
      </c>
      <c r="S26" s="3">
        <f>[22]Outubro!$C$22</f>
        <v>29.3</v>
      </c>
      <c r="T26" s="3">
        <f>[22]Outubro!$C$23</f>
        <v>28.7</v>
      </c>
      <c r="U26" s="3">
        <f>[22]Outubro!$C$24</f>
        <v>30.5</v>
      </c>
      <c r="V26" s="3">
        <f>[22]Outubro!$C$25</f>
        <v>30.5</v>
      </c>
      <c r="W26" s="3">
        <f>[22]Outubro!$C$26</f>
        <v>27.9</v>
      </c>
      <c r="X26" s="3">
        <f>[22]Outubro!$C$27</f>
        <v>31.6</v>
      </c>
      <c r="Y26" s="3">
        <f>[22]Outubro!$C$28</f>
        <v>32.9</v>
      </c>
      <c r="Z26" s="3">
        <f>[22]Outubro!$C$29</f>
        <v>33.1</v>
      </c>
      <c r="AA26" s="3">
        <f>[22]Outubro!$C$30</f>
        <v>29</v>
      </c>
      <c r="AB26" s="3">
        <f>[22]Outubro!$C$31</f>
        <v>31.5</v>
      </c>
      <c r="AC26" s="3">
        <f>[22]Outubro!$C$32</f>
        <v>34.4</v>
      </c>
      <c r="AD26" s="3">
        <f>[22]Outubro!$C$33</f>
        <v>34.9</v>
      </c>
      <c r="AE26" s="3">
        <f>[22]Outubro!$C$34</f>
        <v>27.5</v>
      </c>
      <c r="AF26" s="3">
        <f>[22]Outubro!$C$35</f>
        <v>27.2</v>
      </c>
      <c r="AG26" s="16">
        <f t="shared" si="5"/>
        <v>35.299999999999997</v>
      </c>
      <c r="AH26" s="25">
        <f t="shared" si="6"/>
        <v>30.438709677419357</v>
      </c>
    </row>
    <row r="27" spans="1:34" ht="17.100000000000001" customHeight="1" x14ac:dyDescent="0.2">
      <c r="A27" s="9" t="s">
        <v>19</v>
      </c>
      <c r="B27" s="3">
        <f>[23]Outubro!$C$5</f>
        <v>31.7</v>
      </c>
      <c r="C27" s="3">
        <f>[23]Outubro!$C$6</f>
        <v>27.5</v>
      </c>
      <c r="D27" s="3">
        <f>[23]Outubro!$C$7</f>
        <v>30.5</v>
      </c>
      <c r="E27" s="3">
        <f>[23]Outubro!$C$8</f>
        <v>30.3</v>
      </c>
      <c r="F27" s="3">
        <f>[23]Outubro!$C$9</f>
        <v>31.6</v>
      </c>
      <c r="G27" s="3">
        <f>[23]Outubro!$C$10</f>
        <v>33.299999999999997</v>
      </c>
      <c r="H27" s="3">
        <f>[23]Outubro!$C$11</f>
        <v>34.299999999999997</v>
      </c>
      <c r="I27" s="3">
        <f>[23]Outubro!$C$12</f>
        <v>28.6</v>
      </c>
      <c r="J27" s="3">
        <f>[23]Outubro!$C$13</f>
        <v>31.7</v>
      </c>
      <c r="K27" s="3">
        <f>[23]Outubro!$C$14</f>
        <v>26.1</v>
      </c>
      <c r="L27" s="3">
        <f>[23]Outubro!$C$15</f>
        <v>30.3</v>
      </c>
      <c r="M27" s="3">
        <f>[23]Outubro!$C$16</f>
        <v>26.6</v>
      </c>
      <c r="N27" s="3">
        <f>[23]Outubro!$C$17</f>
        <v>28.1</v>
      </c>
      <c r="O27" s="3">
        <f>[23]Outubro!$C$18</f>
        <v>26.6</v>
      </c>
      <c r="P27" s="3">
        <f>[23]Outubro!$C$19</f>
        <v>24.2</v>
      </c>
      <c r="Q27" s="3">
        <f>[23]Outubro!$C$20</f>
        <v>28.3</v>
      </c>
      <c r="R27" s="3">
        <f>[23]Outubro!$C$21</f>
        <v>29.8</v>
      </c>
      <c r="S27" s="3">
        <f>[23]Outubro!$C$22</f>
        <v>28.6</v>
      </c>
      <c r="T27" s="3">
        <f>[23]Outubro!$C$23</f>
        <v>28.9</v>
      </c>
      <c r="U27" s="3">
        <f>[23]Outubro!$C$24</f>
        <v>29.4</v>
      </c>
      <c r="V27" s="3">
        <f>[23]Outubro!$C$25</f>
        <v>28.7</v>
      </c>
      <c r="W27" s="3">
        <f>[23]Outubro!$C$26</f>
        <v>30.6</v>
      </c>
      <c r="X27" s="3">
        <f>[23]Outubro!$C$27</f>
        <v>31</v>
      </c>
      <c r="Y27" s="3">
        <f>[23]Outubro!$C$28</f>
        <v>32.6</v>
      </c>
      <c r="Z27" s="3">
        <f>[23]Outubro!$C$29</f>
        <v>27.2</v>
      </c>
      <c r="AA27" s="3">
        <f>[23]Outubro!$C$30</f>
        <v>26.7</v>
      </c>
      <c r="AB27" s="3">
        <f>[23]Outubro!$C$31</f>
        <v>30.1</v>
      </c>
      <c r="AC27" s="3">
        <f>[23]Outubro!$C$32</f>
        <v>32.6</v>
      </c>
      <c r="AD27" s="3">
        <f>[23]Outubro!$C$33</f>
        <v>33.700000000000003</v>
      </c>
      <c r="AE27" s="3">
        <f>[23]Outubro!$C$34</f>
        <v>25.2</v>
      </c>
      <c r="AF27" s="3">
        <f>[23]Outubro!$C$35</f>
        <v>27.3</v>
      </c>
      <c r="AG27" s="16">
        <f t="shared" si="5"/>
        <v>34.299999999999997</v>
      </c>
      <c r="AH27" s="25">
        <f t="shared" si="6"/>
        <v>29.4225806451613</v>
      </c>
    </row>
    <row r="28" spans="1:34" ht="17.100000000000001" customHeight="1" x14ac:dyDescent="0.2">
      <c r="A28" s="9" t="s">
        <v>31</v>
      </c>
      <c r="B28" s="3">
        <f>[24]Outubro!$C$5</f>
        <v>34.4</v>
      </c>
      <c r="C28" s="3">
        <f>[24]Outubro!$C$6</f>
        <v>28.1</v>
      </c>
      <c r="D28" s="3">
        <f>[24]Outubro!$C$7</f>
        <v>31.2</v>
      </c>
      <c r="E28" s="3">
        <f>[24]Outubro!$C$8</f>
        <v>32.700000000000003</v>
      </c>
      <c r="F28" s="3">
        <f>[24]Outubro!$C$9</f>
        <v>33.9</v>
      </c>
      <c r="G28" s="3">
        <f>[24]Outubro!$C$10</f>
        <v>32.700000000000003</v>
      </c>
      <c r="H28" s="3">
        <f>[24]Outubro!$C$11</f>
        <v>34.299999999999997</v>
      </c>
      <c r="I28" s="3">
        <f>[24]Outubro!$C$12</f>
        <v>35.200000000000003</v>
      </c>
      <c r="J28" s="3">
        <f>[24]Outubro!$C$13</f>
        <v>35.799999999999997</v>
      </c>
      <c r="K28" s="3">
        <f>[24]Outubro!$C$14</f>
        <v>30</v>
      </c>
      <c r="L28" s="3">
        <f>[24]Outubro!$C$15</f>
        <v>29.7</v>
      </c>
      <c r="M28" s="3">
        <f>[24]Outubro!$C$16</f>
        <v>31.9</v>
      </c>
      <c r="N28" s="3">
        <f>[24]Outubro!$C$17</f>
        <v>32.799999999999997</v>
      </c>
      <c r="O28" s="3">
        <f>[24]Outubro!$C$18</f>
        <v>28.8</v>
      </c>
      <c r="P28" s="3">
        <f>[24]Outubro!$C$19</f>
        <v>24.2</v>
      </c>
      <c r="Q28" s="3">
        <f>[24]Outubro!$C$20</f>
        <v>27</v>
      </c>
      <c r="R28" s="3">
        <f>[24]Outubro!$C$21</f>
        <v>30.4</v>
      </c>
      <c r="S28" s="3">
        <f>[24]Outubro!$C$22</f>
        <v>30.2</v>
      </c>
      <c r="T28" s="3">
        <f>[24]Outubro!$C$23</f>
        <v>31</v>
      </c>
      <c r="U28" s="3">
        <f>[24]Outubro!$C$24</f>
        <v>31.2</v>
      </c>
      <c r="V28" s="3">
        <f>[24]Outubro!$C$25</f>
        <v>30.6</v>
      </c>
      <c r="W28" s="3">
        <f>[24]Outubro!$C$26</f>
        <v>31.8</v>
      </c>
      <c r="X28" s="3">
        <f>[24]Outubro!$C$27</f>
        <v>31.7</v>
      </c>
      <c r="Y28" s="3">
        <f>[24]Outubro!$C$28</f>
        <v>33.799999999999997</v>
      </c>
      <c r="Z28" s="3">
        <f>[24]Outubro!$C$29</f>
        <v>28.3</v>
      </c>
      <c r="AA28" s="3">
        <f>[24]Outubro!$C$30</f>
        <v>29.6</v>
      </c>
      <c r="AB28" s="3">
        <f>[24]Outubro!$C$31</f>
        <v>32.200000000000003</v>
      </c>
      <c r="AC28" s="3">
        <f>[24]Outubro!$C$32</f>
        <v>34.9</v>
      </c>
      <c r="AD28" s="3">
        <f>[24]Outubro!$C$33</f>
        <v>36.200000000000003</v>
      </c>
      <c r="AE28" s="3">
        <f>[24]Outubro!$C$34</f>
        <v>29.5</v>
      </c>
      <c r="AF28" s="3">
        <f>[24]Outubro!$C$35</f>
        <v>28.5</v>
      </c>
      <c r="AG28" s="16">
        <f t="shared" si="5"/>
        <v>36.200000000000003</v>
      </c>
      <c r="AH28" s="25">
        <f t="shared" si="6"/>
        <v>31.374193548387101</v>
      </c>
    </row>
    <row r="29" spans="1:34" ht="17.100000000000001" customHeight="1" x14ac:dyDescent="0.2">
      <c r="A29" s="9" t="s">
        <v>20</v>
      </c>
      <c r="B29" s="3">
        <f>[25]Outubro!$C$5</f>
        <v>36.5</v>
      </c>
      <c r="C29" s="3">
        <f>[25]Outubro!$C$6</f>
        <v>27.5</v>
      </c>
      <c r="D29" s="3">
        <f>[25]Outubro!$C$7</f>
        <v>31.8</v>
      </c>
      <c r="E29" s="3">
        <f>[25]Outubro!$C$8</f>
        <v>33.799999999999997</v>
      </c>
      <c r="F29" s="3">
        <f>[25]Outubro!$C$9</f>
        <v>32.4</v>
      </c>
      <c r="G29" s="3">
        <f>[25]Outubro!$C$10</f>
        <v>34.4</v>
      </c>
      <c r="H29" s="3">
        <f>[25]Outubro!$C$11</f>
        <v>35</v>
      </c>
      <c r="I29" s="3">
        <f>[25]Outubro!$C$12</f>
        <v>37.9</v>
      </c>
      <c r="J29" s="3">
        <f>[25]Outubro!$C$13</f>
        <v>35.9</v>
      </c>
      <c r="K29" s="3">
        <f>[25]Outubro!$C$14</f>
        <v>30.6</v>
      </c>
      <c r="L29" s="3">
        <f>[25]Outubro!$C$15</f>
        <v>33.700000000000003</v>
      </c>
      <c r="M29" s="3">
        <f>[25]Outubro!$C$16</f>
        <v>35.6</v>
      </c>
      <c r="N29" s="3">
        <f>[25]Outubro!$C$17</f>
        <v>35.299999999999997</v>
      </c>
      <c r="O29" s="3">
        <f>[25]Outubro!$C$18</f>
        <v>28.3</v>
      </c>
      <c r="P29" s="3">
        <f>[25]Outubro!$C$19</f>
        <v>27.9</v>
      </c>
      <c r="Q29" s="3">
        <f>[25]Outubro!$C$20</f>
        <v>29.5</v>
      </c>
      <c r="R29" s="3">
        <f>[25]Outubro!$C$21</f>
        <v>30.4</v>
      </c>
      <c r="S29" s="3">
        <f>[25]Outubro!$C$22</f>
        <v>31</v>
      </c>
      <c r="T29" s="3">
        <f>[25]Outubro!$C$23</f>
        <v>30.6</v>
      </c>
      <c r="U29" s="3">
        <f>[25]Outubro!$C$24</f>
        <v>31.1</v>
      </c>
      <c r="V29" s="3">
        <f>[25]Outubro!$C$25</f>
        <v>33</v>
      </c>
      <c r="W29" s="3">
        <f>[25]Outubro!$C$26</f>
        <v>29.3</v>
      </c>
      <c r="X29" s="3">
        <f>[25]Outubro!$C$27</f>
        <v>28.4</v>
      </c>
      <c r="Y29" s="3">
        <f>[25]Outubro!$C$28</f>
        <v>33.799999999999997</v>
      </c>
      <c r="Z29" s="3">
        <f>[25]Outubro!$C$29</f>
        <v>35.299999999999997</v>
      </c>
      <c r="AA29" s="3">
        <f>[25]Outubro!$C$30</f>
        <v>26.3</v>
      </c>
      <c r="AB29" s="3">
        <f>[25]Outubro!$C$31</f>
        <v>32.6</v>
      </c>
      <c r="AC29" s="3">
        <f>[25]Outubro!$C$32</f>
        <v>36.4</v>
      </c>
      <c r="AD29" s="3">
        <f>[25]Outubro!$C$33</f>
        <v>37.299999999999997</v>
      </c>
      <c r="AE29" s="3">
        <f>[25]Outubro!$C$34</f>
        <v>27.4</v>
      </c>
      <c r="AF29" s="3">
        <f>[25]Outubro!$C$35</f>
        <v>27.1</v>
      </c>
      <c r="AG29" s="16">
        <f>MAX(B29:AF29)</f>
        <v>37.9</v>
      </c>
      <c r="AH29" s="25">
        <f>AVERAGE(B29:AF29)</f>
        <v>32.132258064516122</v>
      </c>
    </row>
    <row r="30" spans="1:34" s="5" customFormat="1" ht="17.100000000000001" customHeight="1" x14ac:dyDescent="0.2">
      <c r="A30" s="13" t="s">
        <v>34</v>
      </c>
      <c r="B30" s="21">
        <f>MAX(B5:B29)</f>
        <v>38</v>
      </c>
      <c r="C30" s="21">
        <f t="shared" ref="C30:AH30" si="7">MAX(C5:C29)</f>
        <v>31.9</v>
      </c>
      <c r="D30" s="21">
        <f t="shared" si="7"/>
        <v>35.700000000000003</v>
      </c>
      <c r="E30" s="21">
        <f t="shared" si="7"/>
        <v>36</v>
      </c>
      <c r="F30" s="21">
        <f t="shared" si="7"/>
        <v>37.5</v>
      </c>
      <c r="G30" s="21">
        <f t="shared" si="7"/>
        <v>35.799999999999997</v>
      </c>
      <c r="H30" s="21">
        <f t="shared" si="7"/>
        <v>36.799999999999997</v>
      </c>
      <c r="I30" s="21">
        <f t="shared" si="7"/>
        <v>37.9</v>
      </c>
      <c r="J30" s="21">
        <f t="shared" si="7"/>
        <v>37.9</v>
      </c>
      <c r="K30" s="21">
        <f t="shared" si="7"/>
        <v>32.9</v>
      </c>
      <c r="L30" s="21">
        <f t="shared" si="7"/>
        <v>34.4</v>
      </c>
      <c r="M30" s="21">
        <f t="shared" si="7"/>
        <v>36.200000000000003</v>
      </c>
      <c r="N30" s="21">
        <f t="shared" si="7"/>
        <v>37</v>
      </c>
      <c r="O30" s="21">
        <f t="shared" si="7"/>
        <v>32.5</v>
      </c>
      <c r="P30" s="21">
        <f t="shared" si="7"/>
        <v>30.7</v>
      </c>
      <c r="Q30" s="21">
        <f t="shared" si="7"/>
        <v>30.7</v>
      </c>
      <c r="R30" s="21">
        <f t="shared" si="7"/>
        <v>33.299999999999997</v>
      </c>
      <c r="S30" s="21">
        <f t="shared" si="7"/>
        <v>33.4</v>
      </c>
      <c r="T30" s="21">
        <f t="shared" si="7"/>
        <v>34.200000000000003</v>
      </c>
      <c r="U30" s="21">
        <f t="shared" si="7"/>
        <v>34.299999999999997</v>
      </c>
      <c r="V30" s="21">
        <f t="shared" si="7"/>
        <v>35.299999999999997</v>
      </c>
      <c r="W30" s="21">
        <f t="shared" si="7"/>
        <v>35.4</v>
      </c>
      <c r="X30" s="21">
        <f t="shared" si="7"/>
        <v>35.700000000000003</v>
      </c>
      <c r="Y30" s="21">
        <f t="shared" si="7"/>
        <v>36.6</v>
      </c>
      <c r="Z30" s="21">
        <f t="shared" si="7"/>
        <v>36.6</v>
      </c>
      <c r="AA30" s="21">
        <f t="shared" si="7"/>
        <v>33.6</v>
      </c>
      <c r="AB30" s="21">
        <f t="shared" si="7"/>
        <v>36.6</v>
      </c>
      <c r="AC30" s="21">
        <f t="shared" si="7"/>
        <v>39.4</v>
      </c>
      <c r="AD30" s="21">
        <f t="shared" si="7"/>
        <v>41.3</v>
      </c>
      <c r="AE30" s="21">
        <f t="shared" si="7"/>
        <v>39.200000000000003</v>
      </c>
      <c r="AF30" s="55">
        <f t="shared" si="7"/>
        <v>32.5</v>
      </c>
      <c r="AG30" s="21">
        <f t="shared" si="7"/>
        <v>41.3</v>
      </c>
      <c r="AH30" s="21">
        <f t="shared" si="7"/>
        <v>34.000000000000007</v>
      </c>
    </row>
    <row r="31" spans="1:34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25"/>
      <c r="AH31" s="34"/>
    </row>
  </sheetData>
  <mergeCells count="34">
    <mergeCell ref="F3:F4"/>
    <mergeCell ref="S3:S4"/>
    <mergeCell ref="J3:J4"/>
    <mergeCell ref="K3:K4"/>
    <mergeCell ref="U3:U4"/>
    <mergeCell ref="V3:V4"/>
    <mergeCell ref="A2:A4"/>
    <mergeCell ref="B3:B4"/>
    <mergeCell ref="L3:L4"/>
    <mergeCell ref="M3:M4"/>
    <mergeCell ref="G3:G4"/>
    <mergeCell ref="B2:AH2"/>
    <mergeCell ref="T3:T4"/>
    <mergeCell ref="N3:N4"/>
    <mergeCell ref="O3:O4"/>
    <mergeCell ref="AE3:AE4"/>
    <mergeCell ref="H3:H4"/>
    <mergeCell ref="I3:I4"/>
    <mergeCell ref="C3:C4"/>
    <mergeCell ref="D3:D4"/>
    <mergeCell ref="AF3:AF4"/>
    <mergeCell ref="E3:E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AF31" sqref="AF31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2" width="5.5703125" style="2" customWidth="1"/>
    <col min="33" max="33" width="7" style="18" bestFit="1" customWidth="1"/>
    <col min="34" max="34" width="7.28515625" style="1" bestFit="1" customWidth="1"/>
  </cols>
  <sheetData>
    <row r="1" spans="1:34" ht="20.100000000000001" customHeight="1" thickBot="1" x14ac:dyDescent="0.25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s="4" customFormat="1" ht="20.100000000000001" customHeight="1" x14ac:dyDescent="0.2">
      <c r="A2" s="61" t="s">
        <v>21</v>
      </c>
      <c r="B2" s="58" t="s">
        <v>50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</row>
    <row r="3" spans="1:34" s="5" customFormat="1" ht="20.100000000000001" customHeight="1" x14ac:dyDescent="0.2">
      <c r="A3" s="62"/>
      <c r="B3" s="56">
        <v>1</v>
      </c>
      <c r="C3" s="56">
        <f>SUM(B3+1)</f>
        <v>2</v>
      </c>
      <c r="D3" s="56">
        <f t="shared" ref="D3:AD3" si="0">SUM(C3+1)</f>
        <v>3</v>
      </c>
      <c r="E3" s="56">
        <f t="shared" si="0"/>
        <v>4</v>
      </c>
      <c r="F3" s="56">
        <f t="shared" si="0"/>
        <v>5</v>
      </c>
      <c r="G3" s="56">
        <f t="shared" si="0"/>
        <v>6</v>
      </c>
      <c r="H3" s="56">
        <f t="shared" si="0"/>
        <v>7</v>
      </c>
      <c r="I3" s="56">
        <f t="shared" si="0"/>
        <v>8</v>
      </c>
      <c r="J3" s="56">
        <f t="shared" si="0"/>
        <v>9</v>
      </c>
      <c r="K3" s="56">
        <f t="shared" si="0"/>
        <v>10</v>
      </c>
      <c r="L3" s="56">
        <f t="shared" si="0"/>
        <v>11</v>
      </c>
      <c r="M3" s="56">
        <f t="shared" si="0"/>
        <v>12</v>
      </c>
      <c r="N3" s="56">
        <f t="shared" si="0"/>
        <v>13</v>
      </c>
      <c r="O3" s="56">
        <f t="shared" si="0"/>
        <v>14</v>
      </c>
      <c r="P3" s="56">
        <f t="shared" si="0"/>
        <v>15</v>
      </c>
      <c r="Q3" s="56">
        <f t="shared" si="0"/>
        <v>16</v>
      </c>
      <c r="R3" s="56">
        <f t="shared" si="0"/>
        <v>17</v>
      </c>
      <c r="S3" s="56">
        <f t="shared" si="0"/>
        <v>18</v>
      </c>
      <c r="T3" s="56">
        <f t="shared" si="0"/>
        <v>19</v>
      </c>
      <c r="U3" s="56">
        <f t="shared" si="0"/>
        <v>20</v>
      </c>
      <c r="V3" s="56">
        <f t="shared" si="0"/>
        <v>21</v>
      </c>
      <c r="W3" s="56">
        <f t="shared" si="0"/>
        <v>22</v>
      </c>
      <c r="X3" s="56">
        <f t="shared" si="0"/>
        <v>23</v>
      </c>
      <c r="Y3" s="56">
        <f t="shared" si="0"/>
        <v>24</v>
      </c>
      <c r="Z3" s="56">
        <f t="shared" si="0"/>
        <v>25</v>
      </c>
      <c r="AA3" s="56">
        <f t="shared" si="0"/>
        <v>26</v>
      </c>
      <c r="AB3" s="56">
        <f t="shared" si="0"/>
        <v>27</v>
      </c>
      <c r="AC3" s="56">
        <f t="shared" si="0"/>
        <v>28</v>
      </c>
      <c r="AD3" s="56">
        <f t="shared" si="0"/>
        <v>29</v>
      </c>
      <c r="AE3" s="56">
        <v>30</v>
      </c>
      <c r="AF3" s="56">
        <v>31</v>
      </c>
      <c r="AG3" s="30" t="s">
        <v>44</v>
      </c>
      <c r="AH3" s="33" t="s">
        <v>41</v>
      </c>
    </row>
    <row r="4" spans="1:34" s="5" customFormat="1" ht="20.100000000000001" customHeight="1" thickBot="1" x14ac:dyDescent="0.25">
      <c r="A4" s="63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29" t="s">
        <v>40</v>
      </c>
      <c r="AH4" s="29" t="s">
        <v>40</v>
      </c>
    </row>
    <row r="5" spans="1:34" s="5" customFormat="1" ht="20.100000000000001" customHeight="1" thickTop="1" x14ac:dyDescent="0.2">
      <c r="A5" s="8" t="s">
        <v>49</v>
      </c>
      <c r="B5" s="44">
        <f>[1]Outubro!$D$5</f>
        <v>20.3</v>
      </c>
      <c r="C5" s="44">
        <f>[1]Outubro!$D$6</f>
        <v>19.600000000000001</v>
      </c>
      <c r="D5" s="44">
        <f>[1]Outubro!$D$7</f>
        <v>18.3</v>
      </c>
      <c r="E5" s="44">
        <f>[1]Outubro!$D$8</f>
        <v>16.899999999999999</v>
      </c>
      <c r="F5" s="44">
        <f>[1]Outubro!$D$9</f>
        <v>20.8</v>
      </c>
      <c r="G5" s="44">
        <f>[1]Outubro!$D$10</f>
        <v>20.8</v>
      </c>
      <c r="H5" s="44">
        <f>[1]Outubro!$D$11</f>
        <v>20.5</v>
      </c>
      <c r="I5" s="44">
        <f>[1]Outubro!$D$12</f>
        <v>20.7</v>
      </c>
      <c r="J5" s="44">
        <f>[1]Outubro!$D$13</f>
        <v>22</v>
      </c>
      <c r="K5" s="44">
        <f>[1]Outubro!$D$14</f>
        <v>21.6</v>
      </c>
      <c r="L5" s="44">
        <f>[1]Outubro!$D$15</f>
        <v>21.8</v>
      </c>
      <c r="M5" s="44">
        <f>[1]Outubro!$D$16</f>
        <v>22.2</v>
      </c>
      <c r="N5" s="44">
        <f>[1]Outubro!$D$17</f>
        <v>22.2</v>
      </c>
      <c r="O5" s="44">
        <f>[1]Outubro!$D$18</f>
        <v>23.2</v>
      </c>
      <c r="P5" s="44">
        <f>[1]Outubro!$D$19</f>
        <v>21.5</v>
      </c>
      <c r="Q5" s="44">
        <f>[1]Outubro!$D$20</f>
        <v>21.8</v>
      </c>
      <c r="R5" s="44">
        <f>[1]Outubro!$D$21</f>
        <v>19.600000000000001</v>
      </c>
      <c r="S5" s="44">
        <f>[1]Outubro!$D$22</f>
        <v>17.899999999999999</v>
      </c>
      <c r="T5" s="44">
        <f>[1]Outubro!$D$23</f>
        <v>16.8</v>
      </c>
      <c r="U5" s="44">
        <f>[1]Outubro!$D$24</f>
        <v>18.3</v>
      </c>
      <c r="V5" s="44">
        <f>[1]Outubro!$D$25</f>
        <v>17</v>
      </c>
      <c r="W5" s="44">
        <f>[1]Outubro!$D$26</f>
        <v>20.6</v>
      </c>
      <c r="X5" s="44">
        <f>[1]Outubro!$D$27</f>
        <v>18.399999999999999</v>
      </c>
      <c r="Y5" s="44">
        <f>[1]Outubro!$D$28</f>
        <v>19.3</v>
      </c>
      <c r="Z5" s="44">
        <f>[1]Outubro!$D$29</f>
        <v>19.3</v>
      </c>
      <c r="AA5" s="44">
        <f>[1]Outubro!$D$30</f>
        <v>21</v>
      </c>
      <c r="AB5" s="44">
        <f>[1]Outubro!$D$31</f>
        <v>19.399999999999999</v>
      </c>
      <c r="AC5" s="44">
        <f>[1]Outubro!$D$32</f>
        <v>21.8</v>
      </c>
      <c r="AD5" s="44">
        <f>[1]Outubro!$D$33</f>
        <v>22.2</v>
      </c>
      <c r="AE5" s="44">
        <f>[1]Outubro!$D$34</f>
        <v>20</v>
      </c>
      <c r="AF5" s="44">
        <f>[1]Outubro!$D$35</f>
        <v>19</v>
      </c>
      <c r="AG5" s="45">
        <f>MIN(B5:AF5)</f>
        <v>16.8</v>
      </c>
      <c r="AH5" s="46">
        <f>AVERAGE(B5:AF5)</f>
        <v>20.154838709677421</v>
      </c>
    </row>
    <row r="6" spans="1:34" ht="17.100000000000001" customHeight="1" x14ac:dyDescent="0.2">
      <c r="A6" s="9" t="s">
        <v>0</v>
      </c>
      <c r="B6" s="3">
        <f>[2]Outubro!$D$5</f>
        <v>16.899999999999999</v>
      </c>
      <c r="C6" s="3">
        <f>[2]Outubro!$D$6</f>
        <v>15.6</v>
      </c>
      <c r="D6" s="3">
        <f>[2]Outubro!$D$7</f>
        <v>14.8</v>
      </c>
      <c r="E6" s="3">
        <f>[2]Outubro!$D$8</f>
        <v>13.6</v>
      </c>
      <c r="F6" s="3">
        <f>[2]Outubro!$D$9</f>
        <v>16.2</v>
      </c>
      <c r="G6" s="3">
        <f>[2]Outubro!$D$10</f>
        <v>17.3</v>
      </c>
      <c r="H6" s="3">
        <f>[2]Outubro!$D$11</f>
        <v>19.3</v>
      </c>
      <c r="I6" s="3">
        <f>[2]Outubro!$D$12</f>
        <v>20.8</v>
      </c>
      <c r="J6" s="3">
        <f>[2]Outubro!$D$13</f>
        <v>20.3</v>
      </c>
      <c r="K6" s="3">
        <f>[2]Outubro!$D$14</f>
        <v>20.5</v>
      </c>
      <c r="L6" s="3">
        <f>[2]Outubro!$D$15</f>
        <v>21.7</v>
      </c>
      <c r="M6" s="3">
        <f>[2]Outubro!$D$16</f>
        <v>21.4</v>
      </c>
      <c r="N6" s="3">
        <f>[2]Outubro!$D$17</f>
        <v>20.9</v>
      </c>
      <c r="O6" s="3">
        <f>[2]Outubro!$D$18</f>
        <v>19.600000000000001</v>
      </c>
      <c r="P6" s="3">
        <f>[2]Outubro!$D$19</f>
        <v>19.600000000000001</v>
      </c>
      <c r="Q6" s="3">
        <f>[2]Outubro!$D$20</f>
        <v>17.3</v>
      </c>
      <c r="R6" s="3">
        <f>[2]Outubro!$D$21</f>
        <v>15.2</v>
      </c>
      <c r="S6" s="3">
        <f>[2]Outubro!$D$22</f>
        <v>16.399999999999999</v>
      </c>
      <c r="T6" s="3">
        <f>[2]Outubro!$D$23</f>
        <v>13.7</v>
      </c>
      <c r="U6" s="3">
        <f>[2]Outubro!$D$24</f>
        <v>14.6</v>
      </c>
      <c r="V6" s="3">
        <f>[2]Outubro!$D$25</f>
        <v>13.7</v>
      </c>
      <c r="W6" s="3">
        <f>[2]Outubro!$D$26</f>
        <v>15.7</v>
      </c>
      <c r="X6" s="3">
        <f>[2]Outubro!$D$27</f>
        <v>16.399999999999999</v>
      </c>
      <c r="Y6" s="3">
        <f>[2]Outubro!$D$28</f>
        <v>18.5</v>
      </c>
      <c r="Z6" s="3">
        <f>[2]Outubro!$D$29</f>
        <v>18.7</v>
      </c>
      <c r="AA6" s="3">
        <f>[2]Outubro!$D$30</f>
        <v>14.5</v>
      </c>
      <c r="AB6" s="3">
        <f>[2]Outubro!$D$31</f>
        <v>15.1</v>
      </c>
      <c r="AC6" s="3">
        <f>[2]Outubro!$D$32</f>
        <v>17.5</v>
      </c>
      <c r="AD6" s="3">
        <f>[2]Outubro!$D$33</f>
        <v>20</v>
      </c>
      <c r="AE6" s="3">
        <f>[2]Outubro!$D$34</f>
        <v>18.5</v>
      </c>
      <c r="AF6" s="3">
        <f>[2]Outubro!$D$35</f>
        <v>13.1</v>
      </c>
      <c r="AG6" s="16">
        <f t="shared" ref="AG6:AG14" si="1">MIN(B6:AF6)</f>
        <v>13.1</v>
      </c>
      <c r="AH6" s="25">
        <f>AVERAGE(B6:AF6)</f>
        <v>17.335483870967742</v>
      </c>
    </row>
    <row r="7" spans="1:34" ht="17.100000000000001" customHeight="1" x14ac:dyDescent="0.2">
      <c r="A7" s="9" t="s">
        <v>1</v>
      </c>
      <c r="B7" s="3">
        <f>[3]Outubro!$D$5</f>
        <v>20.2</v>
      </c>
      <c r="C7" s="3">
        <f>[3]Outubro!$D$6</f>
        <v>18.8</v>
      </c>
      <c r="D7" s="3">
        <f>[3]Outubro!$D$7</f>
        <v>18.8</v>
      </c>
      <c r="E7" s="3">
        <f>[3]Outubro!$D$8</f>
        <v>17.3</v>
      </c>
      <c r="F7" s="3">
        <f>[3]Outubro!$D$9</f>
        <v>21.3</v>
      </c>
      <c r="G7" s="3">
        <f>[3]Outubro!$D$10</f>
        <v>20.9</v>
      </c>
      <c r="H7" s="3">
        <f>[3]Outubro!$D$11</f>
        <v>21.4</v>
      </c>
      <c r="I7" s="3">
        <f>[3]Outubro!$D$12</f>
        <v>23.4</v>
      </c>
      <c r="J7" s="3">
        <f>[3]Outubro!$D$13</f>
        <v>26.1</v>
      </c>
      <c r="K7" s="3">
        <f>[3]Outubro!$D$14</f>
        <v>23.9</v>
      </c>
      <c r="L7" s="3">
        <f>[3]Outubro!$D$15</f>
        <v>22.9</v>
      </c>
      <c r="M7" s="3">
        <f>[3]Outubro!$D$16</f>
        <v>23.5</v>
      </c>
      <c r="N7" s="3">
        <f>[3]Outubro!$D$17</f>
        <v>25.9</v>
      </c>
      <c r="O7" s="3">
        <f>[3]Outubro!$D$18</f>
        <v>23.1</v>
      </c>
      <c r="P7" s="3">
        <f>[3]Outubro!$D$19</f>
        <v>22.2</v>
      </c>
      <c r="Q7" s="3">
        <f>[3]Outubro!$D$20</f>
        <v>21.5</v>
      </c>
      <c r="R7" s="3">
        <f>[3]Outubro!$D$21</f>
        <v>17.3</v>
      </c>
      <c r="S7" s="3">
        <f>[3]Outubro!$D$22</f>
        <v>19.100000000000001</v>
      </c>
      <c r="T7" s="3">
        <f>[3]Outubro!$D$23</f>
        <v>19.2</v>
      </c>
      <c r="U7" s="3">
        <f>[3]Outubro!$D$24</f>
        <v>17</v>
      </c>
      <c r="V7" s="3">
        <f>[3]Outubro!$D$25</f>
        <v>20.399999999999999</v>
      </c>
      <c r="W7" s="3">
        <f>[3]Outubro!$D$26</f>
        <v>18.100000000000001</v>
      </c>
      <c r="X7" s="3">
        <f>[3]Outubro!$D$27</f>
        <v>19.7</v>
      </c>
      <c r="Y7" s="3">
        <f>[3]Outubro!$D$28</f>
        <v>21.2</v>
      </c>
      <c r="Z7" s="3">
        <f>[3]Outubro!$D$29</f>
        <v>22.2</v>
      </c>
      <c r="AA7" s="3">
        <f>[3]Outubro!$D$30</f>
        <v>20.6</v>
      </c>
      <c r="AB7" s="3">
        <f>[3]Outubro!$D$31</f>
        <v>20.100000000000001</v>
      </c>
      <c r="AC7" s="3">
        <f>[3]Outubro!$D$32</f>
        <v>22.4</v>
      </c>
      <c r="AD7" s="3">
        <f>[3]Outubro!$D$33</f>
        <v>23.3</v>
      </c>
      <c r="AE7" s="3">
        <f>[3]Outubro!$D$34</f>
        <v>20.399999999999999</v>
      </c>
      <c r="AF7" s="3">
        <f>[3]Outubro!$D$35</f>
        <v>19.5</v>
      </c>
      <c r="AG7" s="16">
        <f t="shared" si="1"/>
        <v>17</v>
      </c>
      <c r="AH7" s="25">
        <f t="shared" ref="AH7:AH13" si="2">AVERAGE(B7:AF7)</f>
        <v>21.022580645161288</v>
      </c>
    </row>
    <row r="8" spans="1:34" ht="17.100000000000001" customHeight="1" x14ac:dyDescent="0.2">
      <c r="A8" s="9" t="s">
        <v>51</v>
      </c>
      <c r="B8" s="3">
        <f>[4]Outubro!$D$5</f>
        <v>18.7</v>
      </c>
      <c r="C8" s="3">
        <f>[4]Outubro!$D$6</f>
        <v>17.899999999999999</v>
      </c>
      <c r="D8" s="3">
        <f>[4]Outubro!$D$7</f>
        <v>13.8</v>
      </c>
      <c r="E8" s="3">
        <f>[4]Outubro!$D$8</f>
        <v>13.2</v>
      </c>
      <c r="F8" s="3">
        <f>[4]Outubro!$D$9</f>
        <v>16.100000000000001</v>
      </c>
      <c r="G8" s="3">
        <f>[4]Outubro!$D$10</f>
        <v>19.399999999999999</v>
      </c>
      <c r="H8" s="3">
        <f>[4]Outubro!$D$11</f>
        <v>19.100000000000001</v>
      </c>
      <c r="I8" s="3">
        <f>[4]Outubro!$D$12</f>
        <v>21.8</v>
      </c>
      <c r="J8" s="3">
        <f>[4]Outubro!$D$13</f>
        <v>21.6</v>
      </c>
      <c r="K8" s="3">
        <f>[4]Outubro!$D$14</f>
        <v>21.6</v>
      </c>
      <c r="L8" s="3">
        <f>[4]Outubro!$D$15</f>
        <v>21.4</v>
      </c>
      <c r="M8" s="3">
        <f>[4]Outubro!$D$16</f>
        <v>23.2</v>
      </c>
      <c r="N8" s="3">
        <f>[4]Outubro!$D$17</f>
        <v>23.4</v>
      </c>
      <c r="O8" s="3">
        <f>[4]Outubro!$D$18</f>
        <v>20.3</v>
      </c>
      <c r="P8" s="3">
        <f>[4]Outubro!$D$19</f>
        <v>20.6</v>
      </c>
      <c r="Q8" s="3">
        <f>[4]Outubro!$D$20</f>
        <v>19.8</v>
      </c>
      <c r="R8" s="3">
        <f>[4]Outubro!$D$21</f>
        <v>14.3</v>
      </c>
      <c r="S8" s="3">
        <f>[4]Outubro!$D$22</f>
        <v>14.6</v>
      </c>
      <c r="T8" s="3">
        <f>[4]Outubro!$D$23</f>
        <v>10.7</v>
      </c>
      <c r="U8" s="3">
        <f>[4]Outubro!$D$24</f>
        <v>12.5</v>
      </c>
      <c r="V8" s="3">
        <f>[4]Outubro!$D$25</f>
        <v>14.8</v>
      </c>
      <c r="W8" s="3">
        <f>[4]Outubro!$D$26</f>
        <v>16.3</v>
      </c>
      <c r="X8" s="3">
        <f>[4]Outubro!$D$27</f>
        <v>20.5</v>
      </c>
      <c r="Y8" s="3">
        <f>[4]Outubro!$D$28</f>
        <v>20.5</v>
      </c>
      <c r="Z8" s="3">
        <f>[4]Outubro!$D$29</f>
        <v>19.7</v>
      </c>
      <c r="AA8" s="3">
        <f>[4]Outubro!$D$30</f>
        <v>22.1</v>
      </c>
      <c r="AB8" s="3">
        <f>[4]Outubro!$D$31</f>
        <v>15.1</v>
      </c>
      <c r="AC8" s="3">
        <f>[4]Outubro!$D$32</f>
        <v>16.5</v>
      </c>
      <c r="AD8" s="3">
        <f>[4]Outubro!$D$33</f>
        <v>18.8</v>
      </c>
      <c r="AE8" s="3">
        <f>[4]Outubro!$D$34</f>
        <v>23.7</v>
      </c>
      <c r="AF8" s="3">
        <f>[4]Outubro!$D$35</f>
        <v>20.3</v>
      </c>
      <c r="AG8" s="16">
        <f t="shared" ref="AG8" si="3">MIN(B8:AF8)</f>
        <v>10.7</v>
      </c>
      <c r="AH8" s="25">
        <f t="shared" ref="AH8" si="4">AVERAGE(B8:AF8)</f>
        <v>18.461290322580648</v>
      </c>
    </row>
    <row r="9" spans="1:34" ht="17.100000000000001" customHeight="1" x14ac:dyDescent="0.2">
      <c r="A9" s="9" t="s">
        <v>2</v>
      </c>
      <c r="B9" s="3">
        <f>[5]Outubro!$D$5</f>
        <v>11.8</v>
      </c>
      <c r="C9" s="3">
        <f>[5]Outubro!$D$6</f>
        <v>16.2</v>
      </c>
      <c r="D9" s="3">
        <f>[5]Outubro!$D$7</f>
        <v>16</v>
      </c>
      <c r="E9" s="3">
        <f>[5]Outubro!$D$8</f>
        <v>23.1</v>
      </c>
      <c r="F9" s="3">
        <f>[5]Outubro!$D$9</f>
        <v>22.7</v>
      </c>
      <c r="G9" s="3">
        <f>[5]Outubro!$D$10</f>
        <v>19</v>
      </c>
      <c r="H9" s="3">
        <f>[5]Outubro!$D$11</f>
        <v>21.7</v>
      </c>
      <c r="I9" s="3">
        <f>[5]Outubro!$D$12</f>
        <v>23.8</v>
      </c>
      <c r="J9" s="3">
        <f>[5]Outubro!$D$13</f>
        <v>24.2</v>
      </c>
      <c r="K9" s="3">
        <f>[5]Outubro!$D$14</f>
        <v>21</v>
      </c>
      <c r="L9" s="3">
        <f>[5]Outubro!$D$15</f>
        <v>20</v>
      </c>
      <c r="M9" s="3">
        <f>[5]Outubro!$D$16</f>
        <v>22.3</v>
      </c>
      <c r="N9" s="3">
        <f>[5]Outubro!$D$17</f>
        <v>22.1</v>
      </c>
      <c r="O9" s="3">
        <f>[5]Outubro!$D$18</f>
        <v>23.4</v>
      </c>
      <c r="P9" s="3">
        <f>[5]Outubro!$D$19</f>
        <v>21.6</v>
      </c>
      <c r="Q9" s="3">
        <f>[5]Outubro!$D$20</f>
        <v>21.9</v>
      </c>
      <c r="R9" s="3">
        <f>[5]Outubro!$D$21</f>
        <v>21.3</v>
      </c>
      <c r="S9" s="3">
        <f>[5]Outubro!$D$22</f>
        <v>18.3</v>
      </c>
      <c r="T9" s="3">
        <f>[5]Outubro!$D$23</f>
        <v>18.5</v>
      </c>
      <c r="U9" s="3">
        <f>[5]Outubro!$D$24</f>
        <v>19.5</v>
      </c>
      <c r="V9" s="3">
        <f>[5]Outubro!$D$25</f>
        <v>18.600000000000001</v>
      </c>
      <c r="W9" s="3">
        <f>[5]Outubro!$D$26</f>
        <v>18.399999999999999</v>
      </c>
      <c r="X9" s="3">
        <f>[5]Outubro!$D$27</f>
        <v>19.600000000000001</v>
      </c>
      <c r="Y9" s="3">
        <f>[5]Outubro!$D$28</f>
        <v>21.5</v>
      </c>
      <c r="Z9" s="3">
        <f>[5]Outubro!$D$29</f>
        <v>22.3</v>
      </c>
      <c r="AA9" s="3">
        <f>[5]Outubro!$D$30</f>
        <v>18.7</v>
      </c>
      <c r="AB9" s="3">
        <f>[5]Outubro!$D$31</f>
        <v>21</v>
      </c>
      <c r="AC9" s="3">
        <f>[5]Outubro!$D$32</f>
        <v>22.9</v>
      </c>
      <c r="AD9" s="3">
        <f>[5]Outubro!$D$33</f>
        <v>24.3</v>
      </c>
      <c r="AE9" s="3">
        <f>[5]Outubro!$D$34</f>
        <v>17.8</v>
      </c>
      <c r="AF9" s="3">
        <f>[5]Outubro!$D$35</f>
        <v>17.899999999999999</v>
      </c>
      <c r="AG9" s="16">
        <f t="shared" si="1"/>
        <v>11.8</v>
      </c>
      <c r="AH9" s="25">
        <f t="shared" si="2"/>
        <v>20.36774193548387</v>
      </c>
    </row>
    <row r="10" spans="1:34" ht="17.100000000000001" customHeight="1" x14ac:dyDescent="0.2">
      <c r="A10" s="9" t="s">
        <v>3</v>
      </c>
      <c r="B10" s="3">
        <f>[6]Outubro!$D$5</f>
        <v>22</v>
      </c>
      <c r="C10" s="3">
        <f>[6]Outubro!$D$6</f>
        <v>20.399999999999999</v>
      </c>
      <c r="D10" s="3">
        <f>[6]Outubro!$D$7</f>
        <v>18.7</v>
      </c>
      <c r="E10" s="3">
        <f>[6]Outubro!$D$8</f>
        <v>17.5</v>
      </c>
      <c r="F10" s="3">
        <f>[6]Outubro!$D$9</f>
        <v>19.7</v>
      </c>
      <c r="G10" s="3">
        <f>[6]Outubro!$D$10</f>
        <v>18.2</v>
      </c>
      <c r="H10" s="3">
        <f>[6]Outubro!$D$11</f>
        <v>18.899999999999999</v>
      </c>
      <c r="I10" s="3">
        <f>[6]Outubro!$D$12</f>
        <v>20.3</v>
      </c>
      <c r="J10" s="3">
        <f>[6]Outubro!$D$13</f>
        <v>21</v>
      </c>
      <c r="K10" s="3">
        <f>[6]Outubro!$D$14</f>
        <v>20.6</v>
      </c>
      <c r="L10" s="3">
        <f>[6]Outubro!$D$15</f>
        <v>20.399999999999999</v>
      </c>
      <c r="M10" s="3">
        <f>[6]Outubro!$D$16</f>
        <v>21.8</v>
      </c>
      <c r="N10" s="3">
        <f>[6]Outubro!$D$17</f>
        <v>22.1</v>
      </c>
      <c r="O10" s="3">
        <f>[6]Outubro!$D$18</f>
        <v>23.4</v>
      </c>
      <c r="P10" s="3">
        <f>[6]Outubro!$D$19</f>
        <v>21.6</v>
      </c>
      <c r="Q10" s="3">
        <f>[6]Outubro!$D$20</f>
        <v>21.9</v>
      </c>
      <c r="R10" s="3">
        <f>[6]Outubro!$D$21</f>
        <v>21.3</v>
      </c>
      <c r="S10" s="3">
        <f>[6]Outubro!$D$22</f>
        <v>18.3</v>
      </c>
      <c r="T10" s="3">
        <f>[6]Outubro!$D$23</f>
        <v>18.5</v>
      </c>
      <c r="U10" s="3">
        <f>[6]Outubro!$D$24</f>
        <v>19.5</v>
      </c>
      <c r="V10" s="3">
        <f>[6]Outubro!$D$25</f>
        <v>18.600000000000001</v>
      </c>
      <c r="W10" s="3">
        <f>[6]Outubro!$D$26</f>
        <v>18.399999999999999</v>
      </c>
      <c r="X10" s="3">
        <f>[6]Outubro!$D$27</f>
        <v>19.600000000000001</v>
      </c>
      <c r="Y10" s="3">
        <f>[6]Outubro!$D$28</f>
        <v>19.3</v>
      </c>
      <c r="Z10" s="3">
        <f>[6]Outubro!$D$29</f>
        <v>20.5</v>
      </c>
      <c r="AA10" s="3">
        <f>[6]Outubro!$D$30</f>
        <v>19.3</v>
      </c>
      <c r="AB10" s="3">
        <f>[6]Outubro!$D$31</f>
        <v>21.7</v>
      </c>
      <c r="AC10" s="3">
        <f>[6]Outubro!$D$32</f>
        <v>20.3</v>
      </c>
      <c r="AD10" s="3">
        <f>[6]Outubro!$D$33</f>
        <v>20.3</v>
      </c>
      <c r="AE10" s="3">
        <f>[6]Outubro!$D$34</f>
        <v>20.399999999999999</v>
      </c>
      <c r="AF10" s="3">
        <f>[6]Outubro!$D$35</f>
        <v>20</v>
      </c>
      <c r="AG10" s="16">
        <f t="shared" si="1"/>
        <v>17.5</v>
      </c>
      <c r="AH10" s="25">
        <f>AVERAGE(B10:AF10)</f>
        <v>20.14516129032258</v>
      </c>
    </row>
    <row r="11" spans="1:34" ht="17.100000000000001" customHeight="1" x14ac:dyDescent="0.2">
      <c r="A11" s="9" t="s">
        <v>4</v>
      </c>
      <c r="B11" s="3">
        <f>[7]Outubro!$D$5</f>
        <v>20</v>
      </c>
      <c r="C11" s="3">
        <f>[7]Outubro!$D$6</f>
        <v>16.399999999999999</v>
      </c>
      <c r="D11" s="3">
        <f>[7]Outubro!$D$7</f>
        <v>18.3</v>
      </c>
      <c r="E11" s="3">
        <f>[7]Outubro!$D$8</f>
        <v>18.899999999999999</v>
      </c>
      <c r="F11" s="3">
        <f>[7]Outubro!$D$9</f>
        <v>18.399999999999999</v>
      </c>
      <c r="G11" s="3">
        <f>[7]Outubro!$D$10</f>
        <v>18</v>
      </c>
      <c r="H11" s="3">
        <f>[7]Outubro!$D$11</f>
        <v>17</v>
      </c>
      <c r="I11" s="3">
        <f>[7]Outubro!$D$12</f>
        <v>20.100000000000001</v>
      </c>
      <c r="J11" s="3">
        <f>[7]Outubro!$D$13</f>
        <v>19.899999999999999</v>
      </c>
      <c r="K11" s="3">
        <f>[7]Outubro!$D$14</f>
        <v>19</v>
      </c>
      <c r="L11" s="3">
        <f>[7]Outubro!$D$15</f>
        <v>18</v>
      </c>
      <c r="M11" s="3">
        <f>[7]Outubro!$D$16</f>
        <v>22.2</v>
      </c>
      <c r="N11" s="3">
        <f>[7]Outubro!$D$17</f>
        <v>21</v>
      </c>
      <c r="O11" s="3">
        <f>[7]Outubro!$D$18</f>
        <v>21.3</v>
      </c>
      <c r="P11" s="3">
        <f>[7]Outubro!$D$19</f>
        <v>19.100000000000001</v>
      </c>
      <c r="Q11" s="3">
        <f>[7]Outubro!$D$20</f>
        <v>20.7</v>
      </c>
      <c r="R11" s="3">
        <f>[7]Outubro!$D$21</f>
        <v>18.7</v>
      </c>
      <c r="S11" s="3">
        <f>[7]Outubro!$D$22</f>
        <v>16.3</v>
      </c>
      <c r="T11" s="3">
        <f>[7]Outubro!$D$23</f>
        <v>16</v>
      </c>
      <c r="U11" s="3">
        <f>[7]Outubro!$D$24</f>
        <v>18.3</v>
      </c>
      <c r="V11" s="3">
        <f>[7]Outubro!$D$25</f>
        <v>17.600000000000001</v>
      </c>
      <c r="W11" s="3">
        <f>[7]Outubro!$D$26</f>
        <v>17.7</v>
      </c>
      <c r="X11" s="3">
        <f>[7]Outubro!$D$27</f>
        <v>18.2</v>
      </c>
      <c r="Y11" s="3">
        <f>[7]Outubro!$D$28</f>
        <v>18.399999999999999</v>
      </c>
      <c r="Z11" s="3">
        <f>[7]Outubro!$D$29</f>
        <v>19.5</v>
      </c>
      <c r="AA11" s="3">
        <f>[7]Outubro!$D$30</f>
        <v>18.100000000000001</v>
      </c>
      <c r="AB11" s="3">
        <f>[7]Outubro!$D$31</f>
        <v>19.600000000000001</v>
      </c>
      <c r="AC11" s="3">
        <f>[7]Outubro!$D$32</f>
        <v>20.3</v>
      </c>
      <c r="AD11" s="3">
        <f>[7]Outubro!$D$33</f>
        <v>19.8</v>
      </c>
      <c r="AE11" s="3">
        <f>[7]Outubro!$D$34</f>
        <v>18.100000000000001</v>
      </c>
      <c r="AF11" s="3">
        <f>[7]Outubro!$D$35</f>
        <v>18.5</v>
      </c>
      <c r="AG11" s="16">
        <f t="shared" si="1"/>
        <v>16</v>
      </c>
      <c r="AH11" s="25">
        <f t="shared" si="2"/>
        <v>18.819354838709678</v>
      </c>
    </row>
    <row r="12" spans="1:34" ht="17.100000000000001" customHeight="1" x14ac:dyDescent="0.2">
      <c r="A12" s="9" t="s">
        <v>5</v>
      </c>
      <c r="B12" s="3">
        <f>[8]Outubro!$D$5</f>
        <v>19.899999999999999</v>
      </c>
      <c r="C12" s="3">
        <f>[8]Outubro!$D$6</f>
        <v>19.899999999999999</v>
      </c>
      <c r="D12" s="14">
        <f>[8]Outubro!$D$7</f>
        <v>21.7</v>
      </c>
      <c r="E12" s="14">
        <f>[8]Outubro!$D$8</f>
        <v>21.8</v>
      </c>
      <c r="F12" s="14">
        <f>[8]Outubro!$D$9</f>
        <v>24.2</v>
      </c>
      <c r="G12" s="14">
        <f>[8]Outubro!$D$10</f>
        <v>24</v>
      </c>
      <c r="H12" s="14">
        <f>[8]Outubro!$D$11</f>
        <v>25.7</v>
      </c>
      <c r="I12" s="14">
        <f>[8]Outubro!$D$12</f>
        <v>26.4</v>
      </c>
      <c r="J12" s="14">
        <f>[8]Outubro!$D$13</f>
        <v>26.3</v>
      </c>
      <c r="K12" s="14">
        <f>[8]Outubro!$D$14</f>
        <v>23</v>
      </c>
      <c r="L12" s="14">
        <f>[8]Outubro!$D$15</f>
        <v>23.8</v>
      </c>
      <c r="M12" s="14">
        <f>[8]Outubro!$D$16</f>
        <v>24</v>
      </c>
      <c r="N12" s="14">
        <f>[8]Outubro!$D$17</f>
        <v>25.7</v>
      </c>
      <c r="O12" s="14">
        <f>[8]Outubro!$D$18</f>
        <v>24.3</v>
      </c>
      <c r="P12" s="3">
        <f>[8]Outubro!$D$19</f>
        <v>21.6</v>
      </c>
      <c r="Q12" s="3">
        <f>[8]Outubro!$D$20</f>
        <v>20.5</v>
      </c>
      <c r="R12" s="3">
        <f>[8]Outubro!$D$21</f>
        <v>21.7</v>
      </c>
      <c r="S12" s="3">
        <f>[8]Outubro!$D$22</f>
        <v>21.1</v>
      </c>
      <c r="T12" s="3">
        <f>[8]Outubro!$D$23</f>
        <v>24.3</v>
      </c>
      <c r="U12" s="3">
        <f>[8]Outubro!$D$24</f>
        <v>25.1</v>
      </c>
      <c r="V12" s="3">
        <f>[8]Outubro!$D$25</f>
        <v>23.3</v>
      </c>
      <c r="W12" s="3">
        <f>[8]Outubro!$D$26</f>
        <v>22</v>
      </c>
      <c r="X12" s="3">
        <f>[8]Outubro!$D$27</f>
        <v>23.5</v>
      </c>
      <c r="Y12" s="3">
        <f>[8]Outubro!$D$28</f>
        <v>25.1</v>
      </c>
      <c r="Z12" s="3">
        <f>[8]Outubro!$D$29</f>
        <v>23.4</v>
      </c>
      <c r="AA12" s="3">
        <f>[8]Outubro!$D$30</f>
        <v>23.9</v>
      </c>
      <c r="AB12" s="3">
        <f>[8]Outubro!$D$31</f>
        <v>24.4</v>
      </c>
      <c r="AC12" s="3">
        <f>[8]Outubro!$D$32</f>
        <v>26.8</v>
      </c>
      <c r="AD12" s="3">
        <f>[8]Outubro!$D$33</f>
        <v>27.5</v>
      </c>
      <c r="AE12" s="3">
        <f>[8]Outubro!$D$34</f>
        <v>21.1</v>
      </c>
      <c r="AF12" s="3">
        <f>[8]Outubro!$D$35</f>
        <v>20.5</v>
      </c>
      <c r="AG12" s="16">
        <f t="shared" si="1"/>
        <v>19.899999999999999</v>
      </c>
      <c r="AH12" s="25">
        <f>AVERAGE(B12:AF12)</f>
        <v>23.43548387096774</v>
      </c>
    </row>
    <row r="13" spans="1:34" ht="17.100000000000001" customHeight="1" x14ac:dyDescent="0.2">
      <c r="A13" s="9" t="s">
        <v>6</v>
      </c>
      <c r="B13" s="14">
        <f>[9]Outubro!$D$5</f>
        <v>21.1</v>
      </c>
      <c r="C13" s="14">
        <f>[9]Outubro!$D$6</f>
        <v>19.100000000000001</v>
      </c>
      <c r="D13" s="14">
        <f>[9]Outubro!$D$7</f>
        <v>18.5</v>
      </c>
      <c r="E13" s="14">
        <f>[9]Outubro!$D$8</f>
        <v>19.3</v>
      </c>
      <c r="F13" s="14">
        <f>[9]Outubro!$D$9</f>
        <v>22.4</v>
      </c>
      <c r="G13" s="14">
        <f>[9]Outubro!$D$10</f>
        <v>19.399999999999999</v>
      </c>
      <c r="H13" s="14">
        <f>[9]Outubro!$D$11</f>
        <v>19.399999999999999</v>
      </c>
      <c r="I13" s="14">
        <f>[9]Outubro!$D$12</f>
        <v>21.8</v>
      </c>
      <c r="J13" s="14">
        <f>[9]Outubro!$D$13</f>
        <v>21.8</v>
      </c>
      <c r="K13" s="14">
        <f>[9]Outubro!$D$14</f>
        <v>23.1</v>
      </c>
      <c r="L13" s="14">
        <f>[9]Outubro!$D$15</f>
        <v>21.5</v>
      </c>
      <c r="M13" s="14">
        <f>[9]Outubro!$D$16</f>
        <v>23.2</v>
      </c>
      <c r="N13" s="14">
        <f>[9]Outubro!$D$17</f>
        <v>22.3</v>
      </c>
      <c r="O13" s="14">
        <f>[9]Outubro!$D$18</f>
        <v>23.7</v>
      </c>
      <c r="P13" s="14">
        <f>[9]Outubro!$D$19</f>
        <v>22.3</v>
      </c>
      <c r="Q13" s="14">
        <f>[9]Outubro!$D$20</f>
        <v>22.3</v>
      </c>
      <c r="R13" s="14">
        <f>[9]Outubro!$D$21</f>
        <v>19.2</v>
      </c>
      <c r="S13" s="14">
        <f>[9]Outubro!$D$22</f>
        <v>19.2</v>
      </c>
      <c r="T13" s="14">
        <f>[9]Outubro!$D$23</f>
        <v>19.2</v>
      </c>
      <c r="U13" s="14">
        <f>[9]Outubro!$D$24</f>
        <v>19.399999999999999</v>
      </c>
      <c r="V13" s="14">
        <f>[9]Outubro!$D$25</f>
        <v>20.100000000000001</v>
      </c>
      <c r="W13" s="14">
        <f>[9]Outubro!$D$26</f>
        <v>20.3</v>
      </c>
      <c r="X13" s="14">
        <f>[9]Outubro!$D$27</f>
        <v>20.100000000000001</v>
      </c>
      <c r="Y13" s="14">
        <f>[9]Outubro!$D$28</f>
        <v>20.8</v>
      </c>
      <c r="Z13" s="14">
        <f>[9]Outubro!$D$29</f>
        <v>21.7</v>
      </c>
      <c r="AA13" s="14">
        <f>[9]Outubro!$D$30</f>
        <v>21</v>
      </c>
      <c r="AB13" s="14">
        <f>[9]Outubro!$D$31</f>
        <v>22.3</v>
      </c>
      <c r="AC13" s="14">
        <f>[9]Outubro!$D$32</f>
        <v>22</v>
      </c>
      <c r="AD13" s="14">
        <f>[9]Outubro!$D$33</f>
        <v>21.5</v>
      </c>
      <c r="AE13" s="14">
        <f>[9]Outubro!$D$34</f>
        <v>20.100000000000001</v>
      </c>
      <c r="AF13" s="14">
        <f>[9]Outubro!$D$35</f>
        <v>20.2</v>
      </c>
      <c r="AG13" s="16">
        <f t="shared" si="1"/>
        <v>18.5</v>
      </c>
      <c r="AH13" s="25">
        <f t="shared" si="2"/>
        <v>20.912903225806453</v>
      </c>
    </row>
    <row r="14" spans="1:34" ht="17.100000000000001" customHeight="1" x14ac:dyDescent="0.2">
      <c r="A14" s="9" t="s">
        <v>7</v>
      </c>
      <c r="B14" s="14">
        <f>[10]Outubro!$D$5</f>
        <v>18.399999999999999</v>
      </c>
      <c r="C14" s="14">
        <f>[10]Outubro!$D$6</f>
        <v>17</v>
      </c>
      <c r="D14" s="14">
        <f>[10]Outubro!$D$7</f>
        <v>15.9</v>
      </c>
      <c r="E14" s="14">
        <f>[10]Outubro!$D$8</f>
        <v>18.399999999999999</v>
      </c>
      <c r="F14" s="14">
        <f>[10]Outubro!$D$9</f>
        <v>18</v>
      </c>
      <c r="G14" s="14">
        <f>[10]Outubro!$D$10</f>
        <v>17.5</v>
      </c>
      <c r="H14" s="14">
        <f>[10]Outubro!$D$11</f>
        <v>20.2</v>
      </c>
      <c r="I14" s="14">
        <f>[10]Outubro!$D$12</f>
        <v>21.9</v>
      </c>
      <c r="J14" s="14">
        <f>[10]Outubro!$D$13</f>
        <v>21.7</v>
      </c>
      <c r="K14" s="14">
        <f>[10]Outubro!$D$14</f>
        <v>20.2</v>
      </c>
      <c r="L14" s="14">
        <f>[10]Outubro!$D$15</f>
        <v>21.5</v>
      </c>
      <c r="M14" s="14">
        <f>[10]Outubro!$D$16</f>
        <v>21.9</v>
      </c>
      <c r="N14" s="14">
        <f>[10]Outubro!$D$17</f>
        <v>21.7</v>
      </c>
      <c r="O14" s="14">
        <f>[10]Outubro!$D$18</f>
        <v>20.9</v>
      </c>
      <c r="P14" s="14">
        <f>[10]Outubro!$D$19</f>
        <v>20.8</v>
      </c>
      <c r="Q14" s="14">
        <f>[10]Outubro!$D$20</f>
        <v>18.2</v>
      </c>
      <c r="R14" s="14">
        <f>[10]Outubro!$D$21</f>
        <v>16.600000000000001</v>
      </c>
      <c r="S14" s="14">
        <f>[10]Outubro!$D$22</f>
        <v>17.8</v>
      </c>
      <c r="T14" s="14">
        <f>[10]Outubro!$D$23</f>
        <v>16.600000000000001</v>
      </c>
      <c r="U14" s="14">
        <f>[10]Outubro!$D$24</f>
        <v>17.5</v>
      </c>
      <c r="V14" s="14">
        <f>[10]Outubro!$D$25</f>
        <v>17.600000000000001</v>
      </c>
      <c r="W14" s="14">
        <f>[10]Outubro!$D$26</f>
        <v>19.2</v>
      </c>
      <c r="X14" s="14">
        <f>[10]Outubro!$D$27</f>
        <v>18.3</v>
      </c>
      <c r="Y14" s="14">
        <f>[10]Outubro!$D$28</f>
        <v>19.899999999999999</v>
      </c>
      <c r="Z14" s="14">
        <f>[10]Outubro!$D$29</f>
        <v>19.399999999999999</v>
      </c>
      <c r="AA14" s="14">
        <f>[10]Outubro!$D$30</f>
        <v>16</v>
      </c>
      <c r="AB14" s="14">
        <f>[10]Outubro!$D$31</f>
        <v>17</v>
      </c>
      <c r="AC14" s="14">
        <f>[10]Outubro!$D$32</f>
        <v>19.5</v>
      </c>
      <c r="AD14" s="14">
        <f>[10]Outubro!$D$33</f>
        <v>22.7</v>
      </c>
      <c r="AE14" s="14">
        <f>[10]Outubro!$D$34</f>
        <v>17.8</v>
      </c>
      <c r="AF14" s="14">
        <f>[10]Outubro!$D$35</f>
        <v>14.4</v>
      </c>
      <c r="AG14" s="16">
        <f t="shared" si="1"/>
        <v>14.4</v>
      </c>
      <c r="AH14" s="25">
        <f>AVERAGE(B14:AF14)</f>
        <v>18.854838709677416</v>
      </c>
    </row>
    <row r="15" spans="1:34" ht="17.100000000000001" customHeight="1" x14ac:dyDescent="0.2">
      <c r="A15" s="9" t="s">
        <v>8</v>
      </c>
      <c r="B15" s="14">
        <f>[11]Outubro!$D$5</f>
        <v>17.100000000000001</v>
      </c>
      <c r="C15" s="14">
        <f>[11]Outubro!$D$6</f>
        <v>16.8</v>
      </c>
      <c r="D15" s="14">
        <f>[11]Outubro!$D$7</f>
        <v>17.399999999999999</v>
      </c>
      <c r="E15" s="14">
        <f>[11]Outubro!$D$8</f>
        <v>17.100000000000001</v>
      </c>
      <c r="F15" s="14">
        <f>[11]Outubro!$D$9</f>
        <v>18.100000000000001</v>
      </c>
      <c r="G15" s="14">
        <f>[11]Outubro!$D$10</f>
        <v>18.5</v>
      </c>
      <c r="H15" s="14">
        <f>[11]Outubro!$D$11</f>
        <v>20.6</v>
      </c>
      <c r="I15" s="14">
        <f>[11]Outubro!$D$12</f>
        <v>19</v>
      </c>
      <c r="J15" s="14">
        <f>[11]Outubro!$D$13</f>
        <v>21</v>
      </c>
      <c r="K15" s="14">
        <f>[11]Outubro!$D$14</f>
        <v>20.7</v>
      </c>
      <c r="L15" s="14">
        <f>[11]Outubro!$D$15</f>
        <v>20.5</v>
      </c>
      <c r="M15" s="14">
        <f>[11]Outubro!$D$16</f>
        <v>18.600000000000001</v>
      </c>
      <c r="N15" s="14">
        <f>[11]Outubro!$D$17</f>
        <v>20.6</v>
      </c>
      <c r="O15" s="14">
        <f>[11]Outubro!$D$18</f>
        <v>20.6</v>
      </c>
      <c r="P15" s="14">
        <f>[11]Outubro!$D$19</f>
        <v>21.5</v>
      </c>
      <c r="Q15" s="14">
        <f>[11]Outubro!$D$20</f>
        <v>18.8</v>
      </c>
      <c r="R15" s="14">
        <f>[11]Outubro!$D$21</f>
        <v>18.100000000000001</v>
      </c>
      <c r="S15" s="14">
        <f>[11]Outubro!$D$22</f>
        <v>16.899999999999999</v>
      </c>
      <c r="T15" s="14">
        <f>[11]Outubro!$D$23</f>
        <v>14.7</v>
      </c>
      <c r="U15" s="14">
        <f>[11]Outubro!$D$24</f>
        <v>16.100000000000001</v>
      </c>
      <c r="V15" s="14">
        <f>[11]Outubro!$D$25</f>
        <v>15.5</v>
      </c>
      <c r="W15" s="14">
        <f>[11]Outubro!$D$26</f>
        <v>16.8</v>
      </c>
      <c r="X15" s="14">
        <f>[11]Outubro!$D$27</f>
        <v>17.100000000000001</v>
      </c>
      <c r="Y15" s="14">
        <f>[11]Outubro!$D$28</f>
        <v>19.399999999999999</v>
      </c>
      <c r="Z15" s="14">
        <f>[11]Outubro!$D$29</f>
        <v>18.899999999999999</v>
      </c>
      <c r="AA15" s="14">
        <f>[11]Outubro!$D$30</f>
        <v>16.3</v>
      </c>
      <c r="AB15" s="14">
        <f>[11]Outubro!$D$31</f>
        <v>15.2</v>
      </c>
      <c r="AC15" s="14">
        <f>[11]Outubro!$D$32</f>
        <v>18.399999999999999</v>
      </c>
      <c r="AD15" s="14">
        <f>[11]Outubro!$D$33</f>
        <v>19</v>
      </c>
      <c r="AE15" s="14">
        <f>[11]Outubro!$D$34</f>
        <v>19.2</v>
      </c>
      <c r="AF15" s="14">
        <f>[11]Outubro!$D$35</f>
        <v>14.7</v>
      </c>
      <c r="AG15" s="16">
        <f>MIN(B15:AF15)</f>
        <v>14.7</v>
      </c>
      <c r="AH15" s="25">
        <f>AVERAGE(B15:AF15)</f>
        <v>18.167741935483871</v>
      </c>
    </row>
    <row r="16" spans="1:34" ht="17.100000000000001" customHeight="1" x14ac:dyDescent="0.2">
      <c r="A16" s="9" t="s">
        <v>9</v>
      </c>
      <c r="B16" s="14">
        <f>[12]Outubro!$D$5</f>
        <v>19.5</v>
      </c>
      <c r="C16" s="14">
        <f>[12]Outubro!$D$6</f>
        <v>18.5</v>
      </c>
      <c r="D16" s="14">
        <f>[12]Outubro!$D$7</f>
        <v>18.2</v>
      </c>
      <c r="E16" s="14">
        <f>[12]Outubro!$D$8</f>
        <v>18.600000000000001</v>
      </c>
      <c r="F16" s="14">
        <f>[12]Outubro!$D$9</f>
        <v>17.899999999999999</v>
      </c>
      <c r="G16" s="14">
        <f>[12]Outubro!$D$10</f>
        <v>19.899999999999999</v>
      </c>
      <c r="H16" s="14">
        <f>[12]Outubro!$D$11</f>
        <v>21.4</v>
      </c>
      <c r="I16" s="14">
        <f>[12]Outubro!$D$12</f>
        <v>20.8</v>
      </c>
      <c r="J16" s="14">
        <f>[12]Outubro!$D$13</f>
        <v>20.5</v>
      </c>
      <c r="K16" s="14">
        <f>[12]Outubro!$D$14</f>
        <v>20</v>
      </c>
      <c r="L16" s="14">
        <f>[12]Outubro!$D$15</f>
        <v>20.8</v>
      </c>
      <c r="M16" s="14">
        <f>[12]Outubro!$D$16</f>
        <v>21</v>
      </c>
      <c r="N16" s="14">
        <f>[12]Outubro!$D$17</f>
        <v>21.3</v>
      </c>
      <c r="O16" s="14">
        <f>[12]Outubro!$D$18</f>
        <v>21.9</v>
      </c>
      <c r="P16" s="14">
        <f>[12]Outubro!$D$19</f>
        <v>21.9</v>
      </c>
      <c r="Q16" s="14">
        <f>[12]Outubro!$D$20</f>
        <v>19.5</v>
      </c>
      <c r="R16" s="14">
        <f>[12]Outubro!$D$21</f>
        <v>19.3</v>
      </c>
      <c r="S16" s="14">
        <f>[12]Outubro!$D$22</f>
        <v>16.899999999999999</v>
      </c>
      <c r="T16" s="14">
        <f>[12]Outubro!$D$23</f>
        <v>15.7</v>
      </c>
      <c r="U16" s="14">
        <f>[12]Outubro!$D$24</f>
        <v>17.2</v>
      </c>
      <c r="V16" s="14">
        <f>[12]Outubro!$D$25</f>
        <v>17.2</v>
      </c>
      <c r="W16" s="14">
        <f>[12]Outubro!$D$26</f>
        <v>19.100000000000001</v>
      </c>
      <c r="X16" s="14">
        <f>[12]Outubro!$D$27</f>
        <v>18.5</v>
      </c>
      <c r="Y16" s="14">
        <f>[12]Outubro!$D$28</f>
        <v>19.600000000000001</v>
      </c>
      <c r="Z16" s="14">
        <f>[12]Outubro!$D$29</f>
        <v>20.399999999999999</v>
      </c>
      <c r="AA16" s="14">
        <f>[12]Outubro!$D$30</f>
        <v>18.399999999999999</v>
      </c>
      <c r="AB16" s="14">
        <f>[12]Outubro!$D$31</f>
        <v>18.8</v>
      </c>
      <c r="AC16" s="14">
        <f>[12]Outubro!$D$32</f>
        <v>21.1</v>
      </c>
      <c r="AD16" s="14">
        <f>[12]Outubro!$D$33</f>
        <v>20.6</v>
      </c>
      <c r="AE16" s="14">
        <f>[12]Outubro!$D$34</f>
        <v>19.2</v>
      </c>
      <c r="AF16" s="14">
        <f>[12]Outubro!$D$35</f>
        <v>16.8</v>
      </c>
      <c r="AG16" s="16">
        <f t="shared" ref="AG16:AG28" si="5">MIN(B16:AF16)</f>
        <v>15.7</v>
      </c>
      <c r="AH16" s="25">
        <f t="shared" ref="AH16:AH28" si="6">AVERAGE(B16:AF16)</f>
        <v>19.370967741935484</v>
      </c>
    </row>
    <row r="17" spans="1:34" ht="17.100000000000001" customHeight="1" x14ac:dyDescent="0.2">
      <c r="A17" s="9" t="s">
        <v>52</v>
      </c>
      <c r="B17" s="14">
        <f>[13]Outubro!$D$5</f>
        <v>19.8</v>
      </c>
      <c r="C17" s="14">
        <f>[13]Outubro!$D$6</f>
        <v>19</v>
      </c>
      <c r="D17" s="14">
        <f>[13]Outubro!$D$7</f>
        <v>16.5</v>
      </c>
      <c r="E17" s="14">
        <f>[13]Outubro!$D$8</f>
        <v>16.899999999999999</v>
      </c>
      <c r="F17" s="14">
        <f>[13]Outubro!$D$9</f>
        <v>18.399999999999999</v>
      </c>
      <c r="G17" s="14">
        <f>[13]Outubro!$D$10</f>
        <v>19.3</v>
      </c>
      <c r="H17" s="14">
        <f>[13]Outubro!$D$11</f>
        <v>22.7</v>
      </c>
      <c r="I17" s="14">
        <f>[13]Outubro!$D$12</f>
        <v>22.7</v>
      </c>
      <c r="J17" s="14">
        <f>[13]Outubro!$D$13</f>
        <v>25.5</v>
      </c>
      <c r="K17" s="14">
        <f>[13]Outubro!$D$14</f>
        <v>21.9</v>
      </c>
      <c r="L17" s="14">
        <f>[13]Outubro!$D$15</f>
        <v>22.7</v>
      </c>
      <c r="M17" s="14">
        <f>[13]Outubro!$D$16</f>
        <v>23.9</v>
      </c>
      <c r="N17" s="14">
        <f>[13]Outubro!$D$17</f>
        <v>24.6</v>
      </c>
      <c r="O17" s="14">
        <f>[13]Outubro!$D$18</f>
        <v>21.9</v>
      </c>
      <c r="P17" s="14">
        <f>[13]Outubro!$D$19</f>
        <v>21.7</v>
      </c>
      <c r="Q17" s="14">
        <f>[13]Outubro!$D$20</f>
        <v>20.2</v>
      </c>
      <c r="R17" s="14">
        <f>[13]Outubro!$D$21</f>
        <v>16</v>
      </c>
      <c r="S17" s="14">
        <f>[13]Outubro!$D$22</f>
        <v>17.600000000000001</v>
      </c>
      <c r="T17" s="14">
        <f>[13]Outubro!$D$23</f>
        <v>13.9</v>
      </c>
      <c r="U17" s="14">
        <f>[13]Outubro!$D$24</f>
        <v>16.100000000000001</v>
      </c>
      <c r="V17" s="14">
        <f>[13]Outubro!$D$25</f>
        <v>17.399999999999999</v>
      </c>
      <c r="W17" s="14">
        <f>[13]Outubro!$D$26</f>
        <v>18.600000000000001</v>
      </c>
      <c r="X17" s="14">
        <f>[13]Outubro!$D$27</f>
        <v>20.5</v>
      </c>
      <c r="Y17" s="14">
        <f>[13]Outubro!$D$28</f>
        <v>21.7</v>
      </c>
      <c r="Z17" s="14">
        <f>[13]Outubro!$D$29</f>
        <v>23</v>
      </c>
      <c r="AA17" s="14">
        <f>[13]Outubro!$D$30</f>
        <v>18.899999999999999</v>
      </c>
      <c r="AB17" s="14">
        <f>[13]Outubro!$D$31</f>
        <v>17.600000000000001</v>
      </c>
      <c r="AC17" s="14">
        <f>[13]Outubro!$D$32</f>
        <v>20.2</v>
      </c>
      <c r="AD17" s="14">
        <f>[13]Outubro!$D$33</f>
        <v>23.3</v>
      </c>
      <c r="AE17" s="14">
        <f>[13]Outubro!$D$34</f>
        <v>20.7</v>
      </c>
      <c r="AF17" s="14">
        <f>[13]Outubro!$D$35</f>
        <v>16.899999999999999</v>
      </c>
      <c r="AG17" s="16">
        <f t="shared" ref="AG17" si="7">MIN(B17:AF17)</f>
        <v>13.9</v>
      </c>
      <c r="AH17" s="25">
        <f t="shared" ref="AH17" si="8">AVERAGE(B17:AF17)</f>
        <v>20.003225806451614</v>
      </c>
    </row>
    <row r="18" spans="1:34" ht="17.100000000000001" customHeight="1" x14ac:dyDescent="0.2">
      <c r="A18" s="9" t="s">
        <v>10</v>
      </c>
      <c r="B18" s="14">
        <f>[14]outubro!$D$5</f>
        <v>18</v>
      </c>
      <c r="C18" s="14">
        <f>[14]outubro!$D$6</f>
        <v>17.5</v>
      </c>
      <c r="D18" s="14">
        <f>[14]outubro!$D$7</f>
        <v>15.9</v>
      </c>
      <c r="E18" s="14">
        <f>[14]outubro!$D$8</f>
        <v>15.4</v>
      </c>
      <c r="F18" s="14">
        <f>[14]outubro!$D$9</f>
        <v>18.5</v>
      </c>
      <c r="G18" s="14">
        <f>[14]outubro!$D$10</f>
        <v>19.100000000000001</v>
      </c>
      <c r="H18" s="14">
        <f>[14]outubro!$D$11</f>
        <v>22.7</v>
      </c>
      <c r="I18" s="14">
        <f>[14]outubro!$D$12</f>
        <v>19.399999999999999</v>
      </c>
      <c r="J18" s="14">
        <f>[14]outubro!$D$13</f>
        <v>21.4</v>
      </c>
      <c r="K18" s="14">
        <f>[14]outubro!$D$14</f>
        <v>19.899999999999999</v>
      </c>
      <c r="L18" s="14">
        <f>[14]outubro!$D$15</f>
        <v>21.7</v>
      </c>
      <c r="M18" s="14">
        <f>[14]outubro!$D$16</f>
        <v>21.5</v>
      </c>
      <c r="N18" s="14">
        <f>[14]outubro!$D$17</f>
        <v>20.5</v>
      </c>
      <c r="O18" s="14">
        <f>[14]outubro!$D$18</f>
        <v>20.7</v>
      </c>
      <c r="P18" s="14">
        <f>[14]outubro!$D$19</f>
        <v>18.5</v>
      </c>
      <c r="Q18" s="14">
        <f>[14]outubro!$D$20</f>
        <v>17</v>
      </c>
      <c r="R18" s="14">
        <f>[14]outubro!$D$21</f>
        <v>17.7</v>
      </c>
      <c r="S18" s="14">
        <f>[14]outubro!$D$22</f>
        <v>15.8</v>
      </c>
      <c r="T18" s="14">
        <f>[14]outubro!$D$23</f>
        <v>16</v>
      </c>
      <c r="U18" s="14">
        <f>[14]outubro!$D$24</f>
        <v>16.7</v>
      </c>
      <c r="V18" s="14">
        <f>[14]outubro!$D$25</f>
        <v>18.899999999999999</v>
      </c>
      <c r="W18" s="14">
        <f>[14]outubro!$D$26</f>
        <v>18.600000000000001</v>
      </c>
      <c r="X18" s="14">
        <f>[14]outubro!$D$27</f>
        <v>20.2</v>
      </c>
      <c r="Y18" s="14">
        <f>[14]outubro!$D$28</f>
        <v>20.2</v>
      </c>
      <c r="Z18" s="14">
        <f>[14]outubro!$D$29</f>
        <v>19.399999999999999</v>
      </c>
      <c r="AA18" s="14">
        <f>[14]outubro!$D$30</f>
        <v>16.2</v>
      </c>
      <c r="AB18" s="14">
        <f>[14]outubro!$D$31</f>
        <v>16.5</v>
      </c>
      <c r="AC18" s="14">
        <f>[14]outubro!$D$32</f>
        <v>18.8</v>
      </c>
      <c r="AD18" s="14">
        <f>[14]outubro!$D$33</f>
        <v>20.9</v>
      </c>
      <c r="AE18" s="14">
        <f>[14]outubro!$D$34</f>
        <v>19.3</v>
      </c>
      <c r="AF18" s="14">
        <f>[14]outubro!$D$35</f>
        <v>14.5</v>
      </c>
      <c r="AG18" s="16">
        <f t="shared" si="5"/>
        <v>14.5</v>
      </c>
      <c r="AH18" s="25">
        <f t="shared" si="6"/>
        <v>18.625806451612899</v>
      </c>
    </row>
    <row r="19" spans="1:34" ht="17.100000000000001" customHeight="1" x14ac:dyDescent="0.2">
      <c r="A19" s="9" t="s">
        <v>11</v>
      </c>
      <c r="B19" s="14">
        <f>[15]Outubro!$D$5</f>
        <v>19.600000000000001</v>
      </c>
      <c r="C19" s="14">
        <f>[15]Outubro!$D$6</f>
        <v>17.5</v>
      </c>
      <c r="D19" s="14">
        <f>[15]Outubro!$D$7</f>
        <v>15</v>
      </c>
      <c r="E19" s="14">
        <f>[15]Outubro!$D$8</f>
        <v>13.1</v>
      </c>
      <c r="F19" s="14">
        <f>[15]Outubro!$D$9</f>
        <v>17.2</v>
      </c>
      <c r="G19" s="14">
        <f>[15]Outubro!$D$10</f>
        <v>16.100000000000001</v>
      </c>
      <c r="H19" s="14">
        <f>[15]Outubro!$D$11</f>
        <v>19.2</v>
      </c>
      <c r="I19" s="14">
        <f>[15]Outubro!$D$12</f>
        <v>19.8</v>
      </c>
      <c r="J19" s="14">
        <f>[15]Outubro!$D$13</f>
        <v>23.4</v>
      </c>
      <c r="K19" s="14">
        <f>[15]Outubro!$D$14</f>
        <v>21.2</v>
      </c>
      <c r="L19" s="14">
        <f>[15]Outubro!$D$15</f>
        <v>20.6</v>
      </c>
      <c r="M19" s="14">
        <f>[15]Outubro!$D$16</f>
        <v>21.5</v>
      </c>
      <c r="N19" s="14">
        <f>[15]Outubro!$D$17</f>
        <v>22</v>
      </c>
      <c r="O19" s="14">
        <f>[15]Outubro!$D$18</f>
        <v>21.3</v>
      </c>
      <c r="P19" s="14">
        <f>[15]Outubro!$D$19</f>
        <v>21.1</v>
      </c>
      <c r="Q19" s="14">
        <f>[15]Outubro!$D$20</f>
        <v>19.100000000000001</v>
      </c>
      <c r="R19" s="14">
        <f>[15]Outubro!$D$21</f>
        <v>18.7</v>
      </c>
      <c r="S19" s="14">
        <f>[15]Outubro!$D$22</f>
        <v>16.5</v>
      </c>
      <c r="T19" s="14">
        <f>[15]Outubro!$D$23</f>
        <v>14.9</v>
      </c>
      <c r="U19" s="14">
        <f>[15]Outubro!$D$24</f>
        <v>16.399999999999999</v>
      </c>
      <c r="V19" s="14">
        <f>[15]Outubro!$D$25</f>
        <v>17.8</v>
      </c>
      <c r="W19" s="14">
        <f>[15]Outubro!$D$26</f>
        <v>15.6</v>
      </c>
      <c r="X19" s="14">
        <f>[15]Outubro!$D$27</f>
        <v>16.8</v>
      </c>
      <c r="Y19" s="14">
        <f>[15]Outubro!$D$28</f>
        <v>17.7</v>
      </c>
      <c r="Z19" s="14">
        <f>[15]Outubro!$D$29</f>
        <v>20.7</v>
      </c>
      <c r="AA19" s="14">
        <f>[15]Outubro!$D$30</f>
        <v>16.899999999999999</v>
      </c>
      <c r="AB19" s="14">
        <f>[15]Outubro!$D$31</f>
        <v>17.5</v>
      </c>
      <c r="AC19" s="14">
        <f>[15]Outubro!$D$32</f>
        <v>18.100000000000001</v>
      </c>
      <c r="AD19" s="14">
        <f>[15]Outubro!$D$33</f>
        <v>20.399999999999999</v>
      </c>
      <c r="AE19" s="14">
        <f>[15]Outubro!$D$34</f>
        <v>18.600000000000001</v>
      </c>
      <c r="AF19" s="14">
        <f>[15]Outubro!$D$35</f>
        <v>16.3</v>
      </c>
      <c r="AG19" s="16">
        <f t="shared" si="5"/>
        <v>13.1</v>
      </c>
      <c r="AH19" s="25">
        <f t="shared" si="6"/>
        <v>18.406451612903222</v>
      </c>
    </row>
    <row r="20" spans="1:34" ht="17.100000000000001" customHeight="1" x14ac:dyDescent="0.2">
      <c r="A20" s="9" t="s">
        <v>12</v>
      </c>
      <c r="B20" s="14">
        <f>[16]Outubro!$D$5</f>
        <v>19.899999999999999</v>
      </c>
      <c r="C20" s="14">
        <f>[16]Outubro!$D$6</f>
        <v>19.2</v>
      </c>
      <c r="D20" s="14">
        <f>[16]Outubro!$D$7</f>
        <v>19.3</v>
      </c>
      <c r="E20" s="14">
        <f>[16]Outubro!$D$8</f>
        <v>17.7</v>
      </c>
      <c r="F20" s="14">
        <f>[16]Outubro!$D$9</f>
        <v>19.2</v>
      </c>
      <c r="G20" s="14">
        <f>[16]Outubro!$D$10</f>
        <v>20</v>
      </c>
      <c r="H20" s="14">
        <f>[16]Outubro!$D$11</f>
        <v>21.6</v>
      </c>
      <c r="I20" s="14">
        <f>[16]Outubro!$D$12</f>
        <v>22.6</v>
      </c>
      <c r="J20" s="14">
        <f>[16]Outubro!$D$13</f>
        <v>25.6</v>
      </c>
      <c r="K20" s="14">
        <f>[16]Outubro!$D$14</f>
        <v>24.1</v>
      </c>
      <c r="L20" s="14">
        <f>[16]Outubro!$D$15</f>
        <v>24.2</v>
      </c>
      <c r="M20" s="14">
        <f>[16]Outubro!$D$16</f>
        <v>22.9</v>
      </c>
      <c r="N20" s="14">
        <f>[16]Outubro!$D$17</f>
        <v>24.1</v>
      </c>
      <c r="O20" s="14">
        <f>[16]Outubro!$D$18</f>
        <v>22.2</v>
      </c>
      <c r="P20" s="14">
        <f>[16]Outubro!$D$19</f>
        <v>22.7</v>
      </c>
      <c r="Q20" s="14">
        <f>[16]Outubro!$D$20</f>
        <v>20.9</v>
      </c>
      <c r="R20" s="14">
        <f>[16]Outubro!$D$21</f>
        <v>16.899999999999999</v>
      </c>
      <c r="S20" s="14">
        <f>[16]Outubro!$D$22</f>
        <v>18.7</v>
      </c>
      <c r="T20" s="14">
        <f>[16]Outubro!$D$23</f>
        <v>18.2</v>
      </c>
      <c r="U20" s="14">
        <f>[16]Outubro!$D$24</f>
        <v>18.2</v>
      </c>
      <c r="V20" s="14">
        <f>[16]Outubro!$D$25</f>
        <v>20.3</v>
      </c>
      <c r="W20" s="14">
        <f>[16]Outubro!$D$26</f>
        <v>16.8</v>
      </c>
      <c r="X20" s="14">
        <f>[16]Outubro!$D$27</f>
        <v>18.8</v>
      </c>
      <c r="Y20" s="14">
        <f>[16]Outubro!$D$28</f>
        <v>20</v>
      </c>
      <c r="Z20" s="14">
        <f>[16]Outubro!$D$29</f>
        <v>23.6</v>
      </c>
      <c r="AA20" s="14">
        <f>[16]Outubro!$D$30</f>
        <v>19.8</v>
      </c>
      <c r="AB20" s="14">
        <f>[16]Outubro!$D$31</f>
        <v>21</v>
      </c>
      <c r="AC20" s="14">
        <f>[16]Outubro!$D$32</f>
        <v>21.8</v>
      </c>
      <c r="AD20" s="14">
        <f>[16]Outubro!$D$33</f>
        <v>22.3</v>
      </c>
      <c r="AE20" s="14">
        <f>[16]Outubro!$D$34</f>
        <v>20.8</v>
      </c>
      <c r="AF20" s="14">
        <f>[16]Outubro!$D$35</f>
        <v>20.100000000000001</v>
      </c>
      <c r="AG20" s="16">
        <f t="shared" si="5"/>
        <v>16.8</v>
      </c>
      <c r="AH20" s="25">
        <f t="shared" si="6"/>
        <v>20.758064516129025</v>
      </c>
    </row>
    <row r="21" spans="1:34" ht="17.100000000000001" customHeight="1" x14ac:dyDescent="0.2">
      <c r="A21" s="9" t="s">
        <v>13</v>
      </c>
      <c r="B21" s="14" t="str">
        <f>[17]Outubro!$D$5</f>
        <v>**</v>
      </c>
      <c r="C21" s="14" t="str">
        <f>[17]Outubro!$D$6</f>
        <v>**</v>
      </c>
      <c r="D21" s="14" t="str">
        <f>[17]Outubro!$D$7</f>
        <v>**</v>
      </c>
      <c r="E21" s="14" t="str">
        <f>[17]Outubro!$D$8</f>
        <v>**</v>
      </c>
      <c r="F21" s="14" t="str">
        <f>[17]Outubro!$D$9</f>
        <v>**</v>
      </c>
      <c r="G21" s="14" t="str">
        <f>[17]Outubro!$D$10</f>
        <v>**</v>
      </c>
      <c r="H21" s="14" t="str">
        <f>[17]Outubro!$D$11</f>
        <v>**</v>
      </c>
      <c r="I21" s="14" t="str">
        <f>[17]Outubro!$D$12</f>
        <v>**</v>
      </c>
      <c r="J21" s="14" t="str">
        <f>[17]Outubro!$D$13</f>
        <v>**</v>
      </c>
      <c r="K21" s="14" t="str">
        <f>[17]Outubro!$D$14</f>
        <v>**</v>
      </c>
      <c r="L21" s="14" t="str">
        <f>[17]Outubro!$D$15</f>
        <v>**</v>
      </c>
      <c r="M21" s="14" t="str">
        <f>[17]Outubro!$D$16</f>
        <v>**</v>
      </c>
      <c r="N21" s="14" t="str">
        <f>[17]Outubro!$D$17</f>
        <v>**</v>
      </c>
      <c r="O21" s="14" t="str">
        <f>[17]Outubro!$D$18</f>
        <v>**</v>
      </c>
      <c r="P21" s="14" t="str">
        <f>[17]Outubro!$D$19</f>
        <v>**</v>
      </c>
      <c r="Q21" s="14" t="str">
        <f>[17]Outubro!$D$20</f>
        <v>**</v>
      </c>
      <c r="R21" s="14" t="str">
        <f>[17]Outubro!$D$21</f>
        <v>**</v>
      </c>
      <c r="S21" s="14" t="str">
        <f>[17]Outubro!$D$22</f>
        <v>**</v>
      </c>
      <c r="T21" s="14">
        <f>[17]Outubro!$D$23</f>
        <v>10.7</v>
      </c>
      <c r="U21" s="14">
        <f>[17]Outubro!$D$24</f>
        <v>20.100000000000001</v>
      </c>
      <c r="V21" s="14">
        <f>[17]Outubro!$D$25</f>
        <v>20</v>
      </c>
      <c r="W21" s="14">
        <f>[17]Outubro!$D$26</f>
        <v>10.4</v>
      </c>
      <c r="X21" s="14">
        <f>[17]Outubro!$D$27</f>
        <v>10.7</v>
      </c>
      <c r="Y21" s="14">
        <f>[17]Outubro!$D$28</f>
        <v>20.3</v>
      </c>
      <c r="Z21" s="14">
        <f>[17]Outubro!$D$29</f>
        <v>10.6</v>
      </c>
      <c r="AA21" s="14">
        <f>[17]Outubro!$D$30</f>
        <v>10.4</v>
      </c>
      <c r="AB21" s="14">
        <f>[17]Outubro!$D$31</f>
        <v>23</v>
      </c>
      <c r="AC21" s="14">
        <f>[17]Outubro!$D$32</f>
        <v>23.7</v>
      </c>
      <c r="AD21" s="14">
        <f>[17]Outubro!$D$33</f>
        <v>24.7</v>
      </c>
      <c r="AE21" s="14">
        <f>[17]Outubro!$D$34</f>
        <v>21.9</v>
      </c>
      <c r="AF21" s="14">
        <f>[17]Outubro!$D$35</f>
        <v>20.5</v>
      </c>
      <c r="AG21" s="16">
        <f t="shared" si="5"/>
        <v>10.4</v>
      </c>
      <c r="AH21" s="25">
        <f t="shared" si="6"/>
        <v>17.46153846153846</v>
      </c>
    </row>
    <row r="22" spans="1:34" ht="17.100000000000001" customHeight="1" x14ac:dyDescent="0.2">
      <c r="A22" s="9" t="s">
        <v>14</v>
      </c>
      <c r="B22" s="14">
        <f>[18]Outubro!$D$5</f>
        <v>23.1</v>
      </c>
      <c r="C22" s="14">
        <f>[18]Outubro!$D$6</f>
        <v>21.1</v>
      </c>
      <c r="D22" s="14">
        <f>[18]Outubro!$D$7</f>
        <v>17.5</v>
      </c>
      <c r="E22" s="14">
        <f>[18]Outubro!$D$8</f>
        <v>18.899999999999999</v>
      </c>
      <c r="F22" s="14">
        <f>[18]Outubro!$D$9</f>
        <v>20.2</v>
      </c>
      <c r="G22" s="14">
        <f>[18]Outubro!$D$10</f>
        <v>21.2</v>
      </c>
      <c r="H22" s="14">
        <f>[18]Outubro!$D$11</f>
        <v>21.1</v>
      </c>
      <c r="I22" s="14">
        <f>[18]Outubro!$D$12</f>
        <v>23.9</v>
      </c>
      <c r="J22" s="14">
        <f>[18]Outubro!$D$13</f>
        <v>22.5</v>
      </c>
      <c r="K22" s="14">
        <f>[18]Outubro!$D$14</f>
        <v>21.3</v>
      </c>
      <c r="L22" s="14">
        <f>[18]Outubro!$D$15</f>
        <v>20.5</v>
      </c>
      <c r="M22" s="14">
        <f>[18]Outubro!$D$16</f>
        <v>23.9</v>
      </c>
      <c r="N22" s="14">
        <f>[18]Outubro!$D$17</f>
        <v>22.9</v>
      </c>
      <c r="O22" s="14">
        <f>[18]Outubro!$D$18</f>
        <v>23.2</v>
      </c>
      <c r="P22" s="14">
        <f>[18]Outubro!$D$19</f>
        <v>21.8</v>
      </c>
      <c r="Q22" s="14">
        <f>[18]Outubro!$D$20</f>
        <v>22.3</v>
      </c>
      <c r="R22" s="14">
        <f>[18]Outubro!$D$21</f>
        <v>17.5</v>
      </c>
      <c r="S22" s="14">
        <f>[18]Outubro!$D$22</f>
        <v>19.899999999999999</v>
      </c>
      <c r="T22" s="14">
        <f>[18]Outubro!$D$23</f>
        <v>20.399999999999999</v>
      </c>
      <c r="U22" s="14">
        <f>[18]Outubro!$D$24</f>
        <v>19.7</v>
      </c>
      <c r="V22" s="14">
        <f>[18]Outubro!$D$25</f>
        <v>19.600000000000001</v>
      </c>
      <c r="W22" s="14">
        <f>[18]Outubro!$D$26</f>
        <v>21.2</v>
      </c>
      <c r="X22" s="14">
        <f>[18]Outubro!$D$27</f>
        <v>20.5</v>
      </c>
      <c r="Y22" s="14">
        <f>[18]Outubro!$D$28</f>
        <v>19.600000000000001</v>
      </c>
      <c r="Z22" s="14">
        <f>[18]Outubro!$D$29</f>
        <v>21.2</v>
      </c>
      <c r="AA22" s="14">
        <f>[18]Outubro!$D$30</f>
        <v>20.5</v>
      </c>
      <c r="AB22" s="14">
        <f>[18]Outubro!$D$31</f>
        <v>21.3</v>
      </c>
      <c r="AC22" s="14">
        <f>[18]Outubro!$D$32</f>
        <v>22.5</v>
      </c>
      <c r="AD22" s="14">
        <f>[18]Outubro!$D$33</f>
        <v>23</v>
      </c>
      <c r="AE22" s="14">
        <f>[18]Outubro!$D$34</f>
        <v>21.4</v>
      </c>
      <c r="AF22" s="14">
        <f>[18]Outubro!$D$35</f>
        <v>20.8</v>
      </c>
      <c r="AG22" s="16">
        <f t="shared" si="5"/>
        <v>17.5</v>
      </c>
      <c r="AH22" s="25">
        <f t="shared" si="6"/>
        <v>21.112903225806448</v>
      </c>
    </row>
    <row r="23" spans="1:34" ht="17.100000000000001" customHeight="1" x14ac:dyDescent="0.2">
      <c r="A23" s="9" t="s">
        <v>15</v>
      </c>
      <c r="B23" s="14">
        <f>[19]Outubro!$D$5</f>
        <v>16</v>
      </c>
      <c r="C23" s="14">
        <f>[19]Outubro!$D$6</f>
        <v>16.100000000000001</v>
      </c>
      <c r="D23" s="14">
        <f>[19]Outubro!$D$7</f>
        <v>16.5</v>
      </c>
      <c r="E23" s="14">
        <f>[19]Outubro!$D$8</f>
        <v>15.3</v>
      </c>
      <c r="F23" s="14">
        <f>[19]Outubro!$D$9</f>
        <v>17.2</v>
      </c>
      <c r="G23" s="14">
        <f>[19]Outubro!$D$10</f>
        <v>18.100000000000001</v>
      </c>
      <c r="H23" s="14">
        <f>[19]Outubro!$D$11</f>
        <v>20.100000000000001</v>
      </c>
      <c r="I23" s="14">
        <f>[19]Outubro!$D$12</f>
        <v>20.2</v>
      </c>
      <c r="J23" s="14">
        <f>[19]Outubro!$D$13</f>
        <v>19.8</v>
      </c>
      <c r="K23" s="14">
        <f>[19]Outubro!$D$14</f>
        <v>20</v>
      </c>
      <c r="L23" s="14">
        <f>[19]Outubro!$D$15</f>
        <v>20.399999999999999</v>
      </c>
      <c r="M23" s="14">
        <f>[19]Outubro!$D$16</f>
        <v>21.2</v>
      </c>
      <c r="N23" s="14">
        <f>[19]Outubro!$D$17</f>
        <v>20.8</v>
      </c>
      <c r="O23" s="14">
        <f>[19]Outubro!$D$18</f>
        <v>18.2</v>
      </c>
      <c r="P23" s="14">
        <f>[19]Outubro!$D$19</f>
        <v>16.7</v>
      </c>
      <c r="Q23" s="14">
        <f>[19]Outubro!$D$20</f>
        <v>16.899999999999999</v>
      </c>
      <c r="R23" s="14">
        <f>[19]Outubro!$D$21</f>
        <v>16.600000000000001</v>
      </c>
      <c r="S23" s="14">
        <f>[19]Outubro!$D$22</f>
        <v>14.8</v>
      </c>
      <c r="T23" s="14">
        <f>[19]Outubro!$D$23</f>
        <v>16.8</v>
      </c>
      <c r="U23" s="14">
        <f>[19]Outubro!$D$24</f>
        <v>15.9</v>
      </c>
      <c r="V23" s="14">
        <f>[19]Outubro!$D$25</f>
        <v>17.2</v>
      </c>
      <c r="W23" s="14">
        <f>[19]Outubro!$D$26</f>
        <v>16.7</v>
      </c>
      <c r="X23" s="14">
        <f>[19]Outubro!$D$27</f>
        <v>17.899999999999999</v>
      </c>
      <c r="Y23" s="14">
        <f>[19]Outubro!$D$28</f>
        <v>17.899999999999999</v>
      </c>
      <c r="Z23" s="14">
        <f>[19]Outubro!$D$29</f>
        <v>17.5</v>
      </c>
      <c r="AA23" s="14">
        <f>[19]Outubro!$D$30</f>
        <v>14.6</v>
      </c>
      <c r="AB23" s="14">
        <f>[19]Outubro!$D$31</f>
        <v>16.3</v>
      </c>
      <c r="AC23" s="14">
        <f>[19]Outubro!$D$32</f>
        <v>19.100000000000001</v>
      </c>
      <c r="AD23" s="14">
        <f>[19]Outubro!$D$33</f>
        <v>20.9</v>
      </c>
      <c r="AE23" s="14">
        <f>[19]Outubro!$D$34</f>
        <v>17.7</v>
      </c>
      <c r="AF23" s="14">
        <f>[19]Outubro!$D$35</f>
        <v>13.6</v>
      </c>
      <c r="AG23" s="16">
        <f t="shared" si="5"/>
        <v>13.6</v>
      </c>
      <c r="AH23" s="25">
        <f t="shared" si="6"/>
        <v>17.645161290322584</v>
      </c>
    </row>
    <row r="24" spans="1:34" ht="17.100000000000001" customHeight="1" x14ac:dyDescent="0.2">
      <c r="A24" s="9" t="s">
        <v>16</v>
      </c>
      <c r="B24" s="14">
        <f>[20]Outubro!$D$5</f>
        <v>20.8</v>
      </c>
      <c r="C24" s="14">
        <f>[20]Outubro!$D$6</f>
        <v>19.399999999999999</v>
      </c>
      <c r="D24" s="14">
        <f>[20]Outubro!$D$7</f>
        <v>18.399999999999999</v>
      </c>
      <c r="E24" s="14">
        <f>[20]Outubro!$D$8</f>
        <v>17.399999999999999</v>
      </c>
      <c r="F24" s="14">
        <f>[20]Outubro!$D$9</f>
        <v>18.600000000000001</v>
      </c>
      <c r="G24" s="14">
        <f>[20]Outubro!$D$10</f>
        <v>23.9</v>
      </c>
      <c r="H24" s="14">
        <f>[20]Outubro!$D$11</f>
        <v>23.5</v>
      </c>
      <c r="I24" s="14">
        <f>[20]Outubro!$D$12</f>
        <v>25.8</v>
      </c>
      <c r="J24" s="14">
        <f>[20]Outubro!$D$13</f>
        <v>28.2</v>
      </c>
      <c r="K24" s="14">
        <f>[20]Outubro!$D$14</f>
        <v>22.8</v>
      </c>
      <c r="L24" s="14">
        <f>[20]Outubro!$D$15</f>
        <v>20.9</v>
      </c>
      <c r="M24" s="14">
        <f>[20]Outubro!$D$16</f>
        <v>25</v>
      </c>
      <c r="N24" s="14">
        <f>[20]Outubro!$D$17</f>
        <v>21.7</v>
      </c>
      <c r="O24" s="14">
        <f>[20]Outubro!$D$18</f>
        <v>21.2</v>
      </c>
      <c r="P24" s="14">
        <f>[20]Outubro!$D$19</f>
        <v>20.7</v>
      </c>
      <c r="Q24" s="14">
        <f>[20]Outubro!$D$20</f>
        <v>21</v>
      </c>
      <c r="R24" s="14">
        <f>[20]Outubro!$D$21</f>
        <v>16.899999999999999</v>
      </c>
      <c r="S24" s="14">
        <f>[20]Outubro!$D$22</f>
        <v>17.7</v>
      </c>
      <c r="T24" s="14">
        <f>[20]Outubro!$D$23</f>
        <v>15.6</v>
      </c>
      <c r="U24" s="14">
        <f>[20]Outubro!$D$24</f>
        <v>17.399999999999999</v>
      </c>
      <c r="V24" s="14">
        <f>[20]Outubro!$D$25</f>
        <v>17.7</v>
      </c>
      <c r="W24" s="14">
        <f>[20]Outubro!$D$26</f>
        <v>19.399999999999999</v>
      </c>
      <c r="X24" s="14">
        <f>[20]Outubro!$D$27</f>
        <v>23.1</v>
      </c>
      <c r="Y24" s="14">
        <f>[20]Outubro!$D$28</f>
        <v>23.7</v>
      </c>
      <c r="Z24" s="14">
        <f>[20]Outubro!$D$29</f>
        <v>24.5</v>
      </c>
      <c r="AA24" s="14">
        <f>[20]Outubro!$D$30</f>
        <v>18.899999999999999</v>
      </c>
      <c r="AB24" s="14">
        <f>[20]Outubro!$D$31</f>
        <v>19.8</v>
      </c>
      <c r="AC24" s="14">
        <f>[20]Outubro!$D$32</f>
        <v>23.5</v>
      </c>
      <c r="AD24" s="14">
        <f>[20]Outubro!$D$33</f>
        <v>27.8</v>
      </c>
      <c r="AE24" s="14">
        <f>[20]Outubro!$D$34</f>
        <v>19.8</v>
      </c>
      <c r="AF24" s="14">
        <f>[20]Outubro!$D$35</f>
        <v>15.8</v>
      </c>
      <c r="AG24" s="16">
        <f t="shared" si="5"/>
        <v>15.6</v>
      </c>
      <c r="AH24" s="25">
        <f t="shared" si="6"/>
        <v>20.996774193548379</v>
      </c>
    </row>
    <row r="25" spans="1:34" ht="17.100000000000001" customHeight="1" x14ac:dyDescent="0.2">
      <c r="A25" s="9" t="s">
        <v>17</v>
      </c>
      <c r="B25" s="14">
        <f>[21]Outubro!$D$5</f>
        <v>20.5</v>
      </c>
      <c r="C25" s="14">
        <f>[21]Outubro!$D$6</f>
        <v>18</v>
      </c>
      <c r="D25" s="14">
        <f>[21]Outubro!$D$7</f>
        <v>13.8</v>
      </c>
      <c r="E25" s="14">
        <f>[21]Outubro!$D$8</f>
        <v>13.7</v>
      </c>
      <c r="F25" s="14">
        <f>[21]Outubro!$D$9</f>
        <v>18.100000000000001</v>
      </c>
      <c r="G25" s="14">
        <f>[21]Outubro!$D$10</f>
        <v>16.3</v>
      </c>
      <c r="H25" s="14">
        <f>[21]Outubro!$D$11</f>
        <v>20</v>
      </c>
      <c r="I25" s="14">
        <f>[21]Outubro!$D$12</f>
        <v>20</v>
      </c>
      <c r="J25" s="14">
        <f>[21]Outubro!$D$13</f>
        <v>21</v>
      </c>
      <c r="K25" s="14">
        <f>[21]Outubro!$D$14</f>
        <v>19</v>
      </c>
      <c r="L25" s="14">
        <f>[21]Outubro!$D$15</f>
        <v>21.2</v>
      </c>
      <c r="M25" s="14">
        <f>[21]Outubro!$D$16</f>
        <v>22.9</v>
      </c>
      <c r="N25" s="14">
        <f>[21]Outubro!$D$17</f>
        <v>22.2</v>
      </c>
      <c r="O25" s="14">
        <f>[21]Outubro!$D$18</f>
        <v>21.6</v>
      </c>
      <c r="P25" s="14">
        <f>[21]Outubro!$D$19</f>
        <v>22.5</v>
      </c>
      <c r="Q25" s="14">
        <f>[21]Outubro!$D$20</f>
        <v>19.7</v>
      </c>
      <c r="R25" s="14">
        <f>[21]Outubro!$D$21</f>
        <v>16.7</v>
      </c>
      <c r="S25" s="14">
        <f>[21]Outubro!$D$22</f>
        <v>17.600000000000001</v>
      </c>
      <c r="T25" s="14">
        <f>[21]Outubro!$D$23</f>
        <v>16.399999999999999</v>
      </c>
      <c r="U25" s="14">
        <f>[21]Outubro!$D$24</f>
        <v>14.8</v>
      </c>
      <c r="V25" s="14">
        <f>[21]Outubro!$D$25</f>
        <v>14.5</v>
      </c>
      <c r="W25" s="14">
        <f>[21]Outubro!$D$26</f>
        <v>19</v>
      </c>
      <c r="X25" s="14">
        <f>[21]Outubro!$D$27</f>
        <v>18.3</v>
      </c>
      <c r="Y25" s="14">
        <f>[21]Outubro!$D$28</f>
        <v>20</v>
      </c>
      <c r="Z25" s="14">
        <f>[21]Outubro!$D$29</f>
        <v>20.6</v>
      </c>
      <c r="AA25" s="14">
        <f>[21]Outubro!$D$30</f>
        <v>17.100000000000001</v>
      </c>
      <c r="AB25" s="14">
        <f>[21]Outubro!$D$31</f>
        <v>16.399999999999999</v>
      </c>
      <c r="AC25" s="14">
        <f>[21]Outubro!$D$32</f>
        <v>19.100000000000001</v>
      </c>
      <c r="AD25" s="14">
        <f>[21]Outubro!$D$33</f>
        <v>22</v>
      </c>
      <c r="AE25" s="14">
        <f>[21]Outubro!$D$34</f>
        <v>18.899999999999999</v>
      </c>
      <c r="AF25" s="14">
        <f>[21]Outubro!$D$35</f>
        <v>16.7</v>
      </c>
      <c r="AG25" s="16">
        <f t="shared" si="5"/>
        <v>13.7</v>
      </c>
      <c r="AH25" s="25">
        <f t="shared" si="6"/>
        <v>18.664516129032258</v>
      </c>
    </row>
    <row r="26" spans="1:34" ht="17.100000000000001" customHeight="1" x14ac:dyDescent="0.2">
      <c r="A26" s="9" t="s">
        <v>18</v>
      </c>
      <c r="B26" s="14">
        <f>[22]Outubro!$D$5</f>
        <v>20</v>
      </c>
      <c r="C26" s="14">
        <f>[22]Outubro!$D$6</f>
        <v>16.5</v>
      </c>
      <c r="D26" s="14">
        <f>[22]Outubro!$D$7</f>
        <v>16.8</v>
      </c>
      <c r="E26" s="14">
        <f>[22]Outubro!$D$8</f>
        <v>17.399999999999999</v>
      </c>
      <c r="F26" s="14">
        <f>[22]Outubro!$D$9</f>
        <v>17.399999999999999</v>
      </c>
      <c r="G26" s="14">
        <f>[22]Outubro!$D$10</f>
        <v>18.899999999999999</v>
      </c>
      <c r="H26" s="14">
        <f>[22]Outubro!$D$11</f>
        <v>17.899999999999999</v>
      </c>
      <c r="I26" s="14">
        <f>[22]Outubro!$D$12</f>
        <v>21.8</v>
      </c>
      <c r="J26" s="14">
        <f>[22]Outubro!$D$13</f>
        <v>21.6</v>
      </c>
      <c r="K26" s="14">
        <f>[22]Outubro!$D$14</f>
        <v>20.2</v>
      </c>
      <c r="L26" s="14">
        <f>[22]Outubro!$D$15</f>
        <v>19.899999999999999</v>
      </c>
      <c r="M26" s="14">
        <f>[22]Outubro!$D$16</f>
        <v>21.3</v>
      </c>
      <c r="N26" s="14">
        <f>[22]Outubro!$D$17</f>
        <v>21.6</v>
      </c>
      <c r="O26" s="14">
        <f>[22]Outubro!$D$18</f>
        <v>20.8</v>
      </c>
      <c r="P26" s="14">
        <f>[22]Outubro!$D$19</f>
        <v>21</v>
      </c>
      <c r="Q26" s="14">
        <f>[22]Outubro!$D$20</f>
        <v>20</v>
      </c>
      <c r="R26" s="14">
        <f>[22]Outubro!$D$21</f>
        <v>17.5</v>
      </c>
      <c r="S26" s="14">
        <f>[22]Outubro!$D$22</f>
        <v>18.3</v>
      </c>
      <c r="T26" s="14">
        <f>[22]Outubro!$D$23</f>
        <v>17.5</v>
      </c>
      <c r="U26" s="14">
        <f>[22]Outubro!$D$24</f>
        <v>18.2</v>
      </c>
      <c r="V26" s="14">
        <f>[22]Outubro!$D$25</f>
        <v>18.899999999999999</v>
      </c>
      <c r="W26" s="14">
        <f>[22]Outubro!$D$26</f>
        <v>18.7</v>
      </c>
      <c r="X26" s="14">
        <f>[22]Outubro!$D$27</f>
        <v>17.600000000000001</v>
      </c>
      <c r="Y26" s="14">
        <f>[22]Outubro!$D$28</f>
        <v>19.100000000000001</v>
      </c>
      <c r="Z26" s="14">
        <f>[22]Outubro!$D$29</f>
        <v>20.2</v>
      </c>
      <c r="AA26" s="14">
        <f>[22]Outubro!$D$30</f>
        <v>19.2</v>
      </c>
      <c r="AB26" s="14">
        <f>[22]Outubro!$D$31</f>
        <v>20.6</v>
      </c>
      <c r="AC26" s="14">
        <f>[22]Outubro!$D$32</f>
        <v>21.4</v>
      </c>
      <c r="AD26" s="14">
        <f>[22]Outubro!$D$33</f>
        <v>22</v>
      </c>
      <c r="AE26" s="14">
        <f>[22]Outubro!$D$34</f>
        <v>18.3</v>
      </c>
      <c r="AF26" s="14">
        <f>[22]Outubro!$D$35</f>
        <v>19</v>
      </c>
      <c r="AG26" s="16">
        <f t="shared" si="5"/>
        <v>16.5</v>
      </c>
      <c r="AH26" s="25">
        <f t="shared" si="6"/>
        <v>19.341935483870966</v>
      </c>
    </row>
    <row r="27" spans="1:34" ht="17.100000000000001" customHeight="1" x14ac:dyDescent="0.2">
      <c r="A27" s="9" t="s">
        <v>19</v>
      </c>
      <c r="B27" s="14">
        <f>[23]Outubro!$D$5</f>
        <v>16.399999999999999</v>
      </c>
      <c r="C27" s="14">
        <f>[23]Outubro!$D$6</f>
        <v>16.3</v>
      </c>
      <c r="D27" s="14">
        <f>[23]Outubro!$D$7</f>
        <v>16.3</v>
      </c>
      <c r="E27" s="14">
        <f>[23]Outubro!$D$8</f>
        <v>16.3</v>
      </c>
      <c r="F27" s="14">
        <f>[23]Outubro!$D$9</f>
        <v>18.100000000000001</v>
      </c>
      <c r="G27" s="14">
        <f>[23]Outubro!$D$10</f>
        <v>20.3</v>
      </c>
      <c r="H27" s="14">
        <f>[23]Outubro!$D$11</f>
        <v>21.4</v>
      </c>
      <c r="I27" s="14">
        <f>[23]Outubro!$D$12</f>
        <v>18.8</v>
      </c>
      <c r="J27" s="14">
        <f>[23]Outubro!$D$13</f>
        <v>19</v>
      </c>
      <c r="K27" s="14">
        <f>[23]Outubro!$D$14</f>
        <v>20.5</v>
      </c>
      <c r="L27" s="14">
        <f>[23]Outubro!$D$15</f>
        <v>21.8</v>
      </c>
      <c r="M27" s="14">
        <f>[23]Outubro!$D$16</f>
        <v>19.8</v>
      </c>
      <c r="N27" s="14">
        <f>[23]Outubro!$D$17</f>
        <v>20.8</v>
      </c>
      <c r="O27" s="14">
        <f>[23]Outubro!$D$18</f>
        <v>19.600000000000001</v>
      </c>
      <c r="P27" s="14">
        <f>[23]Outubro!$D$19</f>
        <v>19.8</v>
      </c>
      <c r="Q27" s="14">
        <f>[23]Outubro!$D$20</f>
        <v>17.899999999999999</v>
      </c>
      <c r="R27" s="14">
        <f>[23]Outubro!$D$21</f>
        <v>17.399999999999999</v>
      </c>
      <c r="S27" s="14">
        <f>[23]Outubro!$D$22</f>
        <v>18.600000000000001</v>
      </c>
      <c r="T27" s="14">
        <f>[23]Outubro!$D$23</f>
        <v>17.600000000000001</v>
      </c>
      <c r="U27" s="14">
        <f>[23]Outubro!$D$24</f>
        <v>19.100000000000001</v>
      </c>
      <c r="V27" s="14">
        <f>[23]Outubro!$D$25</f>
        <v>19.3</v>
      </c>
      <c r="W27" s="14">
        <f>[23]Outubro!$D$26</f>
        <v>19.2</v>
      </c>
      <c r="X27" s="14">
        <f>[23]Outubro!$D$27</f>
        <v>19</v>
      </c>
      <c r="Y27" s="14">
        <f>[23]Outubro!$D$28</f>
        <v>20.5</v>
      </c>
      <c r="Z27" s="14">
        <f>[23]Outubro!$D$29</f>
        <v>20.100000000000001</v>
      </c>
      <c r="AA27" s="14">
        <f>[23]Outubro!$D$30</f>
        <v>17.600000000000001</v>
      </c>
      <c r="AB27" s="14">
        <f>[23]Outubro!$D$31</f>
        <v>16.600000000000001</v>
      </c>
      <c r="AC27" s="14">
        <f>[23]Outubro!$D$32</f>
        <v>19.899999999999999</v>
      </c>
      <c r="AD27" s="14">
        <f>[23]Outubro!$D$33</f>
        <v>20.5</v>
      </c>
      <c r="AE27" s="14">
        <f>[23]Outubro!$D$34</f>
        <v>20.2</v>
      </c>
      <c r="AF27" s="14">
        <f>[23]Outubro!$D$35</f>
        <v>15.4</v>
      </c>
      <c r="AG27" s="16">
        <f t="shared" si="5"/>
        <v>15.4</v>
      </c>
      <c r="AH27" s="25">
        <f t="shared" si="6"/>
        <v>18.841935483870973</v>
      </c>
    </row>
    <row r="28" spans="1:34" ht="17.100000000000001" customHeight="1" x14ac:dyDescent="0.2">
      <c r="A28" s="9" t="s">
        <v>31</v>
      </c>
      <c r="B28" s="14">
        <f>[24]Outubro!$D$5</f>
        <v>19.899999999999999</v>
      </c>
      <c r="C28" s="14">
        <f>[24]Outubro!$D$6</f>
        <v>17.7</v>
      </c>
      <c r="D28" s="14">
        <f>[24]Outubro!$D$7</f>
        <v>15.7</v>
      </c>
      <c r="E28" s="14">
        <f>[24]Outubro!$D$8</f>
        <v>16.100000000000001</v>
      </c>
      <c r="F28" s="14">
        <f>[24]Outubro!$D$9</f>
        <v>19.8</v>
      </c>
      <c r="G28" s="14">
        <f>[24]Outubro!$D$10</f>
        <v>17.5</v>
      </c>
      <c r="H28" s="14">
        <f>[24]Outubro!$D$11</f>
        <v>21.8</v>
      </c>
      <c r="I28" s="14">
        <f>[24]Outubro!$D$12</f>
        <v>23.9</v>
      </c>
      <c r="J28" s="14">
        <f>[24]Outubro!$D$13</f>
        <v>23.6</v>
      </c>
      <c r="K28" s="14">
        <f>[24]Outubro!$D$14</f>
        <v>20.3</v>
      </c>
      <c r="L28" s="14">
        <f>[24]Outubro!$D$15</f>
        <v>20.6</v>
      </c>
      <c r="M28" s="14">
        <f>[24]Outubro!$D$16</f>
        <v>22.2</v>
      </c>
      <c r="N28" s="14">
        <f>[24]Outubro!$D$17</f>
        <v>23</v>
      </c>
      <c r="O28" s="14">
        <f>[24]Outubro!$D$18</f>
        <v>21.7</v>
      </c>
      <c r="P28" s="14">
        <f>[24]Outubro!$D$19</f>
        <v>21.4</v>
      </c>
      <c r="Q28" s="14">
        <f>[24]Outubro!$D$20</f>
        <v>19.2</v>
      </c>
      <c r="R28" s="14">
        <f>[24]Outubro!$D$21</f>
        <v>16.5</v>
      </c>
      <c r="S28" s="14">
        <f>[24]Outubro!$D$22</f>
        <v>16.600000000000001</v>
      </c>
      <c r="T28" s="14">
        <f>[24]Outubro!$D$23</f>
        <v>16.3</v>
      </c>
      <c r="U28" s="14">
        <f>[24]Outubro!$D$24</f>
        <v>14.6</v>
      </c>
      <c r="V28" s="14">
        <f>[24]Outubro!$D$25</f>
        <v>16.8</v>
      </c>
      <c r="W28" s="14">
        <f>[24]Outubro!$D$26</f>
        <v>18.8</v>
      </c>
      <c r="X28" s="14">
        <f>[24]Outubro!$D$27</f>
        <v>18.7</v>
      </c>
      <c r="Y28" s="14">
        <f>[24]Outubro!$D$28</f>
        <v>21.1</v>
      </c>
      <c r="Z28" s="14">
        <f>[24]Outubro!$D$29</f>
        <v>19.7</v>
      </c>
      <c r="AA28" s="14">
        <f>[24]Outubro!$D$30</f>
        <v>18.2</v>
      </c>
      <c r="AB28" s="14">
        <f>[24]Outubro!$D$31</f>
        <v>17.600000000000001</v>
      </c>
      <c r="AC28" s="14">
        <f>[24]Outubro!$D$32</f>
        <v>22</v>
      </c>
      <c r="AD28" s="14">
        <f>[24]Outubro!$D$33</f>
        <v>22.6</v>
      </c>
      <c r="AE28" s="14">
        <f>[24]Outubro!$D$34</f>
        <v>17.899999999999999</v>
      </c>
      <c r="AF28" s="14">
        <f>[24]Outubro!$D$35</f>
        <v>17.600000000000001</v>
      </c>
      <c r="AG28" s="16">
        <f t="shared" si="5"/>
        <v>14.6</v>
      </c>
      <c r="AH28" s="25">
        <f t="shared" si="6"/>
        <v>19.335483870967746</v>
      </c>
    </row>
    <row r="29" spans="1:34" ht="17.100000000000001" customHeight="1" x14ac:dyDescent="0.2">
      <c r="A29" s="9" t="s">
        <v>20</v>
      </c>
      <c r="B29" s="14">
        <f>[25]Outubro!$D$5</f>
        <v>21.4</v>
      </c>
      <c r="C29" s="14">
        <f>[25]Outubro!$D$6</f>
        <v>20.2</v>
      </c>
      <c r="D29" s="14">
        <f>[25]Outubro!$D$7</f>
        <v>19.399999999999999</v>
      </c>
      <c r="E29" s="14">
        <f>[25]Outubro!$D$8</f>
        <v>19.5</v>
      </c>
      <c r="F29" s="14">
        <f>[25]Outubro!$D$9</f>
        <v>22.2</v>
      </c>
      <c r="G29" s="14">
        <f>[25]Outubro!$D$10</f>
        <v>21.9</v>
      </c>
      <c r="H29" s="14">
        <f>[25]Outubro!$D$11</f>
        <v>22.5</v>
      </c>
      <c r="I29" s="14">
        <f>[25]Outubro!$D$12</f>
        <v>23.2</v>
      </c>
      <c r="J29" s="14">
        <f>[25]Outubro!$D$13</f>
        <v>21.9</v>
      </c>
      <c r="K29" s="14">
        <f>[25]Outubro!$D$14</f>
        <v>21.1</v>
      </c>
      <c r="L29" s="14">
        <f>[25]Outubro!$D$15</f>
        <v>22.4</v>
      </c>
      <c r="M29" s="14">
        <f>[25]Outubro!$D$16</f>
        <v>21.4</v>
      </c>
      <c r="N29" s="14">
        <f>[25]Outubro!$D$17</f>
        <v>21.4</v>
      </c>
      <c r="O29" s="14">
        <f>[25]Outubro!$D$18</f>
        <v>22.4</v>
      </c>
      <c r="P29" s="14">
        <f>[25]Outubro!$D$19</f>
        <v>21.6</v>
      </c>
      <c r="Q29" s="14">
        <f>[25]Outubro!$D$20</f>
        <v>22.5</v>
      </c>
      <c r="R29" s="14">
        <f>[25]Outubro!$D$21</f>
        <v>21.2</v>
      </c>
      <c r="S29" s="14">
        <f>[25]Outubro!$D$22</f>
        <v>16.899999999999999</v>
      </c>
      <c r="T29" s="14">
        <f>[25]Outubro!$D$23</f>
        <v>17.2</v>
      </c>
      <c r="U29" s="14">
        <f>[25]Outubro!$D$24</f>
        <v>17.8</v>
      </c>
      <c r="V29" s="14">
        <f>[25]Outubro!$D$25</f>
        <v>18.3</v>
      </c>
      <c r="W29" s="14">
        <f>[25]Outubro!$D$26</f>
        <v>22.2</v>
      </c>
      <c r="X29" s="14">
        <f>[25]Outubro!$D$27</f>
        <v>21.2</v>
      </c>
      <c r="Y29" s="14">
        <f>[25]Outubro!$D$28</f>
        <v>20.100000000000001</v>
      </c>
      <c r="Z29" s="14">
        <f>[25]Outubro!$D$29</f>
        <v>21.2</v>
      </c>
      <c r="AA29" s="14">
        <f>[25]Outubro!$D$30</f>
        <v>20.6</v>
      </c>
      <c r="AB29" s="14">
        <f>[25]Outubro!$D$31</f>
        <v>19.5</v>
      </c>
      <c r="AC29" s="14">
        <f>[25]Outubro!$D$32</f>
        <v>23.3</v>
      </c>
      <c r="AD29" s="14">
        <f>[25]Outubro!$D$33</f>
        <v>24.8</v>
      </c>
      <c r="AE29" s="14">
        <f>[25]Outubro!$D$34</f>
        <v>20.2</v>
      </c>
      <c r="AF29" s="14">
        <f>[25]Outubro!$D$35</f>
        <v>19.600000000000001</v>
      </c>
      <c r="AG29" s="16">
        <f>MIN(B29:AF29)</f>
        <v>16.899999999999999</v>
      </c>
      <c r="AH29" s="25">
        <f>AVERAGE(B29:AF29)</f>
        <v>20.93870967741935</v>
      </c>
    </row>
    <row r="30" spans="1:34" s="5" customFormat="1" ht="17.100000000000001" customHeight="1" x14ac:dyDescent="0.2">
      <c r="A30" s="13" t="s">
        <v>36</v>
      </c>
      <c r="B30" s="21">
        <f>MIN(B5:B29)</f>
        <v>11.8</v>
      </c>
      <c r="C30" s="21">
        <f t="shared" ref="C30:AH30" si="9">MIN(C5:C29)</f>
        <v>15.6</v>
      </c>
      <c r="D30" s="21">
        <f t="shared" si="9"/>
        <v>13.8</v>
      </c>
      <c r="E30" s="21">
        <f t="shared" si="9"/>
        <v>13.1</v>
      </c>
      <c r="F30" s="21">
        <f t="shared" si="9"/>
        <v>16.100000000000001</v>
      </c>
      <c r="G30" s="21">
        <f t="shared" si="9"/>
        <v>16.100000000000001</v>
      </c>
      <c r="H30" s="21">
        <f t="shared" si="9"/>
        <v>17</v>
      </c>
      <c r="I30" s="21">
        <f t="shared" si="9"/>
        <v>18.8</v>
      </c>
      <c r="J30" s="21">
        <f t="shared" si="9"/>
        <v>19</v>
      </c>
      <c r="K30" s="21">
        <f t="shared" si="9"/>
        <v>19</v>
      </c>
      <c r="L30" s="21">
        <f t="shared" si="9"/>
        <v>18</v>
      </c>
      <c r="M30" s="21">
        <f t="shared" si="9"/>
        <v>18.600000000000001</v>
      </c>
      <c r="N30" s="21">
        <f t="shared" si="9"/>
        <v>20.5</v>
      </c>
      <c r="O30" s="21">
        <f t="shared" si="9"/>
        <v>18.2</v>
      </c>
      <c r="P30" s="21">
        <f t="shared" si="9"/>
        <v>16.7</v>
      </c>
      <c r="Q30" s="21">
        <f t="shared" si="9"/>
        <v>16.899999999999999</v>
      </c>
      <c r="R30" s="21">
        <f t="shared" si="9"/>
        <v>14.3</v>
      </c>
      <c r="S30" s="21">
        <f t="shared" si="9"/>
        <v>14.6</v>
      </c>
      <c r="T30" s="21">
        <f t="shared" si="9"/>
        <v>10.7</v>
      </c>
      <c r="U30" s="21">
        <f t="shared" si="9"/>
        <v>12.5</v>
      </c>
      <c r="V30" s="21">
        <f t="shared" si="9"/>
        <v>13.7</v>
      </c>
      <c r="W30" s="21">
        <f t="shared" si="9"/>
        <v>10.4</v>
      </c>
      <c r="X30" s="21">
        <f t="shared" si="9"/>
        <v>10.7</v>
      </c>
      <c r="Y30" s="21">
        <f t="shared" si="9"/>
        <v>17.7</v>
      </c>
      <c r="Z30" s="21">
        <f t="shared" si="9"/>
        <v>10.6</v>
      </c>
      <c r="AA30" s="21">
        <f t="shared" si="9"/>
        <v>10.4</v>
      </c>
      <c r="AB30" s="21">
        <f t="shared" si="9"/>
        <v>15.1</v>
      </c>
      <c r="AC30" s="21">
        <f t="shared" si="9"/>
        <v>16.5</v>
      </c>
      <c r="AD30" s="21">
        <f t="shared" si="9"/>
        <v>18.8</v>
      </c>
      <c r="AE30" s="21">
        <f t="shared" si="9"/>
        <v>17.7</v>
      </c>
      <c r="AF30" s="55">
        <f t="shared" si="9"/>
        <v>13.1</v>
      </c>
      <c r="AG30" s="21">
        <f t="shared" si="9"/>
        <v>10.4</v>
      </c>
      <c r="AH30" s="21">
        <f t="shared" si="9"/>
        <v>17.335483870967742</v>
      </c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J3:J4"/>
    <mergeCell ref="N3:N4"/>
    <mergeCell ref="A2:A4"/>
    <mergeCell ref="S3:S4"/>
    <mergeCell ref="Z3:Z4"/>
    <mergeCell ref="M3:M4"/>
    <mergeCell ref="L3:L4"/>
    <mergeCell ref="I3:I4"/>
    <mergeCell ref="V3:V4"/>
    <mergeCell ref="K3:K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AC32" sqref="AC32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4" t="s">
        <v>25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4" s="4" customFormat="1" ht="20.100000000000001" customHeight="1" x14ac:dyDescent="0.2">
      <c r="A2" s="61" t="s">
        <v>21</v>
      </c>
      <c r="B2" s="58" t="s">
        <v>50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11"/>
    </row>
    <row r="3" spans="1:34" s="5" customFormat="1" ht="20.100000000000001" customHeight="1" x14ac:dyDescent="0.2">
      <c r="A3" s="62"/>
      <c r="B3" s="56">
        <v>1</v>
      </c>
      <c r="C3" s="56">
        <f>SUM(B3+1)</f>
        <v>2</v>
      </c>
      <c r="D3" s="56">
        <f t="shared" ref="D3:AD3" si="0">SUM(C3+1)</f>
        <v>3</v>
      </c>
      <c r="E3" s="56">
        <f t="shared" si="0"/>
        <v>4</v>
      </c>
      <c r="F3" s="56">
        <f t="shared" si="0"/>
        <v>5</v>
      </c>
      <c r="G3" s="56">
        <f t="shared" si="0"/>
        <v>6</v>
      </c>
      <c r="H3" s="56">
        <f t="shared" si="0"/>
        <v>7</v>
      </c>
      <c r="I3" s="56">
        <f t="shared" si="0"/>
        <v>8</v>
      </c>
      <c r="J3" s="56">
        <f t="shared" si="0"/>
        <v>9</v>
      </c>
      <c r="K3" s="56">
        <f t="shared" si="0"/>
        <v>10</v>
      </c>
      <c r="L3" s="56">
        <f t="shared" si="0"/>
        <v>11</v>
      </c>
      <c r="M3" s="56">
        <f t="shared" si="0"/>
        <v>12</v>
      </c>
      <c r="N3" s="56">
        <f t="shared" si="0"/>
        <v>13</v>
      </c>
      <c r="O3" s="56">
        <f t="shared" si="0"/>
        <v>14</v>
      </c>
      <c r="P3" s="56">
        <f t="shared" si="0"/>
        <v>15</v>
      </c>
      <c r="Q3" s="56">
        <f t="shared" si="0"/>
        <v>16</v>
      </c>
      <c r="R3" s="56">
        <f t="shared" si="0"/>
        <v>17</v>
      </c>
      <c r="S3" s="56">
        <f t="shared" si="0"/>
        <v>18</v>
      </c>
      <c r="T3" s="56">
        <f t="shared" si="0"/>
        <v>19</v>
      </c>
      <c r="U3" s="56">
        <f t="shared" si="0"/>
        <v>20</v>
      </c>
      <c r="V3" s="56">
        <f t="shared" si="0"/>
        <v>21</v>
      </c>
      <c r="W3" s="56">
        <f t="shared" si="0"/>
        <v>22</v>
      </c>
      <c r="X3" s="56">
        <f t="shared" si="0"/>
        <v>23</v>
      </c>
      <c r="Y3" s="56">
        <f t="shared" si="0"/>
        <v>24</v>
      </c>
      <c r="Z3" s="56">
        <f t="shared" si="0"/>
        <v>25</v>
      </c>
      <c r="AA3" s="56">
        <f t="shared" si="0"/>
        <v>26</v>
      </c>
      <c r="AB3" s="56">
        <f t="shared" si="0"/>
        <v>27</v>
      </c>
      <c r="AC3" s="56">
        <f t="shared" si="0"/>
        <v>28</v>
      </c>
      <c r="AD3" s="56">
        <f t="shared" si="0"/>
        <v>29</v>
      </c>
      <c r="AE3" s="56">
        <v>30</v>
      </c>
      <c r="AF3" s="56">
        <v>31</v>
      </c>
      <c r="AG3" s="30" t="s">
        <v>41</v>
      </c>
      <c r="AH3" s="12"/>
    </row>
    <row r="4" spans="1:34" s="5" customFormat="1" ht="20.100000000000001" customHeight="1" thickBot="1" x14ac:dyDescent="0.25">
      <c r="A4" s="63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29" t="s">
        <v>40</v>
      </c>
      <c r="AH4" s="12"/>
    </row>
    <row r="5" spans="1:34" s="5" customFormat="1" ht="20.100000000000001" customHeight="1" thickTop="1" x14ac:dyDescent="0.2">
      <c r="A5" s="8" t="s">
        <v>49</v>
      </c>
      <c r="B5" s="44">
        <f>[1]Outubro!$E$5</f>
        <v>46.291666666666664</v>
      </c>
      <c r="C5" s="44">
        <f>[1]Outubro!$E$6</f>
        <v>74.125</v>
      </c>
      <c r="D5" s="44">
        <f>[1]Outubro!$E$7</f>
        <v>63.875</v>
      </c>
      <c r="E5" s="44">
        <f>[1]Outubro!$E$8</f>
        <v>58.416666666666664</v>
      </c>
      <c r="F5" s="44">
        <f>[1]Outubro!$E$9</f>
        <v>63.833333333333336</v>
      </c>
      <c r="G5" s="44">
        <f>[1]Outubro!$E$10</f>
        <v>63.5</v>
      </c>
      <c r="H5" s="44">
        <f>[1]Outubro!$E$11</f>
        <v>55.75</v>
      </c>
      <c r="I5" s="44">
        <f>[1]Outubro!$E$12</f>
        <v>63.333333333333336</v>
      </c>
      <c r="J5" s="44">
        <f>[1]Outubro!$E$13</f>
        <v>67.833333333333329</v>
      </c>
      <c r="K5" s="44">
        <f>[1]Outubro!$E$14</f>
        <v>83.125</v>
      </c>
      <c r="L5" s="44">
        <f>[1]Outubro!$E$15</f>
        <v>72.869565217391298</v>
      </c>
      <c r="M5" s="44">
        <f>[1]Outubro!$E$16</f>
        <v>75.791666666666671</v>
      </c>
      <c r="N5" s="44">
        <f>[1]Outubro!$E$17</f>
        <v>70.80952380952381</v>
      </c>
      <c r="O5" s="44">
        <f>[1]Outubro!$E$18</f>
        <v>86.80952380952381</v>
      </c>
      <c r="P5" s="44">
        <f>[1]Outubro!$E$19</f>
        <v>88.571428571428569</v>
      </c>
      <c r="Q5" s="44">
        <f>[1]Outubro!$E$20</f>
        <v>77.61904761904762</v>
      </c>
      <c r="R5" s="44">
        <f>[1]Outubro!$E$21</f>
        <v>71.272727272727266</v>
      </c>
      <c r="S5" s="44">
        <f>[1]Outubro!$E$22</f>
        <v>61.578947368421055</v>
      </c>
      <c r="T5" s="44">
        <f>[1]Outubro!$E$23</f>
        <v>58.772727272727273</v>
      </c>
      <c r="U5" s="44">
        <f>[1]Outubro!$E$24</f>
        <v>55.090909090909093</v>
      </c>
      <c r="V5" s="44">
        <f>[1]Outubro!$E$25</f>
        <v>53.863636363636367</v>
      </c>
      <c r="W5" s="44">
        <f>[1]Outubro!$E$26</f>
        <v>55.545454545454547</v>
      </c>
      <c r="X5" s="44">
        <f>[1]Outubro!$E$27</f>
        <v>67.666666666666671</v>
      </c>
      <c r="Y5" s="44">
        <f>[1]Outubro!$E$28</f>
        <v>59.833333333333336</v>
      </c>
      <c r="Z5" s="44">
        <f>[1]Outubro!$E$29</f>
        <v>72.791666666666671</v>
      </c>
      <c r="AA5" s="44">
        <f>[1]Outubro!$E$30</f>
        <v>76.083333333333329</v>
      </c>
      <c r="AB5" s="44">
        <f>[1]Outubro!$E$31</f>
        <v>67.708333333333329</v>
      </c>
      <c r="AC5" s="44">
        <f>[1]Outubro!$E$32</f>
        <v>62.375</v>
      </c>
      <c r="AD5" s="44">
        <f>[1]Outubro!$E$33</f>
        <v>67</v>
      </c>
      <c r="AE5" s="44">
        <f>[1]Outubro!$E$34</f>
        <v>87.583333333333329</v>
      </c>
      <c r="AF5" s="44">
        <f>[1]Outubro!$E$35</f>
        <v>82.916666666666671</v>
      </c>
      <c r="AG5" s="45">
        <f>AVERAGE(B5:AF5)</f>
        <v>68.149574976584631</v>
      </c>
      <c r="AH5" s="12"/>
    </row>
    <row r="6" spans="1:34" ht="17.100000000000001" customHeight="1" x14ac:dyDescent="0.2">
      <c r="A6" s="9" t="s">
        <v>0</v>
      </c>
      <c r="B6" s="3">
        <f>[2]Outubro!$E$5</f>
        <v>58.041666666666664</v>
      </c>
      <c r="C6" s="3">
        <f>[2]Outubro!$E$6</f>
        <v>79.75</v>
      </c>
      <c r="D6" s="3">
        <f>[2]Outubro!$E$7</f>
        <v>65.083333333333329</v>
      </c>
      <c r="E6" s="3">
        <f>[2]Outubro!$E$8</f>
        <v>58.541666666666664</v>
      </c>
      <c r="F6" s="3">
        <f>[2]Outubro!$E$9</f>
        <v>60.333333333333336</v>
      </c>
      <c r="G6" s="3">
        <f>[2]Outubro!$E$10</f>
        <v>60.916666666666664</v>
      </c>
      <c r="H6" s="3">
        <f>[2]Outubro!$E$11</f>
        <v>56.16</v>
      </c>
      <c r="I6" s="3">
        <f>[2]Outubro!$E$12</f>
        <v>70.565217391304344</v>
      </c>
      <c r="J6" s="3">
        <f>[2]Outubro!$E$13</f>
        <v>73.708333333333329</v>
      </c>
      <c r="K6" s="3">
        <f>[2]Outubro!$E$14</f>
        <v>88.958333333333329</v>
      </c>
      <c r="L6" s="3">
        <f>[2]Outubro!$E$15</f>
        <v>80.291666666666671</v>
      </c>
      <c r="M6" s="3">
        <f>[2]Outubro!$E$16</f>
        <v>89.875</v>
      </c>
      <c r="N6" s="3">
        <f>[2]Outubro!$E$17</f>
        <v>83.833333333333329</v>
      </c>
      <c r="O6" s="3">
        <f>[2]Outubro!$E$18</f>
        <v>91</v>
      </c>
      <c r="P6" s="3">
        <f>[2]Outubro!$E$19</f>
        <v>91.958333333333329</v>
      </c>
      <c r="Q6" s="3">
        <f>[2]Outubro!$E$20</f>
        <v>76.541666666666671</v>
      </c>
      <c r="R6" s="3">
        <f>[2]Outubro!$E$21</f>
        <v>66.833333333333329</v>
      </c>
      <c r="S6" s="3">
        <f>[2]Outubro!$E$22</f>
        <v>56.208333333333336</v>
      </c>
      <c r="T6" s="3">
        <f>[2]Outubro!$E$23</f>
        <v>56.541666666666664</v>
      </c>
      <c r="U6" s="3">
        <f>[2]Outubro!$E$24</f>
        <v>58.333333333333336</v>
      </c>
      <c r="V6" s="3">
        <f>[2]Outubro!$E$25</f>
        <v>59.458333333333336</v>
      </c>
      <c r="W6" s="3">
        <f>[2]Outubro!$E$26</f>
        <v>57.291666666666664</v>
      </c>
      <c r="X6" s="3">
        <f>[2]Outubro!$E$27</f>
        <v>64.5</v>
      </c>
      <c r="Y6" s="3">
        <f>[2]Outubro!$E$28</f>
        <v>61.75</v>
      </c>
      <c r="Z6" s="3">
        <f>[2]Outubro!$E$29</f>
        <v>75.375</v>
      </c>
      <c r="AA6" s="3">
        <f>[2]Outubro!$E$30</f>
        <v>72.083333333333329</v>
      </c>
      <c r="AB6" s="3">
        <f>[2]Outubro!$E$31</f>
        <v>67.125</v>
      </c>
      <c r="AC6" s="3">
        <f>[2]Outubro!$E$32</f>
        <v>66.625</v>
      </c>
      <c r="AD6" s="3">
        <f>[2]Outubro!$E$33</f>
        <v>71.75</v>
      </c>
      <c r="AE6" s="3">
        <f>[2]Outubro!$E$34</f>
        <v>88.375</v>
      </c>
      <c r="AF6" s="3">
        <f>[2]Outubro!$E$35</f>
        <v>61.958333333333336</v>
      </c>
      <c r="AG6" s="16">
        <f t="shared" ref="AG6:AG17" si="1">AVERAGE(B6:AF6)</f>
        <v>69.992480130902294</v>
      </c>
    </row>
    <row r="7" spans="1:34" ht="17.100000000000001" customHeight="1" x14ac:dyDescent="0.2">
      <c r="A7" s="9" t="s">
        <v>1</v>
      </c>
      <c r="B7" s="3">
        <f>[3]Outubro!$E$5</f>
        <v>53.833333333333336</v>
      </c>
      <c r="C7" s="3">
        <f>[3]Outubro!$E$6</f>
        <v>75.666666666666671</v>
      </c>
      <c r="D7" s="3">
        <f>[3]Outubro!$E$7</f>
        <v>67.916666666666671</v>
      </c>
      <c r="E7" s="3">
        <f>[3]Outubro!$E$8</f>
        <v>54.5</v>
      </c>
      <c r="F7" s="3">
        <f>[3]Outubro!$E$9</f>
        <v>56.75</v>
      </c>
      <c r="G7" s="3">
        <f>[3]Outubro!$E$10</f>
        <v>55.625</v>
      </c>
      <c r="H7" s="3">
        <f>[3]Outubro!$E$11</f>
        <v>57.708333333333336</v>
      </c>
      <c r="I7" s="3">
        <f>[3]Outubro!$E$12</f>
        <v>60.916666666666664</v>
      </c>
      <c r="J7" s="3">
        <f>[3]Outubro!$E$13</f>
        <v>58.166666666666664</v>
      </c>
      <c r="K7" s="3">
        <f>[3]Outubro!$E$14</f>
        <v>79.125</v>
      </c>
      <c r="L7" s="3">
        <f>[3]Outubro!$E$15</f>
        <v>78.434782608695656</v>
      </c>
      <c r="M7" s="3">
        <f>[3]Outubro!$E$16</f>
        <v>72.875</v>
      </c>
      <c r="N7" s="3">
        <f>[3]Outubro!$E$17</f>
        <v>58.958333333333336</v>
      </c>
      <c r="O7" s="3">
        <f>[3]Outubro!$E$18</f>
        <v>81.333333333333329</v>
      </c>
      <c r="P7" s="3">
        <f>[3]Outubro!$E$19</f>
        <v>91.875</v>
      </c>
      <c r="Q7" s="3">
        <f>[3]Outubro!$E$20</f>
        <v>74.75</v>
      </c>
      <c r="R7" s="3">
        <f>[3]Outubro!$E$21</f>
        <v>72.125</v>
      </c>
      <c r="S7" s="3">
        <f>[3]Outubro!$E$22</f>
        <v>54.458333333333336</v>
      </c>
      <c r="T7" s="3">
        <f>[3]Outubro!$E$23</f>
        <v>51.041666666666664</v>
      </c>
      <c r="U7" s="3">
        <f>[3]Outubro!$E$24</f>
        <v>51.375</v>
      </c>
      <c r="V7" s="3">
        <f>[3]Outubro!$E$25</f>
        <v>52.708333333333336</v>
      </c>
      <c r="W7" s="3">
        <f>[3]Outubro!$E$26</f>
        <v>60.458333333333336</v>
      </c>
      <c r="X7" s="3">
        <f>[3]Outubro!$E$27</f>
        <v>61.875</v>
      </c>
      <c r="Y7" s="3">
        <f>[3]Outubro!$E$28</f>
        <v>63.208333333333336</v>
      </c>
      <c r="Z7" s="3">
        <f>[3]Outubro!$E$29</f>
        <v>76.125</v>
      </c>
      <c r="AA7" s="3">
        <f>[3]Outubro!$E$30</f>
        <v>73.375</v>
      </c>
      <c r="AB7" s="3">
        <f>[3]Outubro!$E$31</f>
        <v>67.375</v>
      </c>
      <c r="AC7" s="3">
        <f>[3]Outubro!$E$32</f>
        <v>67.083333333333329</v>
      </c>
      <c r="AD7" s="3">
        <f>[3]Outubro!$E$33</f>
        <v>61.625</v>
      </c>
      <c r="AE7" s="3">
        <f>[3]Outubro!$E$34</f>
        <v>80.875</v>
      </c>
      <c r="AF7" s="3">
        <f>[3]Outubro!$E$35</f>
        <v>71.083333333333329</v>
      </c>
      <c r="AG7" s="16">
        <f t="shared" si="1"/>
        <v>65.910530621785867</v>
      </c>
    </row>
    <row r="8" spans="1:34" ht="17.100000000000001" customHeight="1" x14ac:dyDescent="0.2">
      <c r="A8" s="9" t="s">
        <v>51</v>
      </c>
      <c r="B8" s="3">
        <f>[4]Outubro!$E$5</f>
        <v>61.583333333333336</v>
      </c>
      <c r="C8" s="3">
        <f>[4]Outubro!$E$6</f>
        <v>78.083333333333329</v>
      </c>
      <c r="D8" s="3">
        <f>[4]Outubro!$E$7</f>
        <v>68.083333333333329</v>
      </c>
      <c r="E8" s="3">
        <f>[4]Outubro!$E$8</f>
        <v>64.958333333333329</v>
      </c>
      <c r="F8" s="3">
        <f>[4]Outubro!$E$9</f>
        <v>61.666666666666664</v>
      </c>
      <c r="G8" s="3">
        <f>[4]Outubro!$E$10</f>
        <v>65.25</v>
      </c>
      <c r="H8" s="3">
        <f>[4]Outubro!$E$11</f>
        <v>63.333333333333336</v>
      </c>
      <c r="I8" s="3">
        <f>[4]Outubro!$E$12</f>
        <v>57.208333333333336</v>
      </c>
      <c r="J8" s="3">
        <f>[4]Outubro!$E$13</f>
        <v>59.541666666666664</v>
      </c>
      <c r="K8" s="3">
        <f>[4]Outubro!$E$14</f>
        <v>88</v>
      </c>
      <c r="L8" s="3">
        <f>[4]Outubro!$E$15</f>
        <v>77.125</v>
      </c>
      <c r="M8" s="3">
        <f>[4]Outubro!$E$16</f>
        <v>77.208333333333329</v>
      </c>
      <c r="N8" s="3">
        <f>[4]Outubro!$E$17</f>
        <v>72.75</v>
      </c>
      <c r="O8" s="3">
        <f>[4]Outubro!$E$18</f>
        <v>91.041666666666671</v>
      </c>
      <c r="P8" s="3">
        <f>[4]Outubro!$E$19</f>
        <v>91.5</v>
      </c>
      <c r="Q8" s="3">
        <f>[4]Outubro!$E$20</f>
        <v>70.75</v>
      </c>
      <c r="R8" s="3">
        <f>[4]Outubro!$E$21</f>
        <v>65.666666666666671</v>
      </c>
      <c r="S8" s="3">
        <f>[4]Outubro!$E$22</f>
        <v>57.208333333333336</v>
      </c>
      <c r="T8" s="3">
        <f>[4]Outubro!$E$23</f>
        <v>55.5</v>
      </c>
      <c r="U8" s="3">
        <f>[4]Outubro!$E$24</f>
        <v>54.791666666666664</v>
      </c>
      <c r="V8" s="3">
        <f>[4]Outubro!$E$25</f>
        <v>57.416666666666664</v>
      </c>
      <c r="W8" s="3">
        <f>[4]Outubro!$E$26</f>
        <v>59.166666666666664</v>
      </c>
      <c r="X8" s="3">
        <f>[4]Outubro!$E$27</f>
        <v>56.666666666666664</v>
      </c>
      <c r="Y8" s="3">
        <f>[4]Outubro!$E$28</f>
        <v>56.666666666666664</v>
      </c>
      <c r="Z8" s="3">
        <f>[4]Outubro!$E$29</f>
        <v>57.833333333333336</v>
      </c>
      <c r="AA8" s="3">
        <f>[4]Outubro!$E$30</f>
        <v>69.666666666666671</v>
      </c>
      <c r="AB8" s="3">
        <f>[4]Outubro!$E$31</f>
        <v>67.083333333333329</v>
      </c>
      <c r="AC8" s="3">
        <f>[4]Outubro!$E$32</f>
        <v>63.583333333333336</v>
      </c>
      <c r="AD8" s="3">
        <f>[4]Outubro!$E$33</f>
        <v>67.916666666666671</v>
      </c>
      <c r="AE8" s="3">
        <f>[4]Outubro!$E$34</f>
        <v>53.291666666666664</v>
      </c>
      <c r="AF8" s="3">
        <f>[4]Outubro!$E$35</f>
        <v>87.375</v>
      </c>
      <c r="AG8" s="16">
        <f t="shared" si="1"/>
        <v>67.029569892473134</v>
      </c>
    </row>
    <row r="9" spans="1:34" ht="17.100000000000001" customHeight="1" x14ac:dyDescent="0.2">
      <c r="A9" s="9" t="s">
        <v>2</v>
      </c>
      <c r="B9" s="3">
        <f>[5]Outubro!$E$5</f>
        <v>38.291666666666664</v>
      </c>
      <c r="C9" s="3">
        <f>[5]Outubro!$E$6</f>
        <v>29.958333333333332</v>
      </c>
      <c r="D9" s="3">
        <f>[5]Outubro!$E$7</f>
        <v>27.416666666666668</v>
      </c>
      <c r="E9" s="3">
        <f>[5]Outubro!$E$8</f>
        <v>25.833333333333332</v>
      </c>
      <c r="F9" s="3">
        <f>[5]Outubro!$E$9</f>
        <v>33.958333333333336</v>
      </c>
      <c r="G9" s="3">
        <f>[5]Outubro!$E$10</f>
        <v>59.75</v>
      </c>
      <c r="H9" s="3">
        <f>[5]Outubro!$E$11</f>
        <v>53.875</v>
      </c>
      <c r="I9" s="3">
        <f>[5]Outubro!$E$12</f>
        <v>52.166666666666664</v>
      </c>
      <c r="J9" s="3">
        <f>[5]Outubro!$E$13</f>
        <v>55.583333333333336</v>
      </c>
      <c r="K9" s="3">
        <f>[5]Outubro!$E$14</f>
        <v>81.291666666666671</v>
      </c>
      <c r="L9" s="3">
        <f>[5]Outubro!$E$15</f>
        <v>79</v>
      </c>
      <c r="M9" s="3">
        <f>[5]Outubro!$E$16</f>
        <v>73.333333333333329</v>
      </c>
      <c r="N9" s="3">
        <f>[5]Outubro!$E$17</f>
        <v>64.541666666666671</v>
      </c>
      <c r="O9" s="3">
        <f>[5]Outubro!$E$18</f>
        <v>67.75</v>
      </c>
      <c r="P9" s="3">
        <f>[5]Outubro!$E$19</f>
        <v>83.5</v>
      </c>
      <c r="Q9" s="3">
        <f>[5]Outubro!$E$20</f>
        <v>79.041666666666671</v>
      </c>
      <c r="R9" s="3">
        <f>[5]Outubro!$E$21</f>
        <v>74.625</v>
      </c>
      <c r="S9" s="3">
        <f>[5]Outubro!$E$22</f>
        <v>62.07692307692308</v>
      </c>
      <c r="T9" s="3">
        <f>[5]Outubro!$E$23</f>
        <v>56.31818181818182</v>
      </c>
      <c r="U9" s="3">
        <f>[5]Outubro!$E$24</f>
        <v>57.458333333333336</v>
      </c>
      <c r="V9" s="3">
        <f>[5]Outubro!$E$25</f>
        <v>49.708333333333336</v>
      </c>
      <c r="W9" s="3">
        <f>[5]Outubro!$E$26</f>
        <v>67.208333333333329</v>
      </c>
      <c r="X9" s="3">
        <f>[5]Outubro!$E$27</f>
        <v>72.875</v>
      </c>
      <c r="Y9" s="3">
        <f>[5]Outubro!$E$28</f>
        <v>59.791666666666664</v>
      </c>
      <c r="Z9" s="3">
        <f>[5]Outubro!$E$29</f>
        <v>72.833333333333329</v>
      </c>
      <c r="AA9" s="3">
        <f>[5]Outubro!$E$30</f>
        <v>73.708333333333329</v>
      </c>
      <c r="AB9" s="3">
        <f>[5]Outubro!$E$31</f>
        <v>62.166666666666664</v>
      </c>
      <c r="AC9" s="3">
        <f>[5]Outubro!$E$32</f>
        <v>59.833333333333336</v>
      </c>
      <c r="AD9" s="3">
        <f>[5]Outubro!$E$33</f>
        <v>57.416666666666664</v>
      </c>
      <c r="AE9" s="3">
        <f>[5]Outubro!$E$34</f>
        <v>84.041666666666671</v>
      </c>
      <c r="AF9" s="3">
        <f>[5]Outubro!$E$35</f>
        <v>81.666666666666671</v>
      </c>
      <c r="AG9" s="16">
        <f t="shared" si="1"/>
        <v>61.194196932100148</v>
      </c>
    </row>
    <row r="10" spans="1:34" ht="17.100000000000001" customHeight="1" x14ac:dyDescent="0.2">
      <c r="A10" s="9" t="s">
        <v>3</v>
      </c>
      <c r="B10" s="3">
        <f>[6]Outubro!$E$5</f>
        <v>43.083333333333336</v>
      </c>
      <c r="C10" s="3">
        <f>[6]Outubro!$E$6</f>
        <v>70.708333333333329</v>
      </c>
      <c r="D10" s="3">
        <f>[6]Outubro!$E$7</f>
        <v>63.875</v>
      </c>
      <c r="E10" s="3">
        <f>[6]Outubro!$E$8</f>
        <v>49.416666666666664</v>
      </c>
      <c r="F10" s="3">
        <f>[6]Outubro!$E$9</f>
        <v>69.916666666666671</v>
      </c>
      <c r="G10" s="3">
        <f>[6]Outubro!$E$10</f>
        <v>74.916666666666671</v>
      </c>
      <c r="H10" s="3">
        <f>[6]Outubro!$E$11</f>
        <v>72.541666666666671</v>
      </c>
      <c r="I10" s="3">
        <f>[6]Outubro!$E$12</f>
        <v>61.916666666666664</v>
      </c>
      <c r="J10" s="3">
        <f>[6]Outubro!$E$13</f>
        <v>66.5</v>
      </c>
      <c r="K10" s="3">
        <f>[6]Outubro!$E$14</f>
        <v>83.625</v>
      </c>
      <c r="L10" s="3">
        <f>[6]Outubro!$E$15</f>
        <v>68.125</v>
      </c>
      <c r="M10" s="3">
        <f>[6]Outubro!$E$16</f>
        <v>67.791666666666671</v>
      </c>
      <c r="N10" s="3">
        <f>[6]Outubro!$E$17</f>
        <v>64.541666666666671</v>
      </c>
      <c r="O10" s="3">
        <f>[6]Outubro!$E$18</f>
        <v>67.75</v>
      </c>
      <c r="P10" s="3">
        <f>[6]Outubro!$E$19</f>
        <v>83.5</v>
      </c>
      <c r="Q10" s="3">
        <f>[6]Outubro!$E$20</f>
        <v>79.041666666666671</v>
      </c>
      <c r="R10" s="3">
        <f>[6]Outubro!$E$21</f>
        <v>74.625</v>
      </c>
      <c r="S10" s="3">
        <f>[6]Outubro!$E$22</f>
        <v>62.07692307692308</v>
      </c>
      <c r="T10" s="3">
        <f>[6]Outubro!$E$23</f>
        <v>56.31818181818182</v>
      </c>
      <c r="U10" s="3">
        <f>[6]Outubro!$E$24</f>
        <v>57.458333333333336</v>
      </c>
      <c r="V10" s="3">
        <f>[6]Outubro!$E$25</f>
        <v>49.708333333333336</v>
      </c>
      <c r="W10" s="3">
        <f>[6]Outubro!$E$26</f>
        <v>67.208333333333329</v>
      </c>
      <c r="X10" s="3">
        <f>[6]Outubro!$E$27</f>
        <v>72.875</v>
      </c>
      <c r="Y10" s="3">
        <f>[6]Outubro!$E$28</f>
        <v>63.458333333333336</v>
      </c>
      <c r="Z10" s="3">
        <f>[6]Outubro!$E$29</f>
        <v>68.791666666666671</v>
      </c>
      <c r="AA10" s="3">
        <f>[6]Outubro!$E$30</f>
        <v>76.5</v>
      </c>
      <c r="AB10" s="3">
        <f>[6]Outubro!$E$31</f>
        <v>73.958333333333329</v>
      </c>
      <c r="AC10" s="3">
        <f>[6]Outubro!$E$32</f>
        <v>66.875</v>
      </c>
      <c r="AD10" s="3">
        <f>[6]Outubro!$E$33</f>
        <v>66.958333333333329</v>
      </c>
      <c r="AE10" s="3">
        <f>[6]Outubro!$E$34</f>
        <v>85.625</v>
      </c>
      <c r="AF10" s="3">
        <f>[6]Outubro!$E$35</f>
        <v>77.166666666666671</v>
      </c>
      <c r="AG10" s="16">
        <f t="shared" si="1"/>
        <v>67.963014136401227</v>
      </c>
    </row>
    <row r="11" spans="1:34" ht="17.100000000000001" customHeight="1" x14ac:dyDescent="0.2">
      <c r="A11" s="9" t="s">
        <v>4</v>
      </c>
      <c r="B11" s="3">
        <f>[7]Outubro!$E$5</f>
        <v>48.375</v>
      </c>
      <c r="C11" s="3">
        <f>[7]Outubro!$E$6</f>
        <v>77.083333333333329</v>
      </c>
      <c r="D11" s="3">
        <f>[7]Outubro!$E$7</f>
        <v>64</v>
      </c>
      <c r="E11" s="3">
        <f>[7]Outubro!$E$8</f>
        <v>54.166666666666664</v>
      </c>
      <c r="F11" s="3">
        <f>[7]Outubro!$E$9</f>
        <v>71.291666666666671</v>
      </c>
      <c r="G11" s="3">
        <f>[7]Outubro!$E$10</f>
        <v>75</v>
      </c>
      <c r="H11" s="3">
        <f>[7]Outubro!$E$11</f>
        <v>70.375</v>
      </c>
      <c r="I11" s="3">
        <f>[7]Outubro!$E$12</f>
        <v>60.75</v>
      </c>
      <c r="J11" s="3">
        <f>[7]Outubro!$E$13</f>
        <v>56.625</v>
      </c>
      <c r="K11" s="3">
        <f>[7]Outubro!$E$14</f>
        <v>87.875</v>
      </c>
      <c r="L11" s="3">
        <f>[7]Outubro!$E$15</f>
        <v>72.458333333333329</v>
      </c>
      <c r="M11" s="3">
        <f>[7]Outubro!$E$16</f>
        <v>69.791666666666671</v>
      </c>
      <c r="N11" s="3">
        <f>[7]Outubro!$E$17</f>
        <v>65.541666666666671</v>
      </c>
      <c r="O11" s="3">
        <f>[7]Outubro!$E$18</f>
        <v>68.541666666666671</v>
      </c>
      <c r="P11" s="3">
        <f>[7]Outubro!$E$19</f>
        <v>84.166666666666671</v>
      </c>
      <c r="Q11" s="3">
        <f>[7]Outubro!$E$20</f>
        <v>81.875</v>
      </c>
      <c r="R11" s="3">
        <f>[7]Outubro!$E$21</f>
        <v>76.625</v>
      </c>
      <c r="S11" s="3">
        <f>[7]Outubro!$E$22</f>
        <v>68.625</v>
      </c>
      <c r="T11" s="3">
        <f>[7]Outubro!$E$23</f>
        <v>64.541666666666671</v>
      </c>
      <c r="U11" s="3">
        <f>[7]Outubro!$E$24</f>
        <v>64.333333333333329</v>
      </c>
      <c r="V11" s="3">
        <f>[7]Outubro!$E$25</f>
        <v>53.708333333333336</v>
      </c>
      <c r="W11" s="3">
        <f>[7]Outubro!$E$26</f>
        <v>75.541666666666671</v>
      </c>
      <c r="X11" s="3">
        <f>[7]Outubro!$E$27</f>
        <v>79.958333333333329</v>
      </c>
      <c r="Y11" s="3">
        <f>[7]Outubro!$E$28</f>
        <v>70.916666666666671</v>
      </c>
      <c r="Z11" s="3">
        <f>[7]Outubro!$E$29</f>
        <v>66.833333333333329</v>
      </c>
      <c r="AA11" s="3">
        <f>[7]Outubro!$E$30</f>
        <v>76.791666666666671</v>
      </c>
      <c r="AB11" s="3">
        <f>[7]Outubro!$E$31</f>
        <v>73.833333333333329</v>
      </c>
      <c r="AC11" s="3">
        <f>[7]Outubro!$E$32</f>
        <v>69.25</v>
      </c>
      <c r="AD11" s="3">
        <f>[7]Outubro!$E$33</f>
        <v>59.416666666666664</v>
      </c>
      <c r="AE11" s="3">
        <f>[7]Outubro!$E$34</f>
        <v>87.25</v>
      </c>
      <c r="AF11" s="3">
        <f>[7]Outubro!$E$35</f>
        <v>80.791666666666671</v>
      </c>
      <c r="AG11" s="16">
        <f t="shared" si="1"/>
        <v>70.204301075268802</v>
      </c>
    </row>
    <row r="12" spans="1:34" ht="17.100000000000001" customHeight="1" x14ac:dyDescent="0.2">
      <c r="A12" s="9" t="s">
        <v>5</v>
      </c>
      <c r="B12" s="3">
        <f>[8]Outubro!$E$5</f>
        <v>57.291666666666664</v>
      </c>
      <c r="C12" s="3">
        <f>[8]Outubro!$E$6</f>
        <v>78.916666666666671</v>
      </c>
      <c r="D12" s="3">
        <f>[8]Outubro!$E$7</f>
        <v>65.25</v>
      </c>
      <c r="E12" s="3">
        <f>[8]Outubro!$E$8</f>
        <v>56.375</v>
      </c>
      <c r="F12" s="3">
        <f>[8]Outubro!$E$9</f>
        <v>47.708333333333336</v>
      </c>
      <c r="G12" s="3">
        <f>[8]Outubro!$E$10</f>
        <v>58.083333333333336</v>
      </c>
      <c r="H12" s="3">
        <f>[8]Outubro!$E$11</f>
        <v>57.541666666666664</v>
      </c>
      <c r="I12" s="3">
        <f>[8]Outubro!$E$12</f>
        <v>58.291666666666664</v>
      </c>
      <c r="J12" s="3">
        <f>[8]Outubro!$E$13</f>
        <v>58.791666666666664</v>
      </c>
      <c r="K12" s="3">
        <f>[8]Outubro!$E$14</f>
        <v>68.083333333333329</v>
      </c>
      <c r="L12" s="3">
        <f>[8]Outubro!$E$15</f>
        <v>75.25</v>
      </c>
      <c r="M12" s="3">
        <f>[8]Outubro!$E$16</f>
        <v>69.958333333333329</v>
      </c>
      <c r="N12" s="3">
        <f>[8]Outubro!$E$17</f>
        <v>66</v>
      </c>
      <c r="O12" s="3">
        <f>[8]Outubro!$E$18</f>
        <v>72.958333333333329</v>
      </c>
      <c r="P12" s="3">
        <f>[8]Outubro!$E$19</f>
        <v>85.75</v>
      </c>
      <c r="Q12" s="3">
        <f>[8]Outubro!$E$20</f>
        <v>78.541666666666671</v>
      </c>
      <c r="R12" s="3">
        <f>[8]Outubro!$E$21</f>
        <v>62.666666666666664</v>
      </c>
      <c r="S12" s="3">
        <f>[8]Outubro!$E$22</f>
        <v>53.125</v>
      </c>
      <c r="T12" s="3">
        <f>[8]Outubro!$E$23</f>
        <v>44.5</v>
      </c>
      <c r="U12" s="3">
        <f>[8]Outubro!$E$24</f>
        <v>36.583333333333336</v>
      </c>
      <c r="V12" s="3">
        <f>[8]Outubro!$E$25</f>
        <v>41.541666666666664</v>
      </c>
      <c r="W12" s="3">
        <f>[8]Outubro!$E$26</f>
        <v>61.416666666666664</v>
      </c>
      <c r="X12" s="3">
        <f>[8]Outubro!$E$27</f>
        <v>64.541666666666671</v>
      </c>
      <c r="Y12" s="3">
        <f>[8]Outubro!$E$28</f>
        <v>60.583333333333336</v>
      </c>
      <c r="Z12" s="3">
        <f>[8]Outubro!$E$29</f>
        <v>68.416666666666671</v>
      </c>
      <c r="AA12" s="3">
        <f>[8]Outubro!$E$30</f>
        <v>72.458333333333329</v>
      </c>
      <c r="AB12" s="3">
        <f>[8]Outubro!$E$31</f>
        <v>64.5</v>
      </c>
      <c r="AC12" s="3">
        <f>[8]Outubro!$E$32</f>
        <v>60.208333333333336</v>
      </c>
      <c r="AD12" s="3">
        <f>[8]Outubro!$E$33</f>
        <v>55.208333333333336</v>
      </c>
      <c r="AE12" s="3">
        <f>[8]Outubro!$E$34</f>
        <v>73.5</v>
      </c>
      <c r="AF12" s="3">
        <f>[8]Outubro!$E$35</f>
        <v>67.041666666666671</v>
      </c>
      <c r="AG12" s="16">
        <f t="shared" si="1"/>
        <v>62.615591397849464</v>
      </c>
    </row>
    <row r="13" spans="1:34" ht="17.100000000000001" customHeight="1" x14ac:dyDescent="0.2">
      <c r="A13" s="9" t="s">
        <v>6</v>
      </c>
      <c r="B13" s="3">
        <f>[9]Outubro!$E$5</f>
        <v>56.166666666666664</v>
      </c>
      <c r="C13" s="3">
        <f>[9]Outubro!$E$6</f>
        <v>62.555555555555557</v>
      </c>
      <c r="D13" s="3">
        <f>[9]Outubro!$E$7</f>
        <v>48.823529411764703</v>
      </c>
      <c r="E13" s="3">
        <f>[9]Outubro!$E$8</f>
        <v>47.166666666666664</v>
      </c>
      <c r="F13" s="3">
        <f>[9]Outubro!$E$9</f>
        <v>60</v>
      </c>
      <c r="G13" s="3">
        <f>[9]Outubro!$E$10</f>
        <v>55.722222222222221</v>
      </c>
      <c r="H13" s="3">
        <f>[9]Outubro!$E$11</f>
        <v>53.6</v>
      </c>
      <c r="I13" s="3">
        <f>[9]Outubro!$E$12</f>
        <v>56.75</v>
      </c>
      <c r="J13" s="3">
        <f>[9]Outubro!$E$13</f>
        <v>52.18181818181818</v>
      </c>
      <c r="K13" s="3">
        <f>[9]Outubro!$E$14</f>
        <v>68.294117647058826</v>
      </c>
      <c r="L13" s="3">
        <f>[9]Outubro!$E$15</f>
        <v>60.384615384615387</v>
      </c>
      <c r="M13" s="3">
        <f>[9]Outubro!$E$16</f>
        <v>62.06666666666667</v>
      </c>
      <c r="N13" s="3">
        <f>[9]Outubro!$E$17</f>
        <v>47.857142857142854</v>
      </c>
      <c r="O13" s="3">
        <f>[9]Outubro!$E$18</f>
        <v>67.578947368421055</v>
      </c>
      <c r="P13" s="3">
        <f>[9]Outubro!$E$19</f>
        <v>78.285714285714292</v>
      </c>
      <c r="Q13" s="3">
        <f>[9]Outubro!$E$20</f>
        <v>77.714285714285708</v>
      </c>
      <c r="R13" s="3">
        <f>[9]Outubro!$E$21</f>
        <v>56.866666666666667</v>
      </c>
      <c r="S13" s="3">
        <f>[9]Outubro!$E$22</f>
        <v>54.25</v>
      </c>
      <c r="T13" s="3">
        <f>[9]Outubro!$E$23</f>
        <v>53.208333333333336</v>
      </c>
      <c r="U13" s="3">
        <f>[9]Outubro!$E$24</f>
        <v>56</v>
      </c>
      <c r="V13" s="3">
        <f>[9]Outubro!$E$25</f>
        <v>54.782608695652172</v>
      </c>
      <c r="W13" s="3">
        <f>[9]Outubro!$E$26</f>
        <v>77.61904761904762</v>
      </c>
      <c r="X13" s="3">
        <f>[9]Outubro!$E$27</f>
        <v>54</v>
      </c>
      <c r="Y13" s="3">
        <f>[9]Outubro!$E$28</f>
        <v>53.055555555555557</v>
      </c>
      <c r="Z13" s="3">
        <f>[9]Outubro!$E$29</f>
        <v>72.736842105263165</v>
      </c>
      <c r="AA13" s="3">
        <f>[9]Outubro!$E$30</f>
        <v>66.416666666666671</v>
      </c>
      <c r="AB13" s="3">
        <f>[9]Outubro!$E$31</f>
        <v>59.06666666666667</v>
      </c>
      <c r="AC13" s="3">
        <f>[9]Outubro!$E$32</f>
        <v>62.055555555555557</v>
      </c>
      <c r="AD13" s="3">
        <f>[9]Outubro!$E$33</f>
        <v>55.444444444444443</v>
      </c>
      <c r="AE13" s="3">
        <f>[9]Outubro!$E$34</f>
        <v>78.63636363636364</v>
      </c>
      <c r="AF13" s="3">
        <f>[9]Outubro!$E$35</f>
        <v>66</v>
      </c>
      <c r="AG13" s="16">
        <f t="shared" si="1"/>
        <v>60.493119341090789</v>
      </c>
    </row>
    <row r="14" spans="1:34" ht="17.100000000000001" customHeight="1" x14ac:dyDescent="0.2">
      <c r="A14" s="9" t="s">
        <v>7</v>
      </c>
      <c r="B14" s="3">
        <f>[10]Outubro!$E$5</f>
        <v>54.416666666666664</v>
      </c>
      <c r="C14" s="3">
        <f>[10]Outubro!$E$6</f>
        <v>77.625</v>
      </c>
      <c r="D14" s="3">
        <f>[10]Outubro!$E$7</f>
        <v>64.416666666666671</v>
      </c>
      <c r="E14" s="3">
        <f>[10]Outubro!$E$8</f>
        <v>49.041666666666664</v>
      </c>
      <c r="F14" s="3">
        <f>[10]Outubro!$E$9</f>
        <v>55.666666666666664</v>
      </c>
      <c r="G14" s="3">
        <f>[10]Outubro!$E$10</f>
        <v>60.625</v>
      </c>
      <c r="H14" s="3">
        <f>[10]Outubro!$E$11</f>
        <v>51.916666666666664</v>
      </c>
      <c r="I14" s="3">
        <f>[10]Outubro!$E$12</f>
        <v>54.666666666666664</v>
      </c>
      <c r="J14" s="3">
        <f>[10]Outubro!$E$13</f>
        <v>72.166666666666671</v>
      </c>
      <c r="K14" s="3">
        <f>[10]Outubro!$E$14</f>
        <v>86.833333333333329</v>
      </c>
      <c r="L14" s="3">
        <f>[10]Outubro!$E$15</f>
        <v>84.333333333333329</v>
      </c>
      <c r="M14" s="3">
        <f>[10]Outubro!$E$16</f>
        <v>86.666666666666671</v>
      </c>
      <c r="N14" s="3">
        <f>[10]Outubro!$E$17</f>
        <v>80.291666666666671</v>
      </c>
      <c r="O14" s="3">
        <f>[10]Outubro!$E$18</f>
        <v>93.375</v>
      </c>
      <c r="P14" s="3">
        <f>[10]Outubro!$E$19</f>
        <v>89.666666666666671</v>
      </c>
      <c r="Q14" s="3">
        <f>[10]Outubro!$E$20</f>
        <v>71.958333333333329</v>
      </c>
      <c r="R14" s="3">
        <f>[10]Outubro!$E$21</f>
        <v>69.958333333333329</v>
      </c>
      <c r="S14" s="3">
        <f>[10]Outubro!$E$22</f>
        <v>56.75</v>
      </c>
      <c r="T14" s="3">
        <f>[10]Outubro!$E$23</f>
        <v>49.916666666666664</v>
      </c>
      <c r="U14" s="3">
        <f>[10]Outubro!$E$24</f>
        <v>49.791666666666664</v>
      </c>
      <c r="V14" s="3">
        <f>[10]Outubro!$E$25</f>
        <v>49.833333333333336</v>
      </c>
      <c r="W14" s="3">
        <f>[10]Outubro!$E$26</f>
        <v>51.583333333333336</v>
      </c>
      <c r="X14" s="3">
        <f>[10]Outubro!$E$27</f>
        <v>64.75</v>
      </c>
      <c r="Y14" s="3">
        <f>[10]Outubro!$E$28</f>
        <v>61.875</v>
      </c>
      <c r="Z14" s="3">
        <f>[10]Outubro!$E$29</f>
        <v>77.041666666666671</v>
      </c>
      <c r="AA14" s="3">
        <f>[10]Outubro!$E$30</f>
        <v>71.083333333333329</v>
      </c>
      <c r="AB14" s="3">
        <f>[10]Outubro!$E$31</f>
        <v>61.333333333333336</v>
      </c>
      <c r="AC14" s="3">
        <f>[10]Outubro!$E$32</f>
        <v>64.583333333333329</v>
      </c>
      <c r="AD14" s="3">
        <f>[10]Outubro!$E$33</f>
        <v>57.5</v>
      </c>
      <c r="AE14" s="3">
        <f>[10]Outubro!$E$34</f>
        <v>89.375</v>
      </c>
      <c r="AF14" s="3">
        <f>[10]Outubro!$E$35</f>
        <v>70.416666666666671</v>
      </c>
      <c r="AG14" s="16">
        <f t="shared" si="1"/>
        <v>67.079301075268802</v>
      </c>
    </row>
    <row r="15" spans="1:34" ht="17.100000000000001" customHeight="1" x14ac:dyDescent="0.2">
      <c r="A15" s="9" t="s">
        <v>8</v>
      </c>
      <c r="B15" s="3">
        <f>[11]Outubro!$E$5</f>
        <v>60.416666666666664</v>
      </c>
      <c r="C15" s="3">
        <f>[11]Outubro!$E$6</f>
        <v>82.541666666666671</v>
      </c>
      <c r="D15" s="3">
        <f>[11]Outubro!$E$7</f>
        <v>65.583333333333329</v>
      </c>
      <c r="E15" s="3">
        <f>[11]Outubro!$E$8</f>
        <v>56.666666666666664</v>
      </c>
      <c r="F15" s="3">
        <f>[11]Outubro!$E$9</f>
        <v>62.166666666666664</v>
      </c>
      <c r="G15" s="3">
        <f>[11]Outubro!$E$10</f>
        <v>64.916666666666671</v>
      </c>
      <c r="H15" s="3">
        <f>[11]Outubro!$E$11</f>
        <v>57.291666666666664</v>
      </c>
      <c r="I15" s="3">
        <f>[11]Outubro!$E$12</f>
        <v>69.166666666666671</v>
      </c>
      <c r="J15" s="3">
        <f>[11]Outubro!$E$13</f>
        <v>90.75</v>
      </c>
      <c r="K15" s="3">
        <f>[11]Outubro!$E$14</f>
        <v>90.375</v>
      </c>
      <c r="L15" s="3">
        <f>[11]Outubro!$E$15</f>
        <v>83.458333333333329</v>
      </c>
      <c r="M15" s="3">
        <f>[11]Outubro!$E$16</f>
        <v>89.291666666666671</v>
      </c>
      <c r="N15" s="3">
        <f>[11]Outubro!$E$17</f>
        <v>89.75</v>
      </c>
      <c r="O15" s="3">
        <f>[11]Outubro!$E$18</f>
        <v>90</v>
      </c>
      <c r="P15" s="3">
        <f>[11]Outubro!$E$19</f>
        <v>88.125</v>
      </c>
      <c r="Q15" s="3">
        <f>[11]Outubro!$E$20</f>
        <v>76.75</v>
      </c>
      <c r="R15" s="3">
        <f>[11]Outubro!$E$21</f>
        <v>66.166666666666671</v>
      </c>
      <c r="S15" s="3">
        <f>[11]Outubro!$E$22</f>
        <v>59.625</v>
      </c>
      <c r="T15" s="3">
        <f>[11]Outubro!$E$23</f>
        <v>58.208333333333336</v>
      </c>
      <c r="U15" s="3">
        <f>[11]Outubro!$E$24</f>
        <v>58.666666666666664</v>
      </c>
      <c r="V15" s="3">
        <f>[11]Outubro!$E$25</f>
        <v>57.25</v>
      </c>
      <c r="W15" s="3">
        <f>[11]Outubro!$E$26</f>
        <v>57.458333333333336</v>
      </c>
      <c r="X15" s="3">
        <f>[11]Outubro!$E$27</f>
        <v>66.416666666666671</v>
      </c>
      <c r="Y15" s="3">
        <f>[11]Outubro!$E$28</f>
        <v>69.541666666666671</v>
      </c>
      <c r="Z15" s="3">
        <f>[11]Outubro!$E$29</f>
        <v>82.041666666666671</v>
      </c>
      <c r="AA15" s="3">
        <f>[11]Outubro!$E$30</f>
        <v>75.708333333333329</v>
      </c>
      <c r="AB15" s="3">
        <f>[11]Outubro!$E$31</f>
        <v>68.75</v>
      </c>
      <c r="AC15" s="3">
        <f>[11]Outubro!$E$32</f>
        <v>63.541666666666664</v>
      </c>
      <c r="AD15" s="3">
        <f>[11]Outubro!$E$33</f>
        <v>70.375</v>
      </c>
      <c r="AE15" s="3">
        <f>[11]Outubro!$E$34</f>
        <v>90.833333333333329</v>
      </c>
      <c r="AF15" s="3">
        <f>[11]Outubro!$E$35</f>
        <v>66.458333333333329</v>
      </c>
      <c r="AG15" s="16">
        <f t="shared" si="1"/>
        <v>71.880376344086031</v>
      </c>
    </row>
    <row r="16" spans="1:34" ht="17.100000000000001" customHeight="1" x14ac:dyDescent="0.2">
      <c r="A16" s="9" t="s">
        <v>9</v>
      </c>
      <c r="B16" s="3">
        <f>[12]Outubro!$E$5</f>
        <v>52.416666666666664</v>
      </c>
      <c r="C16" s="3">
        <f>[12]Outubro!$E$6</f>
        <v>78.416666666666671</v>
      </c>
      <c r="D16" s="3">
        <f>[12]Outubro!$E$7</f>
        <v>59.916666666666664</v>
      </c>
      <c r="E16" s="3">
        <f>[12]Outubro!$E$8</f>
        <v>51.416666666666664</v>
      </c>
      <c r="F16" s="3">
        <f>[12]Outubro!$E$9</f>
        <v>57.958333333333336</v>
      </c>
      <c r="G16" s="3">
        <f>[12]Outubro!$E$10</f>
        <v>62</v>
      </c>
      <c r="H16" s="3">
        <f>[12]Outubro!$E$11</f>
        <v>50.875</v>
      </c>
      <c r="I16" s="3">
        <f>[12]Outubro!$E$12</f>
        <v>65.666666666666671</v>
      </c>
      <c r="J16" s="3">
        <f>[12]Outubro!$E$13</f>
        <v>85.875</v>
      </c>
      <c r="K16" s="3">
        <f>[12]Outubro!$E$14</f>
        <v>86.666666666666671</v>
      </c>
      <c r="L16" s="3">
        <f>[12]Outubro!$E$15</f>
        <v>80.791666666666671</v>
      </c>
      <c r="M16" s="3">
        <f>[12]Outubro!$E$16</f>
        <v>82.166666666666671</v>
      </c>
      <c r="N16" s="3">
        <f>[12]Outubro!$E$17</f>
        <v>83.083333333333329</v>
      </c>
      <c r="O16" s="3">
        <f>[12]Outubro!$E$18</f>
        <v>89.125</v>
      </c>
      <c r="P16" s="3">
        <f>[12]Outubro!$E$19</f>
        <v>89.708333333333329</v>
      </c>
      <c r="Q16" s="3">
        <f>[12]Outubro!$E$20</f>
        <v>74.541666666666671</v>
      </c>
      <c r="R16" s="3">
        <f>[12]Outubro!$E$21</f>
        <v>67</v>
      </c>
      <c r="S16" s="3">
        <f>[12]Outubro!$E$22</f>
        <v>59.541666666666664</v>
      </c>
      <c r="T16" s="3">
        <f>[12]Outubro!$E$23</f>
        <v>53.625</v>
      </c>
      <c r="U16" s="3">
        <f>[12]Outubro!$E$24</f>
        <v>51.333333333333336</v>
      </c>
      <c r="V16" s="3">
        <f>[12]Outubro!$E$25</f>
        <v>50.625</v>
      </c>
      <c r="W16" s="3">
        <f>[12]Outubro!$E$26</f>
        <v>51.375</v>
      </c>
      <c r="X16" s="3">
        <f>[12]Outubro!$E$27</f>
        <v>66.083333333333329</v>
      </c>
      <c r="Y16" s="3">
        <f>[12]Outubro!$E$28</f>
        <v>66.25</v>
      </c>
      <c r="Z16" s="3">
        <f>[12]Outubro!$E$29</f>
        <v>79.041666666666671</v>
      </c>
      <c r="AA16" s="3">
        <f>[12]Outubro!$E$30</f>
        <v>71.958333333333329</v>
      </c>
      <c r="AB16" s="3">
        <f>[12]Outubro!$E$31</f>
        <v>61.833333333333336</v>
      </c>
      <c r="AC16" s="3">
        <f>[12]Outubro!$E$32</f>
        <v>61.416666666666664</v>
      </c>
      <c r="AD16" s="3">
        <f>[12]Outubro!$E$33</f>
        <v>64.5</v>
      </c>
      <c r="AE16" s="3">
        <f>[12]Outubro!$E$34</f>
        <v>86.916666666666671</v>
      </c>
      <c r="AF16" s="3">
        <f>[12]Outubro!$E$35</f>
        <v>72.958333333333329</v>
      </c>
      <c r="AG16" s="16">
        <f t="shared" si="1"/>
        <v>68.228494623655919</v>
      </c>
    </row>
    <row r="17" spans="1:34" ht="17.100000000000001" customHeight="1" x14ac:dyDescent="0.2">
      <c r="A17" s="9" t="s">
        <v>52</v>
      </c>
      <c r="B17" s="3">
        <f>[13]Outubro!$E$5</f>
        <v>52.9</v>
      </c>
      <c r="C17" s="3">
        <f>[13]Outubro!$E$6</f>
        <v>76.166666666666671</v>
      </c>
      <c r="D17" s="3">
        <f>[13]Outubro!$E$7</f>
        <v>61.583333333333336</v>
      </c>
      <c r="E17" s="3">
        <f>[13]Outubro!$E$8</f>
        <v>51.916666666666664</v>
      </c>
      <c r="F17" s="3">
        <f>[13]Outubro!$E$9</f>
        <v>58.833333333333336</v>
      </c>
      <c r="G17" s="3">
        <f>[13]Outubro!$E$10</f>
        <v>60.041666666666664</v>
      </c>
      <c r="H17" s="3">
        <f>[13]Outubro!$E$11</f>
        <v>56.791666666666664</v>
      </c>
      <c r="I17" s="3">
        <f>[13]Outubro!$E$12</f>
        <v>57.333333333333336</v>
      </c>
      <c r="J17" s="3">
        <f>[13]Outubro!$E$13</f>
        <v>55.916666666666664</v>
      </c>
      <c r="K17" s="3">
        <f>[13]Outubro!$E$14</f>
        <v>80.416666666666671</v>
      </c>
      <c r="L17" s="3">
        <f>[13]Outubro!$E$15</f>
        <v>78.333333333333329</v>
      </c>
      <c r="M17" s="3">
        <f>[13]Outubro!$E$16</f>
        <v>72.416666666666671</v>
      </c>
      <c r="N17" s="3">
        <f>[13]Outubro!$E$17</f>
        <v>65.5</v>
      </c>
      <c r="O17" s="3">
        <f>[13]Outubro!$E$18</f>
        <v>88.625</v>
      </c>
      <c r="P17" s="3">
        <f>[13]Outubro!$E$19</f>
        <v>89.25</v>
      </c>
      <c r="Q17" s="3">
        <f>[13]Outubro!$E$20</f>
        <v>68.125</v>
      </c>
      <c r="R17" s="3">
        <f>[13]Outubro!$E$21</f>
        <v>60.916666666666664</v>
      </c>
      <c r="S17" s="3">
        <f>[13]Outubro!$E$22</f>
        <v>49.333333333333336</v>
      </c>
      <c r="T17" s="3">
        <f>[13]Outubro!$E$23</f>
        <v>45.25</v>
      </c>
      <c r="U17" s="3">
        <f>[13]Outubro!$E$24</f>
        <v>46.695652173913047</v>
      </c>
      <c r="V17" s="3">
        <f>[13]Outubro!$E$25</f>
        <v>45.08</v>
      </c>
      <c r="W17" s="3">
        <f>[13]Outubro!$E$26</f>
        <v>50.625</v>
      </c>
      <c r="X17" s="3">
        <f>[13]Outubro!$E$27</f>
        <v>58.041666666666664</v>
      </c>
      <c r="Y17" s="3">
        <f>[13]Outubro!$E$28</f>
        <v>55.791666666666664</v>
      </c>
      <c r="Z17" s="3">
        <f>[13]Outubro!$E$29</f>
        <v>65.541666666666671</v>
      </c>
      <c r="AA17" s="3">
        <f>[13]Outubro!$E$30</f>
        <v>58.583333333333336</v>
      </c>
      <c r="AB17" s="3">
        <f>[13]Outubro!$E$31</f>
        <v>55.25</v>
      </c>
      <c r="AC17" s="3">
        <f>[13]Outubro!$E$32</f>
        <v>57.208333333333336</v>
      </c>
      <c r="AD17" s="3">
        <f>[13]Outubro!$E$33</f>
        <v>52.708333333333336</v>
      </c>
      <c r="AE17" s="3">
        <f>[13]Outubro!$E$34</f>
        <v>80.083333333333329</v>
      </c>
      <c r="AF17" s="3">
        <f>[13]Outubro!$E$35</f>
        <v>61.458333333333336</v>
      </c>
      <c r="AG17" s="16">
        <f t="shared" si="1"/>
        <v>61.829590930341276</v>
      </c>
    </row>
    <row r="18" spans="1:34" ht="17.100000000000001" customHeight="1" x14ac:dyDescent="0.2">
      <c r="A18" s="9" t="s">
        <v>10</v>
      </c>
      <c r="B18" s="3">
        <f>[14]outubro!$E$5</f>
        <v>57.458333333333336</v>
      </c>
      <c r="C18" s="3">
        <f>[14]outubro!$E$6</f>
        <v>77.869565217391298</v>
      </c>
      <c r="D18" s="3">
        <f>[14]outubro!$E$7</f>
        <v>63.826086956521742</v>
      </c>
      <c r="E18" s="3">
        <f>[14]outubro!$E$8</f>
        <v>59.347826086956523</v>
      </c>
      <c r="F18" s="3">
        <f>[14]outubro!$E$9</f>
        <v>56.565217391304351</v>
      </c>
      <c r="G18" s="3">
        <f>[14]outubro!$E$10</f>
        <v>60.695652173913047</v>
      </c>
      <c r="H18" s="3">
        <f>[14]outubro!$E$11</f>
        <v>47.913043478260867</v>
      </c>
      <c r="I18" s="3">
        <f>[14]outubro!$E$12</f>
        <v>80.826086956521735</v>
      </c>
      <c r="J18" s="3">
        <f>[14]outubro!$E$13</f>
        <v>86.521739130434781</v>
      </c>
      <c r="K18" s="3">
        <f>[14]outubro!$E$14</f>
        <v>78.913043478260875</v>
      </c>
      <c r="L18" s="3">
        <f>[14]outubro!$E$15</f>
        <v>88.521739130434781</v>
      </c>
      <c r="M18" s="3">
        <f>[14]outubro!$E$16</f>
        <v>84.478260869565219</v>
      </c>
      <c r="N18" s="3">
        <f>[14]outubro!$E$17</f>
        <v>90.782608695652172</v>
      </c>
      <c r="O18" s="3">
        <f>[14]outubro!$E$18</f>
        <v>89.173913043478265</v>
      </c>
      <c r="P18" s="3">
        <f>[14]outubro!$E$19</f>
        <v>73.347826086956516</v>
      </c>
      <c r="Q18" s="3">
        <f>[14]outubro!$E$20</f>
        <v>67.608695652173907</v>
      </c>
      <c r="R18" s="3">
        <f>[14]outubro!$E$21</f>
        <v>56.782608695652172</v>
      </c>
      <c r="S18" s="3">
        <f>[14]outubro!$E$22</f>
        <v>52.478260869565219</v>
      </c>
      <c r="T18" s="3">
        <f>[14]outubro!$E$23</f>
        <v>56.863636363636367</v>
      </c>
      <c r="U18" s="3">
        <f>[14]outubro!$E$24</f>
        <v>55</v>
      </c>
      <c r="V18" s="3">
        <f>[14]outubro!$E$25</f>
        <v>50.5</v>
      </c>
      <c r="W18" s="3">
        <f>[14]outubro!$E$26</f>
        <v>60.5</v>
      </c>
      <c r="X18" s="3">
        <f>[14]outubro!$E$27</f>
        <v>61.083333333333336</v>
      </c>
      <c r="Y18" s="3">
        <f>[14]outubro!$E$28</f>
        <v>61.083333333333336</v>
      </c>
      <c r="Z18" s="3">
        <f>[14]outubro!$E$29</f>
        <v>78.291666666666671</v>
      </c>
      <c r="AA18" s="3">
        <f>[14]outubro!$E$30</f>
        <v>70.791666666666671</v>
      </c>
      <c r="AB18" s="3">
        <f>[14]outubro!$E$31</f>
        <v>69.541666666666671</v>
      </c>
      <c r="AC18" s="3">
        <f>[14]outubro!$E$32</f>
        <v>66.25</v>
      </c>
      <c r="AD18" s="3">
        <f>[14]outubro!$E$33</f>
        <v>62</v>
      </c>
      <c r="AE18" s="3">
        <f>[14]outubro!$E$34</f>
        <v>87.958333333333329</v>
      </c>
      <c r="AF18" s="3">
        <f>[14]outubro!$E$35</f>
        <v>66.75</v>
      </c>
      <c r="AG18" s="16">
        <f t="shared" ref="AG18:AG29" si="2">AVERAGE(B18:AF18)</f>
        <v>68.37819818096817</v>
      </c>
    </row>
    <row r="19" spans="1:34" ht="17.100000000000001" customHeight="1" x14ac:dyDescent="0.2">
      <c r="A19" s="9" t="s">
        <v>11</v>
      </c>
      <c r="B19" s="3">
        <f>[15]Outubro!$E$5</f>
        <v>62.25</v>
      </c>
      <c r="C19" s="3">
        <f>[15]Outubro!$E$6</f>
        <v>78.083333333333329</v>
      </c>
      <c r="D19" s="3">
        <f>[15]Outubro!$E$7</f>
        <v>65.333333333333329</v>
      </c>
      <c r="E19" s="3">
        <f>[15]Outubro!$E$8</f>
        <v>61.708333333333336</v>
      </c>
      <c r="F19" s="3">
        <f>[15]Outubro!$E$9</f>
        <v>61.916666666666664</v>
      </c>
      <c r="G19" s="3">
        <f>[15]Outubro!$E$10</f>
        <v>62.916666666666664</v>
      </c>
      <c r="H19" s="3">
        <f>[15]Outubro!$E$11</f>
        <v>58.208333333333336</v>
      </c>
      <c r="I19" s="3">
        <f>[15]Outubro!$E$12</f>
        <v>61.125</v>
      </c>
      <c r="J19" s="3">
        <f>[15]Outubro!$E$13</f>
        <v>62.333333333333336</v>
      </c>
      <c r="K19" s="3">
        <f>[15]Outubro!$E$14</f>
        <v>81.5</v>
      </c>
      <c r="L19" s="3">
        <f>[15]Outubro!$E$15</f>
        <v>87.916666666666671</v>
      </c>
      <c r="M19" s="3">
        <f>[15]Outubro!$E$16</f>
        <v>84.333333333333329</v>
      </c>
      <c r="N19" s="3">
        <f>[15]Outubro!$E$17</f>
        <v>78.25</v>
      </c>
      <c r="O19" s="3">
        <f>[15]Outubro!$E$18</f>
        <v>89.416666666666671</v>
      </c>
      <c r="P19" s="3">
        <f>[15]Outubro!$E$19</f>
        <v>91.833333333333329</v>
      </c>
      <c r="Q19" s="3">
        <f>[15]Outubro!$E$20</f>
        <v>68.090909090909093</v>
      </c>
      <c r="R19" s="3">
        <f>[15]Outubro!$E$21</f>
        <v>59.666666666666664</v>
      </c>
      <c r="S19" s="3">
        <f>[15]Outubro!$E$22</f>
        <v>61.166666666666664</v>
      </c>
      <c r="T19" s="3">
        <f>[15]Outubro!$E$23</f>
        <v>53</v>
      </c>
      <c r="U19" s="3">
        <f>[15]Outubro!$E$24</f>
        <v>50.791666666666664</v>
      </c>
      <c r="V19" s="3">
        <f>[15]Outubro!$E$25</f>
        <v>50.5</v>
      </c>
      <c r="W19" s="3">
        <f>[15]Outubro!$E$26</f>
        <v>62.666666666666664</v>
      </c>
      <c r="X19" s="3">
        <f>[15]Outubro!$E$27</f>
        <v>71</v>
      </c>
      <c r="Y19" s="3">
        <f>[15]Outubro!$E$28</f>
        <v>62.875</v>
      </c>
      <c r="Z19" s="3">
        <f>[15]Outubro!$E$29</f>
        <v>77.25</v>
      </c>
      <c r="AA19" s="3">
        <f>[15]Outubro!$E$30</f>
        <v>66.5</v>
      </c>
      <c r="AB19" s="3">
        <f>[15]Outubro!$E$31</f>
        <v>61.416666666666664</v>
      </c>
      <c r="AC19" s="3">
        <f>[15]Outubro!$E$32</f>
        <v>67.5</v>
      </c>
      <c r="AD19" s="3">
        <f>[15]Outubro!$E$33</f>
        <v>65.791666666666671</v>
      </c>
      <c r="AE19" s="3">
        <f>[15]Outubro!$E$34</f>
        <v>91.041666666666671</v>
      </c>
      <c r="AF19" s="3">
        <f>[15]Outubro!$E$35</f>
        <v>69.25</v>
      </c>
      <c r="AG19" s="16">
        <f t="shared" si="2"/>
        <v>68.56879276637342</v>
      </c>
    </row>
    <row r="20" spans="1:34" ht="17.100000000000001" customHeight="1" x14ac:dyDescent="0.2">
      <c r="A20" s="9" t="s">
        <v>12</v>
      </c>
      <c r="B20" s="3">
        <f>[16]Outubro!$E$5</f>
        <v>56.125</v>
      </c>
      <c r="C20" s="3">
        <f>[16]Outubro!$E$6</f>
        <v>76.75</v>
      </c>
      <c r="D20" s="3">
        <f>[16]Outubro!$E$7</f>
        <v>65.125</v>
      </c>
      <c r="E20" s="3">
        <f>[16]Outubro!$E$8</f>
        <v>58.75</v>
      </c>
      <c r="F20" s="3">
        <f>[16]Outubro!$E$9</f>
        <v>58.958333333333336</v>
      </c>
      <c r="G20" s="3">
        <f>[16]Outubro!$E$10</f>
        <v>62.208333333333336</v>
      </c>
      <c r="H20" s="3">
        <f>[16]Outubro!$E$11</f>
        <v>61.875</v>
      </c>
      <c r="I20" s="3">
        <f>[16]Outubro!$E$12</f>
        <v>64.458333333333329</v>
      </c>
      <c r="J20" s="3">
        <f>[16]Outubro!$E$13</f>
        <v>61.125</v>
      </c>
      <c r="K20" s="3">
        <f>[16]Outubro!$E$14</f>
        <v>79.875</v>
      </c>
      <c r="L20" s="3">
        <f>[16]Outubro!$E$15</f>
        <v>78.75</v>
      </c>
      <c r="M20" s="3">
        <f>[16]Outubro!$E$16</f>
        <v>74.708333333333329</v>
      </c>
      <c r="N20" s="3">
        <f>[16]Outubro!$E$17</f>
        <v>62.666666666666664</v>
      </c>
      <c r="O20" s="3">
        <f>[16]Outubro!$E$18</f>
        <v>83.708333333333329</v>
      </c>
      <c r="P20" s="3">
        <f>[16]Outubro!$E$19</f>
        <v>87.25</v>
      </c>
      <c r="Q20" s="3">
        <f>[16]Outubro!$E$20</f>
        <v>74.625</v>
      </c>
      <c r="R20" s="3">
        <f>[16]Outubro!$E$21</f>
        <v>66.041666666666671</v>
      </c>
      <c r="S20" s="3">
        <f>[16]Outubro!$E$22</f>
        <v>52.041666666666664</v>
      </c>
      <c r="T20" s="3">
        <f>[16]Outubro!$E$23</f>
        <v>46.625</v>
      </c>
      <c r="U20" s="3">
        <f>[16]Outubro!$E$24</f>
        <v>44.5</v>
      </c>
      <c r="V20" s="3">
        <f>[16]Outubro!$E$25</f>
        <v>47.5</v>
      </c>
      <c r="W20" s="3">
        <f>[16]Outubro!$E$26</f>
        <v>62.833333333333336</v>
      </c>
      <c r="X20" s="3">
        <f>[16]Outubro!$E$27</f>
        <v>65.208333333333329</v>
      </c>
      <c r="Y20" s="3">
        <f>[16]Outubro!$E$28</f>
        <v>62.166666666666664</v>
      </c>
      <c r="Z20" s="3">
        <f>[16]Outubro!$E$29</f>
        <v>69.625</v>
      </c>
      <c r="AA20" s="3">
        <f>[16]Outubro!$E$30</f>
        <v>63.708333333333336</v>
      </c>
      <c r="AB20" s="3">
        <f>[16]Outubro!$E$31</f>
        <v>53.833333333333336</v>
      </c>
      <c r="AC20" s="3">
        <f>[16]Outubro!$E$32</f>
        <v>62.333333333333336</v>
      </c>
      <c r="AD20" s="3">
        <f>[16]Outubro!$E$33</f>
        <v>57.208333333333336</v>
      </c>
      <c r="AE20" s="3">
        <f>[16]Outubro!$E$34</f>
        <v>80.333333333333329</v>
      </c>
      <c r="AF20" s="3">
        <f>[16]Outubro!$E$35</f>
        <v>63.416666666666664</v>
      </c>
      <c r="AG20" s="16">
        <f t="shared" si="2"/>
        <v>64.655913978494624</v>
      </c>
    </row>
    <row r="21" spans="1:34" ht="17.100000000000001" customHeight="1" x14ac:dyDescent="0.2">
      <c r="A21" s="9" t="s">
        <v>13</v>
      </c>
      <c r="B21" s="3" t="str">
        <f>[17]Outubro!$E$5</f>
        <v>**</v>
      </c>
      <c r="C21" s="3" t="str">
        <f>[17]Outubro!$E$6</f>
        <v>**</v>
      </c>
      <c r="D21" s="3" t="str">
        <f>[17]Outubro!$E$7</f>
        <v>**</v>
      </c>
      <c r="E21" s="3" t="str">
        <f>[17]Outubro!$E$8</f>
        <v>**</v>
      </c>
      <c r="F21" s="3" t="str">
        <f>[17]Outubro!$E$9</f>
        <v>**</v>
      </c>
      <c r="G21" s="3" t="str">
        <f>[17]Outubro!$E$10</f>
        <v>**</v>
      </c>
      <c r="H21" s="3" t="str">
        <f>[17]Outubro!$E$11</f>
        <v>**</v>
      </c>
      <c r="I21" s="3" t="str">
        <f>[17]Outubro!$E$12</f>
        <v>**</v>
      </c>
      <c r="J21" s="3" t="str">
        <f>[17]Outubro!$E$13</f>
        <v>**</v>
      </c>
      <c r="K21" s="3" t="str">
        <f>[17]Outubro!$E$14</f>
        <v>**</v>
      </c>
      <c r="L21" s="3" t="str">
        <f>[17]Outubro!$E$15</f>
        <v>**</v>
      </c>
      <c r="M21" s="3" t="str">
        <f>[17]Outubro!$E$16</f>
        <v>**</v>
      </c>
      <c r="N21" s="3" t="str">
        <f>[17]Outubro!$E$17</f>
        <v>**</v>
      </c>
      <c r="O21" s="3" t="str">
        <f>[17]Outubro!$E$18</f>
        <v>**</v>
      </c>
      <c r="P21" s="3" t="str">
        <f>[17]Outubro!$E$19</f>
        <v>**</v>
      </c>
      <c r="Q21" s="3" t="str">
        <f>[17]Outubro!$E$20</f>
        <v>**</v>
      </c>
      <c r="R21" s="3" t="str">
        <f>[17]Outubro!$E$21</f>
        <v>**</v>
      </c>
      <c r="S21" s="3" t="str">
        <f>[17]Outubro!$E$22</f>
        <v>**</v>
      </c>
      <c r="T21" s="3">
        <f>[17]Outubro!$E$23</f>
        <v>48.166666666666664</v>
      </c>
      <c r="U21" s="3">
        <f>[17]Outubro!$E$24</f>
        <v>56.541666666666664</v>
      </c>
      <c r="V21" s="3">
        <f>[17]Outubro!$E$25</f>
        <v>60.583333333333336</v>
      </c>
      <c r="W21" s="3">
        <f>[17]Outubro!$E$26</f>
        <v>72.416666666666671</v>
      </c>
      <c r="X21" s="3">
        <f>[17]Outubro!$E$27</f>
        <v>69.541666666666671</v>
      </c>
      <c r="Y21" s="3">
        <f>[17]Outubro!$E$28</f>
        <v>64</v>
      </c>
      <c r="Z21" s="3">
        <f>[17]Outubro!$E$29</f>
        <v>79.75</v>
      </c>
      <c r="AA21" s="3">
        <f>[17]Outubro!$E$30</f>
        <v>78.583333333333329</v>
      </c>
      <c r="AB21" s="3">
        <f>[17]Outubro!$E$31</f>
        <v>72.291666666666671</v>
      </c>
      <c r="AC21" s="3">
        <f>[17]Outubro!$E$32</f>
        <v>69.666666666666671</v>
      </c>
      <c r="AD21" s="3">
        <f>[17]Outubro!$E$33</f>
        <v>61.416666666666664</v>
      </c>
      <c r="AE21" s="3">
        <f>[17]Outubro!$E$34</f>
        <v>77.333333333333329</v>
      </c>
      <c r="AF21" s="3">
        <f>[17]Outubro!$E$35</f>
        <v>80.041666666666671</v>
      </c>
      <c r="AG21" s="16">
        <f t="shared" si="2"/>
        <v>68.487179487179475</v>
      </c>
    </row>
    <row r="22" spans="1:34" ht="17.100000000000001" customHeight="1" x14ac:dyDescent="0.2">
      <c r="A22" s="9" t="s">
        <v>14</v>
      </c>
      <c r="B22" s="3">
        <f>[18]Outubro!$E$5</f>
        <v>37.260869565217391</v>
      </c>
      <c r="C22" s="3">
        <f>[18]Outubro!$E$6</f>
        <v>67.208333333333329</v>
      </c>
      <c r="D22" s="3">
        <f>[18]Outubro!$E$7</f>
        <v>64.25</v>
      </c>
      <c r="E22" s="3">
        <f>[18]Outubro!$E$8</f>
        <v>52.095238095238095</v>
      </c>
      <c r="F22" s="3">
        <f>[18]Outubro!$E$9</f>
        <v>58.25</v>
      </c>
      <c r="G22" s="3">
        <f>[18]Outubro!$E$10</f>
        <v>78.470588235294116</v>
      </c>
      <c r="H22" s="3">
        <f>[18]Outubro!$E$11</f>
        <v>73.466666666666669</v>
      </c>
      <c r="I22" s="3">
        <f>[18]Outubro!$E$12</f>
        <v>62.1875</v>
      </c>
      <c r="J22" s="3">
        <f>[18]Outubro!$E$13</f>
        <v>76.666666666666671</v>
      </c>
      <c r="K22" s="3">
        <f>[18]Outubro!$E$14</f>
        <v>84.588235294117652</v>
      </c>
      <c r="L22" s="3">
        <f>[18]Outubro!$E$15</f>
        <v>83.84615384615384</v>
      </c>
      <c r="M22" s="3">
        <f>[18]Outubro!$E$16</f>
        <v>75.071428571428569</v>
      </c>
      <c r="N22" s="3">
        <f>[18]Outubro!$E$17</f>
        <v>87.583333333333329</v>
      </c>
      <c r="O22" s="3">
        <f>[18]Outubro!$E$18</f>
        <v>83.615384615384613</v>
      </c>
      <c r="P22" s="3">
        <f>[18]Outubro!$E$19</f>
        <v>88.833333333333329</v>
      </c>
      <c r="Q22" s="3">
        <f>[18]Outubro!$E$20</f>
        <v>89.89473684210526</v>
      </c>
      <c r="R22" s="3">
        <f>[18]Outubro!$E$21</f>
        <v>72.529411764705884</v>
      </c>
      <c r="S22" s="3">
        <f>[18]Outubro!$E$22</f>
        <v>59.65</v>
      </c>
      <c r="T22" s="3">
        <f>[18]Outubro!$E$23</f>
        <v>65.21052631578948</v>
      </c>
      <c r="U22" s="3">
        <f>[18]Outubro!$E$24</f>
        <v>81.333333333333329</v>
      </c>
      <c r="V22" s="3">
        <f>[18]Outubro!$E$25</f>
        <v>81.15384615384616</v>
      </c>
      <c r="W22" s="3">
        <f>[18]Outubro!$E$26</f>
        <v>72.117647058823536</v>
      </c>
      <c r="X22" s="3">
        <f>[18]Outubro!$E$27</f>
        <v>91.428571428571431</v>
      </c>
      <c r="Y22" s="3">
        <f>[18]Outubro!$E$28</f>
        <v>81.15384615384616</v>
      </c>
      <c r="Z22" s="3">
        <f>[18]Outubro!$E$29</f>
        <v>72.117647058823536</v>
      </c>
      <c r="AA22" s="3">
        <f>[18]Outubro!$E$30</f>
        <v>91.428571428571431</v>
      </c>
      <c r="AB22" s="3">
        <f>[18]Outubro!$E$31</f>
        <v>85</v>
      </c>
      <c r="AC22" s="3">
        <f>[18]Outubro!$E$32</f>
        <v>87.090909090909093</v>
      </c>
      <c r="AD22" s="3">
        <f>[18]Outubro!$E$33</f>
        <v>78.285714285714292</v>
      </c>
      <c r="AE22" s="3">
        <f>[18]Outubro!$E$34</f>
        <v>83.5</v>
      </c>
      <c r="AF22" s="3">
        <f>[18]Outubro!$E$35</f>
        <v>85.666666666666671</v>
      </c>
      <c r="AG22" s="16">
        <f t="shared" si="2"/>
        <v>75.837263197995938</v>
      </c>
    </row>
    <row r="23" spans="1:34" ht="17.100000000000001" customHeight="1" x14ac:dyDescent="0.2">
      <c r="A23" s="9" t="s">
        <v>15</v>
      </c>
      <c r="B23" s="3">
        <f>[19]Outubro!$E$5</f>
        <v>56.166666666666664</v>
      </c>
      <c r="C23" s="3">
        <f>[19]Outubro!$E$6</f>
        <v>79.333333333333329</v>
      </c>
      <c r="D23" s="3">
        <f>[19]Outubro!$E$7</f>
        <v>63.208333333333336</v>
      </c>
      <c r="E23" s="3">
        <f>[19]Outubro!$E$8</f>
        <v>54.208333333333336</v>
      </c>
      <c r="F23" s="3">
        <f>[19]Outubro!$E$9</f>
        <v>55.875</v>
      </c>
      <c r="G23" s="3">
        <f>[19]Outubro!$E$10</f>
        <v>58.75</v>
      </c>
      <c r="H23" s="3">
        <f>[19]Outubro!$E$11</f>
        <v>55.375</v>
      </c>
      <c r="I23" s="3">
        <f>[19]Outubro!$E$12</f>
        <v>59</v>
      </c>
      <c r="J23" s="3">
        <f>[19]Outubro!$E$13</f>
        <v>64.791666666666671</v>
      </c>
      <c r="K23" s="3">
        <f>[19]Outubro!$E$14</f>
        <v>94.083333333333329</v>
      </c>
      <c r="L23" s="3">
        <f>[19]Outubro!$E$15</f>
        <v>85</v>
      </c>
      <c r="M23" s="3">
        <f>[19]Outubro!$E$16</f>
        <v>89.208333333333329</v>
      </c>
      <c r="N23" s="3">
        <f>[19]Outubro!$E$17</f>
        <v>81.458333333333329</v>
      </c>
      <c r="O23" s="3">
        <f>[19]Outubro!$E$18</f>
        <v>95.541666666666671</v>
      </c>
      <c r="P23" s="3">
        <f>[19]Outubro!$E$19</f>
        <v>77.461538461538467</v>
      </c>
      <c r="Q23" s="3">
        <f>[19]Outubro!$E$20</f>
        <v>60.541666666666664</v>
      </c>
      <c r="R23" s="3">
        <f>[19]Outubro!$E$21</f>
        <v>50.5</v>
      </c>
      <c r="S23" s="3">
        <f>[19]Outubro!$E$22</f>
        <v>48.583333333333336</v>
      </c>
      <c r="T23" s="3">
        <f>[19]Outubro!$E$23</f>
        <v>48.958333333333336</v>
      </c>
      <c r="U23" s="3">
        <f>[19]Outubro!$E$24</f>
        <v>51.916666666666664</v>
      </c>
      <c r="V23" s="3">
        <f>[19]Outubro!$E$25</f>
        <v>56.125</v>
      </c>
      <c r="W23" s="3">
        <f>[19]Outubro!$E$26</f>
        <v>65.583333333333329</v>
      </c>
      <c r="X23" s="3">
        <f>[19]Outubro!$E$27</f>
        <v>62.208333333333336</v>
      </c>
      <c r="Y23" s="3">
        <f>[19]Outubro!$E$28</f>
        <v>62.208333333333336</v>
      </c>
      <c r="Z23" s="3">
        <f>[19]Outubro!$E$29</f>
        <v>73.041666666666671</v>
      </c>
      <c r="AA23" s="3">
        <f>[19]Outubro!$E$30</f>
        <v>74</v>
      </c>
      <c r="AB23" s="3">
        <f>[19]Outubro!$E$31</f>
        <v>61.708333333333336</v>
      </c>
      <c r="AC23" s="3">
        <f>[19]Outubro!$E$32</f>
        <v>61.25</v>
      </c>
      <c r="AD23" s="3">
        <f>[19]Outubro!$E$33</f>
        <v>64.041666666666671</v>
      </c>
      <c r="AE23" s="3">
        <f>[19]Outubro!$E$34</f>
        <v>93.291666666666671</v>
      </c>
      <c r="AF23" s="3">
        <f>[19]Outubro!$E$35</f>
        <v>62.333333333333336</v>
      </c>
      <c r="AG23" s="16">
        <f t="shared" si="2"/>
        <v>66.637200165425966</v>
      </c>
    </row>
    <row r="24" spans="1:34" ht="17.100000000000001" customHeight="1" x14ac:dyDescent="0.2">
      <c r="A24" s="9" t="s">
        <v>16</v>
      </c>
      <c r="B24" s="3">
        <f>[20]Outubro!$E$5</f>
        <v>58.708333333333336</v>
      </c>
      <c r="C24" s="3">
        <f>[20]Outubro!$E$6</f>
        <v>82.583333333333329</v>
      </c>
      <c r="D24" s="3">
        <f>[20]Outubro!$E$7</f>
        <v>65.541666666666671</v>
      </c>
      <c r="E24" s="3">
        <f>[20]Outubro!$E$8</f>
        <v>56.625</v>
      </c>
      <c r="F24" s="3">
        <f>[20]Outubro!$E$9</f>
        <v>54.875</v>
      </c>
      <c r="G24" s="3">
        <f>[20]Outubro!$E$10</f>
        <v>53.333333333333336</v>
      </c>
      <c r="H24" s="3">
        <f>[20]Outubro!$E$11</f>
        <v>53.041666666666664</v>
      </c>
      <c r="I24" s="3">
        <f>[20]Outubro!$E$12</f>
        <v>53.083333333333336</v>
      </c>
      <c r="J24" s="3">
        <f>[20]Outubro!$E$13</f>
        <v>51.958333333333336</v>
      </c>
      <c r="K24" s="3">
        <f>[20]Outubro!$E$14</f>
        <v>75.375</v>
      </c>
      <c r="L24" s="3">
        <f>[20]Outubro!$E$15</f>
        <v>69.541666666666671</v>
      </c>
      <c r="M24" s="3">
        <f>[20]Outubro!$E$16</f>
        <v>64.833333333333329</v>
      </c>
      <c r="N24" s="3">
        <f>[20]Outubro!$E$17</f>
        <v>69.333333333333329</v>
      </c>
      <c r="O24" s="3">
        <f>[20]Outubro!$E$18</f>
        <v>92.458333333333329</v>
      </c>
      <c r="P24" s="3">
        <f>[20]Outubro!$E$19</f>
        <v>93.083333333333329</v>
      </c>
      <c r="Q24" s="3">
        <f>[20]Outubro!$E$20</f>
        <v>73.333333333333329</v>
      </c>
      <c r="R24" s="3">
        <f>[20]Outubro!$E$21</f>
        <v>59.75</v>
      </c>
      <c r="S24" s="3">
        <f>[20]Outubro!$E$22</f>
        <v>51.5</v>
      </c>
      <c r="T24" s="3">
        <f>[20]Outubro!$E$23</f>
        <v>47.958333333333336</v>
      </c>
      <c r="U24" s="3">
        <f>[20]Outubro!$E$24</f>
        <v>48.333333333333336</v>
      </c>
      <c r="V24" s="3">
        <f>[20]Outubro!$E$25</f>
        <v>46.25</v>
      </c>
      <c r="W24" s="3">
        <f>[20]Outubro!$E$26</f>
        <v>52.125</v>
      </c>
      <c r="X24" s="3">
        <f>[20]Outubro!$E$27</f>
        <v>51.416666666666664</v>
      </c>
      <c r="Y24" s="3">
        <f>[20]Outubro!$E$28</f>
        <v>52.75</v>
      </c>
      <c r="Z24" s="3">
        <f>[20]Outubro!$E$29</f>
        <v>59.583333333333336</v>
      </c>
      <c r="AA24" s="3">
        <f>[20]Outubro!$E$30</f>
        <v>58.291666666666664</v>
      </c>
      <c r="AB24" s="3">
        <f>[20]Outubro!$E$31</f>
        <v>50.583333333333336</v>
      </c>
      <c r="AC24" s="3">
        <f>[20]Outubro!$E$32</f>
        <v>48.041666666666664</v>
      </c>
      <c r="AD24" s="3">
        <f>[20]Outubro!$E$33</f>
        <v>43.625</v>
      </c>
      <c r="AE24" s="3">
        <f>[20]Outubro!$E$34</f>
        <v>84.916666666666671</v>
      </c>
      <c r="AF24" s="3">
        <f>[20]Outubro!$E$35</f>
        <v>61.833333333333336</v>
      </c>
      <c r="AG24" s="16">
        <f t="shared" si="2"/>
        <v>60.795698924731184</v>
      </c>
    </row>
    <row r="25" spans="1:34" ht="17.100000000000001" customHeight="1" x14ac:dyDescent="0.2">
      <c r="A25" s="9" t="s">
        <v>17</v>
      </c>
      <c r="B25" s="3">
        <f>[21]Outubro!$E$5</f>
        <v>56.75</v>
      </c>
      <c r="C25" s="3">
        <f>[21]Outubro!$E$6</f>
        <v>76.166666666666671</v>
      </c>
      <c r="D25" s="3">
        <f>[21]Outubro!$E$7</f>
        <v>68.541666666666671</v>
      </c>
      <c r="E25" s="3">
        <f>[21]Outubro!$E$8</f>
        <v>61.833333333333336</v>
      </c>
      <c r="F25" s="3">
        <f>[21]Outubro!$E$9</f>
        <v>58.375</v>
      </c>
      <c r="G25" s="3">
        <f>[21]Outubro!$E$10</f>
        <v>65.458333333333329</v>
      </c>
      <c r="H25" s="3">
        <f>[21]Outubro!$E$11</f>
        <v>56.375</v>
      </c>
      <c r="I25" s="3">
        <f>[21]Outubro!$E$12</f>
        <v>59.125</v>
      </c>
      <c r="J25" s="3">
        <f>[21]Outubro!$E$13</f>
        <v>69.958333333333329</v>
      </c>
      <c r="K25" s="3">
        <f>[21]Outubro!$E$14</f>
        <v>87.583333333333329</v>
      </c>
      <c r="L25" s="3">
        <f>[21]Outubro!$E$15</f>
        <v>85.166666666666671</v>
      </c>
      <c r="M25" s="3">
        <f>[21]Outubro!$E$16</f>
        <v>86.291666666666671</v>
      </c>
      <c r="N25" s="3">
        <f>[21]Outubro!$E$17</f>
        <v>77.208333333333329</v>
      </c>
      <c r="O25" s="3">
        <f>[21]Outubro!$E$18</f>
        <v>90.666666666666671</v>
      </c>
      <c r="P25" s="3">
        <f>[21]Outubro!$E$19</f>
        <v>91.583333333333329</v>
      </c>
      <c r="Q25" s="3">
        <f>[21]Outubro!$E$20</f>
        <v>72.666666666666671</v>
      </c>
      <c r="R25" s="3">
        <f>[21]Outubro!$E$21</f>
        <v>73.125</v>
      </c>
      <c r="S25" s="3">
        <f>[21]Outubro!$E$22</f>
        <v>63.875</v>
      </c>
      <c r="T25" s="3">
        <f>[21]Outubro!$E$23</f>
        <v>55.166666666666664</v>
      </c>
      <c r="U25" s="3">
        <f>[21]Outubro!$E$24</f>
        <v>59.875</v>
      </c>
      <c r="V25" s="3">
        <f>[21]Outubro!$E$25</f>
        <v>58.958333333333336</v>
      </c>
      <c r="W25" s="3">
        <f>[21]Outubro!$E$26</f>
        <v>53.958333333333336</v>
      </c>
      <c r="X25" s="3">
        <f>[21]Outubro!$E$27</f>
        <v>67.272727272727266</v>
      </c>
      <c r="Y25" s="3">
        <f>[21]Outubro!$E$28</f>
        <v>64.166666666666671</v>
      </c>
      <c r="Z25" s="3">
        <f>[21]Outubro!$E$29</f>
        <v>79</v>
      </c>
      <c r="AA25" s="3">
        <f>[21]Outubro!$E$30</f>
        <v>71.583333333333329</v>
      </c>
      <c r="AB25" s="3">
        <f>[21]Outubro!$E$31</f>
        <v>66.416666666666671</v>
      </c>
      <c r="AC25" s="3">
        <f>[21]Outubro!$E$32</f>
        <v>67.375</v>
      </c>
      <c r="AD25" s="3">
        <f>[21]Outubro!$E$33</f>
        <v>60.666666666666664</v>
      </c>
      <c r="AE25" s="3">
        <f>[21]Outubro!$E$34</f>
        <v>87.791666666666671</v>
      </c>
      <c r="AF25" s="3">
        <f>[21]Outubro!$E$35</f>
        <v>71.416666666666671</v>
      </c>
      <c r="AG25" s="16">
        <f t="shared" si="2"/>
        <v>69.81928152492668</v>
      </c>
    </row>
    <row r="26" spans="1:34" ht="17.100000000000001" customHeight="1" x14ac:dyDescent="0.2">
      <c r="A26" s="9" t="s">
        <v>18</v>
      </c>
      <c r="B26" s="3">
        <f>[22]Outubro!$E$5</f>
        <v>58.25</v>
      </c>
      <c r="C26" s="3">
        <f>[22]Outubro!$E$6</f>
        <v>76.833333333333329</v>
      </c>
      <c r="D26" s="3">
        <f>[22]Outubro!$E$7</f>
        <v>62.125</v>
      </c>
      <c r="E26" s="3">
        <f>[22]Outubro!$E$8</f>
        <v>47.625</v>
      </c>
      <c r="F26" s="3">
        <f>[22]Outubro!$E$9</f>
        <v>71.291666666666671</v>
      </c>
      <c r="G26" s="3">
        <f>[22]Outubro!$E$10</f>
        <v>70.208333333333329</v>
      </c>
      <c r="H26" s="3">
        <f>[22]Outubro!$E$11</f>
        <v>61.291666666666664</v>
      </c>
      <c r="I26" s="3">
        <f>[22]Outubro!$E$12</f>
        <v>55.75</v>
      </c>
      <c r="J26" s="3">
        <f>[22]Outubro!$E$13</f>
        <v>59.083333333333336</v>
      </c>
      <c r="K26" s="3">
        <f>[22]Outubro!$E$14</f>
        <v>83.958333333333329</v>
      </c>
      <c r="L26" s="3">
        <f>[22]Outubro!$E$15</f>
        <v>84.208333333333329</v>
      </c>
      <c r="M26" s="3">
        <f>[22]Outubro!$E$16</f>
        <v>76.916666666666671</v>
      </c>
      <c r="N26" s="3">
        <f>[22]Outubro!$E$17</f>
        <v>69.916666666666671</v>
      </c>
      <c r="O26" s="3">
        <f>[22]Outubro!$E$18</f>
        <v>82.041666666666671</v>
      </c>
      <c r="P26" s="3">
        <f>[22]Outubro!$E$19</f>
        <v>92.166666666666671</v>
      </c>
      <c r="Q26" s="3">
        <f>[22]Outubro!$E$20</f>
        <v>87.541666666666671</v>
      </c>
      <c r="R26" s="3">
        <f>[22]Outubro!$E$21</f>
        <v>68.25</v>
      </c>
      <c r="S26" s="3">
        <f>[22]Outubro!$E$22</f>
        <v>58.708333333333336</v>
      </c>
      <c r="T26" s="3">
        <f>[22]Outubro!$E$23</f>
        <v>58</v>
      </c>
      <c r="U26" s="3">
        <f>[22]Outubro!$E$24</f>
        <v>56.375</v>
      </c>
      <c r="V26" s="3">
        <f>[22]Outubro!$E$25</f>
        <v>53.208333333333336</v>
      </c>
      <c r="W26" s="3">
        <f>[22]Outubro!$E$26</f>
        <v>74.166666666666671</v>
      </c>
      <c r="X26" s="3">
        <f>[22]Outubro!$E$27</f>
        <v>72.833333333333329</v>
      </c>
      <c r="Y26" s="3">
        <f>[22]Outubro!$E$28</f>
        <v>62.083333333333336</v>
      </c>
      <c r="Z26" s="3">
        <f>[22]Outubro!$E$29</f>
        <v>70.291666666666671</v>
      </c>
      <c r="AA26" s="3">
        <f>[22]Outubro!$E$30</f>
        <v>80.541666666666671</v>
      </c>
      <c r="AB26" s="3">
        <f>[22]Outubro!$E$31</f>
        <v>74.291666666666671</v>
      </c>
      <c r="AC26" s="3">
        <f>[22]Outubro!$E$32</f>
        <v>63.25</v>
      </c>
      <c r="AD26" s="3">
        <f>[22]Outubro!$E$33</f>
        <v>58.166666666666664</v>
      </c>
      <c r="AE26" s="3">
        <f>[22]Outubro!$E$34</f>
        <v>84.875</v>
      </c>
      <c r="AF26" s="3">
        <f>[22]Outubro!$E$35</f>
        <v>80.958333333333329</v>
      </c>
      <c r="AG26" s="16">
        <f t="shared" si="2"/>
        <v>69.522849462365599</v>
      </c>
    </row>
    <row r="27" spans="1:34" ht="17.100000000000001" customHeight="1" x14ac:dyDescent="0.2">
      <c r="A27" s="9" t="s">
        <v>19</v>
      </c>
      <c r="B27" s="3">
        <f>[23]Outubro!$E$5</f>
        <v>64.291666666666671</v>
      </c>
      <c r="C27" s="3">
        <f>[23]Outubro!$E$6</f>
        <v>76.208333333333329</v>
      </c>
      <c r="D27" s="3">
        <f>[23]Outubro!$E$7</f>
        <v>66.375</v>
      </c>
      <c r="E27" s="3">
        <f>[23]Outubro!$E$8</f>
        <v>60.791666666666664</v>
      </c>
      <c r="F27" s="3">
        <f>[23]Outubro!$E$9</f>
        <v>61.208333333333336</v>
      </c>
      <c r="G27" s="3">
        <f>[23]Outubro!$E$10</f>
        <v>67.458333333333329</v>
      </c>
      <c r="H27" s="3">
        <f>[23]Outubro!$E$11</f>
        <v>60.875</v>
      </c>
      <c r="I27" s="3">
        <f>[23]Outubro!$E$12</f>
        <v>70.666666666666671</v>
      </c>
      <c r="J27" s="3">
        <f>[23]Outubro!$E$13</f>
        <v>80.416666666666671</v>
      </c>
      <c r="K27" s="3">
        <f>[23]Outubro!$E$14</f>
        <v>84.333333333333329</v>
      </c>
      <c r="L27" s="3">
        <f>[23]Outubro!$E$15</f>
        <v>81.291666666666671</v>
      </c>
      <c r="M27" s="3">
        <f>[23]Outubro!$E$16</f>
        <v>82.333333333333329</v>
      </c>
      <c r="N27" s="3">
        <f>[23]Outubro!$E$17</f>
        <v>85</v>
      </c>
      <c r="O27" s="3">
        <f>[23]Outubro!$E$18</f>
        <v>82.458333333333329</v>
      </c>
      <c r="P27" s="3">
        <f>[23]Outubro!$E$19</f>
        <v>85.833333333333329</v>
      </c>
      <c r="Q27" s="3">
        <f>[23]Outubro!$E$20</f>
        <v>76.208333333333329</v>
      </c>
      <c r="R27" s="3">
        <f>[23]Outubro!$E$21</f>
        <v>64.416666666666671</v>
      </c>
      <c r="S27" s="3">
        <f>[23]Outubro!$E$22</f>
        <v>61.166666666666664</v>
      </c>
      <c r="T27" s="3">
        <f>[23]Outubro!$E$23</f>
        <v>61.166666666666664</v>
      </c>
      <c r="U27" s="3">
        <f>[23]Outubro!$E$24</f>
        <v>61.291666666666664</v>
      </c>
      <c r="V27" s="3">
        <f>[23]Outubro!$E$25</f>
        <v>58.791666666666664</v>
      </c>
      <c r="W27" s="3">
        <f>[23]Outubro!$E$26</f>
        <v>59.333333333333336</v>
      </c>
      <c r="X27" s="3">
        <f>[23]Outubro!$E$27</f>
        <v>65.958333333333329</v>
      </c>
      <c r="Y27" s="3">
        <f>[23]Outubro!$E$28</f>
        <v>69.333333333333329</v>
      </c>
      <c r="Z27" s="3">
        <f>[23]Outubro!$E$29</f>
        <v>74.666666666666671</v>
      </c>
      <c r="AA27" s="3">
        <f>[23]Outubro!$E$30</f>
        <v>71.208333333333329</v>
      </c>
      <c r="AB27" s="3">
        <f>[23]Outubro!$E$31</f>
        <v>68</v>
      </c>
      <c r="AC27" s="3">
        <f>[23]Outubro!$E$32</f>
        <v>65.375</v>
      </c>
      <c r="AD27" s="3">
        <f>[23]Outubro!$E$33</f>
        <v>74.25</v>
      </c>
      <c r="AE27" s="3">
        <f>[23]Outubro!$E$34</f>
        <v>78.791666666666671</v>
      </c>
      <c r="AF27" s="3">
        <f>[23]Outubro!$E$35</f>
        <v>66.583333333333329</v>
      </c>
      <c r="AG27" s="16">
        <f t="shared" si="2"/>
        <v>70.518817204301087</v>
      </c>
    </row>
    <row r="28" spans="1:34" ht="17.100000000000001" customHeight="1" x14ac:dyDescent="0.2">
      <c r="A28" s="9" t="s">
        <v>31</v>
      </c>
      <c r="B28" s="3">
        <f>[24]Outubro!$E$5</f>
        <v>54.666666666666664</v>
      </c>
      <c r="C28" s="3">
        <f>[24]Outubro!$E$6</f>
        <v>76.583333333333329</v>
      </c>
      <c r="D28" s="3">
        <f>[24]Outubro!$E$7</f>
        <v>66.166666666666671</v>
      </c>
      <c r="E28" s="3">
        <f>[24]Outubro!$E$8</f>
        <v>51.916666666666664</v>
      </c>
      <c r="F28" s="3">
        <f>[24]Outubro!$E$9</f>
        <v>57.458333333333336</v>
      </c>
      <c r="G28" s="3">
        <f>[24]Outubro!$E$10</f>
        <v>60.791666666666664</v>
      </c>
      <c r="H28" s="3">
        <f>[24]Outubro!$E$11</f>
        <v>52.458333333333336</v>
      </c>
      <c r="I28" s="3">
        <f>[24]Outubro!$E$12</f>
        <v>51.833333333333336</v>
      </c>
      <c r="J28" s="3">
        <f>[24]Outubro!$E$13</f>
        <v>57.083333333333336</v>
      </c>
      <c r="K28" s="3">
        <f>[24]Outubro!$E$14</f>
        <v>82.041666666666671</v>
      </c>
      <c r="L28" s="3">
        <f>[24]Outubro!$E$15</f>
        <v>83.916666666666671</v>
      </c>
      <c r="M28" s="3">
        <f>[24]Outubro!$E$16</f>
        <v>76.458333333333329</v>
      </c>
      <c r="N28" s="3">
        <f>[24]Outubro!$E$17</f>
        <v>75.125</v>
      </c>
      <c r="O28" s="3">
        <f>[24]Outubro!$E$18</f>
        <v>85</v>
      </c>
      <c r="P28" s="3">
        <f>[24]Outubro!$E$19</f>
        <v>92.833333333333329</v>
      </c>
      <c r="Q28" s="3">
        <f>[24]Outubro!$E$20</f>
        <v>78.25</v>
      </c>
      <c r="R28" s="3">
        <f>[24]Outubro!$E$21</f>
        <v>66.791666666666671</v>
      </c>
      <c r="S28" s="3">
        <f>[24]Outubro!$E$22</f>
        <v>60.291666666666664</v>
      </c>
      <c r="T28" s="3">
        <f>[24]Outubro!$E$23</f>
        <v>54.583333333333336</v>
      </c>
      <c r="U28" s="3">
        <f>[24]Outubro!$E$24</f>
        <v>56.75</v>
      </c>
      <c r="V28" s="3">
        <f>[24]Outubro!$E$25</f>
        <v>55.25</v>
      </c>
      <c r="W28" s="3">
        <f>[24]Outubro!$E$26</f>
        <v>55.125</v>
      </c>
      <c r="X28" s="3">
        <f>[24]Outubro!$E$27</f>
        <v>64.708333333333329</v>
      </c>
      <c r="Y28" s="3">
        <f>[24]Outubro!$E$28</f>
        <v>60.833333333333336</v>
      </c>
      <c r="Z28" s="3">
        <f>[24]Outubro!$E$29</f>
        <v>72.833333333333329</v>
      </c>
      <c r="AA28" s="3">
        <f>[24]Outubro!$E$30</f>
        <v>72.083333333333329</v>
      </c>
      <c r="AB28" s="3">
        <f>[24]Outubro!$E$31</f>
        <v>65.625</v>
      </c>
      <c r="AC28" s="3">
        <f>[24]Outubro!$E$32</f>
        <v>60.708333333333336</v>
      </c>
      <c r="AD28" s="3">
        <f>[24]Outubro!$E$33</f>
        <v>57.458333333333336</v>
      </c>
      <c r="AE28" s="3">
        <f>[24]Outubro!$E$34</f>
        <v>85.166666666666671</v>
      </c>
      <c r="AF28" s="3">
        <f>[24]Outubro!$E$35</f>
        <v>72.916666666666671</v>
      </c>
      <c r="AG28" s="16">
        <f t="shared" si="2"/>
        <v>66.571236559139777</v>
      </c>
    </row>
    <row r="29" spans="1:34" ht="17.100000000000001" customHeight="1" x14ac:dyDescent="0.2">
      <c r="A29" s="9" t="s">
        <v>20</v>
      </c>
      <c r="B29" s="3">
        <f>[25]Outubro!$E$5</f>
        <v>41.625</v>
      </c>
      <c r="C29" s="3">
        <f>[25]Outubro!$E$6</f>
        <v>82.333333333333329</v>
      </c>
      <c r="D29" s="3">
        <f>[25]Outubro!$E$7</f>
        <v>67.5</v>
      </c>
      <c r="E29" s="3">
        <f>[25]Outubro!$E$8</f>
        <v>49.75</v>
      </c>
      <c r="F29" s="3">
        <f>[25]Outubro!$E$9</f>
        <v>54.958333333333336</v>
      </c>
      <c r="G29" s="3">
        <f>[25]Outubro!$E$10</f>
        <v>60</v>
      </c>
      <c r="H29" s="3">
        <f>[25]Outubro!$E$11</f>
        <v>52.166666666666664</v>
      </c>
      <c r="I29" s="3">
        <f>[25]Outubro!$E$12</f>
        <v>49.666666666666664</v>
      </c>
      <c r="J29" s="3">
        <f>[25]Outubro!$E$13</f>
        <v>69.958333333333329</v>
      </c>
      <c r="K29" s="3">
        <f>[25]Outubro!$E$14</f>
        <v>78.208333333333329</v>
      </c>
      <c r="L29" s="3">
        <f>[25]Outubro!$E$15</f>
        <v>69.041666666666671</v>
      </c>
      <c r="M29" s="3">
        <f>[25]Outubro!$E$16</f>
        <v>64.833333333333329</v>
      </c>
      <c r="N29" s="3">
        <f>[25]Outubro!$E$17</f>
        <v>74.416666666666671</v>
      </c>
      <c r="O29" s="3">
        <f>[25]Outubro!$E$18</f>
        <v>83.791666666666671</v>
      </c>
      <c r="P29" s="3">
        <f>[25]Outubro!$E$19</f>
        <v>86.791666666666671</v>
      </c>
      <c r="Q29" s="3">
        <f>[25]Outubro!$E$20</f>
        <v>79.541666666666671</v>
      </c>
      <c r="R29" s="3">
        <f>[25]Outubro!$E$21</f>
        <v>70.958333333333329</v>
      </c>
      <c r="S29" s="3">
        <f>[25]Outubro!$E$22</f>
        <v>59.75</v>
      </c>
      <c r="T29" s="3">
        <f>[25]Outubro!$E$23</f>
        <v>55.625</v>
      </c>
      <c r="U29" s="3">
        <f>[25]Outubro!$E$24</f>
        <v>54.5</v>
      </c>
      <c r="V29" s="3">
        <f>[25]Outubro!$E$25</f>
        <v>46.583333333333336</v>
      </c>
      <c r="W29" s="3">
        <f>[25]Outubro!$E$26</f>
        <v>53.833333333333336</v>
      </c>
      <c r="X29" s="3">
        <f>[25]Outubro!$E$27</f>
        <v>72.791666666666671</v>
      </c>
      <c r="Y29" s="3">
        <f>[25]Outubro!$E$28</f>
        <v>63.916666666666664</v>
      </c>
      <c r="Z29" s="3">
        <f>[25]Outubro!$E$29</f>
        <v>67.25</v>
      </c>
      <c r="AA29" s="3">
        <f>[25]Outubro!$E$30</f>
        <v>91.428571428571431</v>
      </c>
      <c r="AB29" s="3">
        <f>[25]Outubro!$E$31</f>
        <v>64.125</v>
      </c>
      <c r="AC29" s="3">
        <f>[25]Outubro!$E$32</f>
        <v>59.25</v>
      </c>
      <c r="AD29" s="3">
        <f>[25]Outubro!$E$33</f>
        <v>58.25</v>
      </c>
      <c r="AE29" s="3">
        <f>[25]Outubro!$E$34</f>
        <v>87.083333333333329</v>
      </c>
      <c r="AF29" s="3">
        <f>[25]Outubro!$E$35</f>
        <v>85.5</v>
      </c>
      <c r="AG29" s="16">
        <f t="shared" si="2"/>
        <v>66.304147465437779</v>
      </c>
    </row>
    <row r="30" spans="1:34" s="5" customFormat="1" ht="17.100000000000001" customHeight="1" x14ac:dyDescent="0.2">
      <c r="A30" s="13" t="s">
        <v>35</v>
      </c>
      <c r="B30" s="21">
        <f>AVERAGE(B5:B29)</f>
        <v>53.610869565217399</v>
      </c>
      <c r="C30" s="21">
        <f t="shared" ref="C30:AG30" si="3">AVERAGE(C5:C29)</f>
        <v>74.647921698872764</v>
      </c>
      <c r="D30" s="21">
        <f t="shared" si="3"/>
        <v>62.659011793123057</v>
      </c>
      <c r="E30" s="21">
        <f t="shared" si="3"/>
        <v>53.877836007591441</v>
      </c>
      <c r="F30" s="21">
        <f t="shared" si="3"/>
        <v>58.74230072463768</v>
      </c>
      <c r="G30" s="21">
        <f t="shared" si="3"/>
        <v>63.193269276309536</v>
      </c>
      <c r="H30" s="21">
        <f t="shared" si="3"/>
        <v>57.950265700483101</v>
      </c>
      <c r="I30" s="21">
        <f t="shared" si="3"/>
        <v>60.685575181159415</v>
      </c>
      <c r="J30" s="21">
        <f t="shared" si="3"/>
        <v>66.397370443566089</v>
      </c>
      <c r="K30" s="21">
        <f t="shared" si="3"/>
        <v>82.630363739698751</v>
      </c>
      <c r="L30" s="21">
        <f t="shared" si="3"/>
        <v>78.669035674470479</v>
      </c>
      <c r="M30" s="21">
        <f t="shared" si="3"/>
        <v>77.02915372670806</v>
      </c>
      <c r="N30" s="21">
        <f t="shared" si="3"/>
        <v>73.549969806763286</v>
      </c>
      <c r="O30" s="21">
        <f t="shared" si="3"/>
        <v>83.906712590422543</v>
      </c>
      <c r="P30" s="21">
        <f t="shared" si="3"/>
        <v>87.369785030790453</v>
      </c>
      <c r="Q30" s="21">
        <f t="shared" si="3"/>
        <v>75.648028121605066</v>
      </c>
      <c r="R30" s="21">
        <f t="shared" si="3"/>
        <v>66.423322822211887</v>
      </c>
      <c r="S30" s="21">
        <f t="shared" si="3"/>
        <v>57.669557821881909</v>
      </c>
      <c r="T30" s="21">
        <f t="shared" si="3"/>
        <v>54.202663476874001</v>
      </c>
      <c r="U30" s="21">
        <f t="shared" si="3"/>
        <v>55.004795783926212</v>
      </c>
      <c r="V30" s="21">
        <f t="shared" si="3"/>
        <v>53.643536981858723</v>
      </c>
      <c r="W30" s="21">
        <f t="shared" si="3"/>
        <v>61.486285968933018</v>
      </c>
      <c r="X30" s="21">
        <f t="shared" si="3"/>
        <v>66.628051948051947</v>
      </c>
      <c r="Y30" s="21">
        <f t="shared" si="3"/>
        <v>62.771709401709394</v>
      </c>
      <c r="Z30" s="21">
        <f t="shared" si="3"/>
        <v>72.364179566563465</v>
      </c>
      <c r="AA30" s="21">
        <f t="shared" si="3"/>
        <v>72.982619047619039</v>
      </c>
      <c r="AB30" s="21">
        <f t="shared" si="3"/>
        <v>65.712666666666678</v>
      </c>
      <c r="AC30" s="21">
        <f t="shared" si="3"/>
        <v>64.109191919191915</v>
      </c>
      <c r="AD30" s="21">
        <f t="shared" si="3"/>
        <v>61.959206349206355</v>
      </c>
      <c r="AE30" s="21">
        <f t="shared" si="3"/>
        <v>83.5387878787879</v>
      </c>
      <c r="AF30" s="55">
        <f t="shared" si="3"/>
        <v>72.558333333333337</v>
      </c>
      <c r="AG30" s="21">
        <f t="shared" si="3"/>
        <v>67.146668815805938</v>
      </c>
      <c r="AH30" s="12"/>
    </row>
  </sheetData>
  <mergeCells count="34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workbookViewId="0">
      <selection activeCell="O30" sqref="O30"/>
    </sheetView>
  </sheetViews>
  <sheetFormatPr defaultRowHeight="12.75" x14ac:dyDescent="0.2"/>
  <cols>
    <col min="1" max="1" width="19.140625" style="2" bestFit="1" customWidth="1"/>
    <col min="2" max="32" width="6.42578125" style="2" customWidth="1"/>
    <col min="33" max="33" width="7.5703125" style="18" bestFit="1" customWidth="1"/>
    <col min="34" max="34" width="7.28515625" style="1" bestFit="1" customWidth="1"/>
    <col min="35" max="35" width="9.140625" style="1"/>
  </cols>
  <sheetData>
    <row r="1" spans="1:35" ht="20.100000000000001" customHeight="1" thickBot="1" x14ac:dyDescent="0.25">
      <c r="A1" s="64" t="s">
        <v>26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5" s="4" customFormat="1" ht="20.100000000000001" customHeight="1" x14ac:dyDescent="0.2">
      <c r="A2" s="61" t="s">
        <v>21</v>
      </c>
      <c r="B2" s="58" t="s">
        <v>50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11"/>
    </row>
    <row r="3" spans="1:35" s="5" customFormat="1" ht="20.100000000000001" customHeight="1" x14ac:dyDescent="0.2">
      <c r="A3" s="62"/>
      <c r="B3" s="56">
        <v>1</v>
      </c>
      <c r="C3" s="56">
        <f>SUM(B3+1)</f>
        <v>2</v>
      </c>
      <c r="D3" s="56">
        <f t="shared" ref="D3:AD3" si="0">SUM(C3+1)</f>
        <v>3</v>
      </c>
      <c r="E3" s="56">
        <f t="shared" si="0"/>
        <v>4</v>
      </c>
      <c r="F3" s="56">
        <f t="shared" si="0"/>
        <v>5</v>
      </c>
      <c r="G3" s="56">
        <f t="shared" si="0"/>
        <v>6</v>
      </c>
      <c r="H3" s="56">
        <f t="shared" si="0"/>
        <v>7</v>
      </c>
      <c r="I3" s="56">
        <f t="shared" si="0"/>
        <v>8</v>
      </c>
      <c r="J3" s="56">
        <f t="shared" si="0"/>
        <v>9</v>
      </c>
      <c r="K3" s="56">
        <f t="shared" si="0"/>
        <v>10</v>
      </c>
      <c r="L3" s="56">
        <f t="shared" si="0"/>
        <v>11</v>
      </c>
      <c r="M3" s="56">
        <f t="shared" si="0"/>
        <v>12</v>
      </c>
      <c r="N3" s="56">
        <f t="shared" si="0"/>
        <v>13</v>
      </c>
      <c r="O3" s="56">
        <f t="shared" si="0"/>
        <v>14</v>
      </c>
      <c r="P3" s="56">
        <f t="shared" si="0"/>
        <v>15</v>
      </c>
      <c r="Q3" s="56">
        <f t="shared" si="0"/>
        <v>16</v>
      </c>
      <c r="R3" s="56">
        <f t="shared" si="0"/>
        <v>17</v>
      </c>
      <c r="S3" s="56">
        <f t="shared" si="0"/>
        <v>18</v>
      </c>
      <c r="T3" s="56">
        <f t="shared" si="0"/>
        <v>19</v>
      </c>
      <c r="U3" s="56">
        <f t="shared" si="0"/>
        <v>20</v>
      </c>
      <c r="V3" s="56">
        <f t="shared" si="0"/>
        <v>21</v>
      </c>
      <c r="W3" s="56">
        <f t="shared" si="0"/>
        <v>22</v>
      </c>
      <c r="X3" s="56">
        <f t="shared" si="0"/>
        <v>23</v>
      </c>
      <c r="Y3" s="56">
        <f t="shared" si="0"/>
        <v>24</v>
      </c>
      <c r="Z3" s="56">
        <f t="shared" si="0"/>
        <v>25</v>
      </c>
      <c r="AA3" s="56">
        <f t="shared" si="0"/>
        <v>26</v>
      </c>
      <c r="AB3" s="56">
        <f t="shared" si="0"/>
        <v>27</v>
      </c>
      <c r="AC3" s="56">
        <f t="shared" si="0"/>
        <v>28</v>
      </c>
      <c r="AD3" s="56">
        <f t="shared" si="0"/>
        <v>29</v>
      </c>
      <c r="AE3" s="56">
        <v>30</v>
      </c>
      <c r="AF3" s="56">
        <v>31</v>
      </c>
      <c r="AG3" s="30" t="s">
        <v>42</v>
      </c>
      <c r="AH3" s="33" t="s">
        <v>41</v>
      </c>
      <c r="AI3" s="12"/>
    </row>
    <row r="4" spans="1:35" s="5" customFormat="1" ht="20.100000000000001" customHeight="1" thickBot="1" x14ac:dyDescent="0.25">
      <c r="A4" s="63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29" t="s">
        <v>40</v>
      </c>
      <c r="AH4" s="29" t="s">
        <v>40</v>
      </c>
      <c r="AI4" s="12"/>
    </row>
    <row r="5" spans="1:35" s="5" customFormat="1" ht="20.100000000000001" customHeight="1" thickTop="1" x14ac:dyDescent="0.2">
      <c r="A5" s="8" t="s">
        <v>49</v>
      </c>
      <c r="B5" s="44">
        <f>[1]Outubro!$F$5</f>
        <v>95</v>
      </c>
      <c r="C5" s="44">
        <f>[1]Outubro!$F$6</f>
        <v>97</v>
      </c>
      <c r="D5" s="44">
        <f>[1]Outubro!$F$7</f>
        <v>96</v>
      </c>
      <c r="E5" s="44">
        <f>[1]Outubro!$F$8</f>
        <v>90</v>
      </c>
      <c r="F5" s="44">
        <f>[1]Outubro!$F$9</f>
        <v>88</v>
      </c>
      <c r="G5" s="44">
        <f>[1]Outubro!$F$10</f>
        <v>90</v>
      </c>
      <c r="H5" s="44">
        <f>[1]Outubro!$F$11</f>
        <v>87</v>
      </c>
      <c r="I5" s="44">
        <f>[1]Outubro!$F$12</f>
        <v>89</v>
      </c>
      <c r="J5" s="44">
        <f>[1]Outubro!$F$13</f>
        <v>92</v>
      </c>
      <c r="K5" s="44">
        <f>[1]Outubro!$F$14</f>
        <v>96</v>
      </c>
      <c r="L5" s="44">
        <f>[1]Outubro!$F$15</f>
        <v>96</v>
      </c>
      <c r="M5" s="44">
        <f>[1]Outubro!$F$16</f>
        <v>95</v>
      </c>
      <c r="N5" s="44">
        <f>[1]Outubro!$F$17</f>
        <v>96</v>
      </c>
      <c r="O5" s="44">
        <f>[1]Outubro!$F$18</f>
        <v>95</v>
      </c>
      <c r="P5" s="44">
        <f>[1]Outubro!$F$19</f>
        <v>96</v>
      </c>
      <c r="Q5" s="44">
        <f>[1]Outubro!$F$20</f>
        <v>95</v>
      </c>
      <c r="R5" s="44">
        <f>[1]Outubro!$F$21</f>
        <v>94</v>
      </c>
      <c r="S5" s="44">
        <f>[1]Outubro!$F$22</f>
        <v>85</v>
      </c>
      <c r="T5" s="44">
        <f>[1]Outubro!$F$23</f>
        <v>77</v>
      </c>
      <c r="U5" s="44">
        <f>[1]Outubro!$F$24</f>
        <v>80</v>
      </c>
      <c r="V5" s="44">
        <f>[1]Outubro!$F$25</f>
        <v>84</v>
      </c>
      <c r="W5" s="44">
        <f>[1]Outubro!$F$26</f>
        <v>77</v>
      </c>
      <c r="X5" s="44">
        <f>[1]Outubro!$F$27</f>
        <v>92</v>
      </c>
      <c r="Y5" s="44">
        <f>[1]Outubro!$F$28</f>
        <v>95</v>
      </c>
      <c r="Z5" s="44">
        <f>[1]Outubro!$F$29</f>
        <v>96</v>
      </c>
      <c r="AA5" s="44">
        <f>[1]Outubro!$F$30</f>
        <v>97</v>
      </c>
      <c r="AB5" s="44">
        <f>[1]Outubro!$F$31</f>
        <v>92</v>
      </c>
      <c r="AC5" s="44">
        <f>[1]Outubro!$F$32</f>
        <v>94</v>
      </c>
      <c r="AD5" s="44">
        <f>[1]Outubro!$F$33</f>
        <v>91</v>
      </c>
      <c r="AE5" s="44">
        <f>[1]Outubro!$F$34</f>
        <v>96</v>
      </c>
      <c r="AF5" s="44">
        <f>[1]Outubro!$F$35</f>
        <v>97</v>
      </c>
      <c r="AG5" s="45">
        <f>MAX(B5:AF5)</f>
        <v>97</v>
      </c>
      <c r="AH5" s="46">
        <f>AVERAGE(B5:AF5)</f>
        <v>91.612903225806448</v>
      </c>
      <c r="AI5" s="12"/>
    </row>
    <row r="6" spans="1:35" ht="17.100000000000001" customHeight="1" x14ac:dyDescent="0.2">
      <c r="A6" s="9" t="s">
        <v>0</v>
      </c>
      <c r="B6" s="3">
        <f>[2]Outubro!$F$5</f>
        <v>93</v>
      </c>
      <c r="C6" s="3">
        <f>[2]Outubro!$F$6</f>
        <v>97</v>
      </c>
      <c r="D6" s="3">
        <f>[2]Outubro!$F$7</f>
        <v>95</v>
      </c>
      <c r="E6" s="3">
        <f>[2]Outubro!$F$8</f>
        <v>90</v>
      </c>
      <c r="F6" s="3">
        <f>[2]Outubro!$F$9</f>
        <v>88</v>
      </c>
      <c r="G6" s="3">
        <f>[2]Outubro!$F$10</f>
        <v>92</v>
      </c>
      <c r="H6" s="3">
        <f>[2]Outubro!$F$11</f>
        <v>86</v>
      </c>
      <c r="I6" s="3">
        <f>[2]Outubro!$F$12</f>
        <v>86</v>
      </c>
      <c r="J6" s="3">
        <f>[2]Outubro!$F$13</f>
        <v>95</v>
      </c>
      <c r="K6" s="3">
        <f>[2]Outubro!$F$14</f>
        <v>97</v>
      </c>
      <c r="L6" s="3">
        <f>[2]Outubro!$F$15</f>
        <v>96</v>
      </c>
      <c r="M6" s="3">
        <f>[2]Outubro!$F$16</f>
        <v>96</v>
      </c>
      <c r="N6" s="3">
        <f>[2]Outubro!$F$17</f>
        <v>96</v>
      </c>
      <c r="O6" s="3">
        <f>[2]Outubro!$F$18</f>
        <v>95</v>
      </c>
      <c r="P6" s="3">
        <f>[2]Outubro!$F$19</f>
        <v>96</v>
      </c>
      <c r="Q6" s="3">
        <f>[2]Outubro!$F$20</f>
        <v>94</v>
      </c>
      <c r="R6" s="3">
        <f>[2]Outubro!$F$21</f>
        <v>92</v>
      </c>
      <c r="S6" s="3">
        <f>[2]Outubro!$F$22</f>
        <v>90</v>
      </c>
      <c r="T6" s="3">
        <f>[2]Outubro!$F$23</f>
        <v>89</v>
      </c>
      <c r="U6" s="3">
        <f>[2]Outubro!$F$24</f>
        <v>86</v>
      </c>
      <c r="V6" s="3">
        <f>[2]Outubro!$F$25</f>
        <v>92</v>
      </c>
      <c r="W6" s="3">
        <f>[2]Outubro!$F$26</f>
        <v>84</v>
      </c>
      <c r="X6" s="3">
        <f>[2]Outubro!$F$27</f>
        <v>93</v>
      </c>
      <c r="Y6" s="3">
        <f>[2]Outubro!$F$28</f>
        <v>93</v>
      </c>
      <c r="Z6" s="3">
        <f>[2]Outubro!$F$29</f>
        <v>97</v>
      </c>
      <c r="AA6" s="3">
        <f>[2]Outubro!$F$30</f>
        <v>94</v>
      </c>
      <c r="AB6" s="3">
        <f>[2]Outubro!$F$31</f>
        <v>94</v>
      </c>
      <c r="AC6" s="3">
        <f>[2]Outubro!$F$32</f>
        <v>90</v>
      </c>
      <c r="AD6" s="3">
        <f>[2]Outubro!$F$33</f>
        <v>95</v>
      </c>
      <c r="AE6" s="3">
        <f>[2]Outubro!$F$34</f>
        <v>96</v>
      </c>
      <c r="AF6" s="3">
        <f>[2]Outubro!$F$35</f>
        <v>90</v>
      </c>
      <c r="AG6" s="16">
        <f>MAX(B6:AF6)</f>
        <v>97</v>
      </c>
      <c r="AH6" s="25">
        <f t="shared" ref="AH6:AH14" si="1">AVERAGE(B6:AF6)</f>
        <v>92.483870967741936</v>
      </c>
    </row>
    <row r="7" spans="1:35" ht="17.100000000000001" customHeight="1" x14ac:dyDescent="0.2">
      <c r="A7" s="9" t="s">
        <v>1</v>
      </c>
      <c r="B7" s="3">
        <f>[3]Outubro!$F$5</f>
        <v>86</v>
      </c>
      <c r="C7" s="3">
        <f>[3]Outubro!$F$6</f>
        <v>96</v>
      </c>
      <c r="D7" s="3">
        <f>[3]Outubro!$F$7</f>
        <v>93</v>
      </c>
      <c r="E7" s="3">
        <f>[3]Outubro!$F$8</f>
        <v>90</v>
      </c>
      <c r="F7" s="3">
        <f>[3]Outubro!$F$9</f>
        <v>82</v>
      </c>
      <c r="G7" s="3">
        <f>[3]Outubro!$F$10</f>
        <v>81</v>
      </c>
      <c r="H7" s="3">
        <f>[3]Outubro!$F$11</f>
        <v>82</v>
      </c>
      <c r="I7" s="3">
        <f>[3]Outubro!$F$12</f>
        <v>87</v>
      </c>
      <c r="J7" s="3">
        <f>[3]Outubro!$F$13</f>
        <v>72</v>
      </c>
      <c r="K7" s="3">
        <f>[3]Outubro!$F$14</f>
        <v>91</v>
      </c>
      <c r="L7" s="3">
        <f>[3]Outubro!$F$15</f>
        <v>95</v>
      </c>
      <c r="M7" s="3">
        <f>[3]Outubro!$F$16</f>
        <v>95</v>
      </c>
      <c r="N7" s="3">
        <f>[3]Outubro!$F$17</f>
        <v>81</v>
      </c>
      <c r="O7" s="3">
        <f>[3]Outubro!$F$18</f>
        <v>95</v>
      </c>
      <c r="P7" s="3">
        <f>[3]Outubro!$F$19</f>
        <v>96</v>
      </c>
      <c r="Q7" s="3">
        <f>[3]Outubro!$F$20</f>
        <v>89</v>
      </c>
      <c r="R7" s="3">
        <f>[3]Outubro!$F$21</f>
        <v>97</v>
      </c>
      <c r="S7" s="3">
        <f>[3]Outubro!$F$22</f>
        <v>88</v>
      </c>
      <c r="T7" s="3">
        <f>[3]Outubro!$F$23</f>
        <v>76</v>
      </c>
      <c r="U7" s="3">
        <f>[3]Outubro!$F$24</f>
        <v>80</v>
      </c>
      <c r="V7" s="3">
        <f>[3]Outubro!$F$25</f>
        <v>78</v>
      </c>
      <c r="W7" s="3">
        <f>[3]Outubro!$F$26</f>
        <v>89</v>
      </c>
      <c r="X7" s="3">
        <f>[3]Outubro!$F$27</f>
        <v>92</v>
      </c>
      <c r="Y7" s="3">
        <f>[3]Outubro!$F$28</f>
        <v>90</v>
      </c>
      <c r="Z7" s="3">
        <f>[3]Outubro!$F$29</f>
        <v>94</v>
      </c>
      <c r="AA7" s="3">
        <f>[3]Outubro!$F$30</f>
        <v>96</v>
      </c>
      <c r="AB7" s="3">
        <f>[3]Outubro!$F$31</f>
        <v>92</v>
      </c>
      <c r="AC7" s="3">
        <f>[3]Outubro!$F$32</f>
        <v>94</v>
      </c>
      <c r="AD7" s="3">
        <f>[3]Outubro!$F$33</f>
        <v>90</v>
      </c>
      <c r="AE7" s="3">
        <f>[3]Outubro!$F$34</f>
        <v>95</v>
      </c>
      <c r="AF7" s="3">
        <f>[3]Outubro!$F$35</f>
        <v>94</v>
      </c>
      <c r="AG7" s="16">
        <f>MAX(B7:AF7)</f>
        <v>97</v>
      </c>
      <c r="AH7" s="25">
        <f t="shared" si="1"/>
        <v>88.903225806451616</v>
      </c>
    </row>
    <row r="8" spans="1:35" ht="17.100000000000001" customHeight="1" x14ac:dyDescent="0.2">
      <c r="A8" s="9" t="s">
        <v>51</v>
      </c>
      <c r="B8" s="3">
        <f>[4]Outubro!$F$5</f>
        <v>93</v>
      </c>
      <c r="C8" s="3">
        <f>[4]Outubro!$F$6</f>
        <v>97</v>
      </c>
      <c r="D8" s="3">
        <f>[4]Outubro!$F$7</f>
        <v>97</v>
      </c>
      <c r="E8" s="3">
        <f>[4]Outubro!$F$8</f>
        <v>97</v>
      </c>
      <c r="F8" s="3">
        <f>[4]Outubro!$F$9</f>
        <v>94</v>
      </c>
      <c r="G8" s="3">
        <f>[4]Outubro!$F$10</f>
        <v>87</v>
      </c>
      <c r="H8" s="3">
        <f>[4]Outubro!$F$11</f>
        <v>94</v>
      </c>
      <c r="I8" s="3">
        <f>[4]Outubro!$F$12</f>
        <v>88</v>
      </c>
      <c r="J8" s="3">
        <f>[4]Outubro!$F$13</f>
        <v>91</v>
      </c>
      <c r="K8" s="3">
        <f>[4]Outubro!$F$14</f>
        <v>95</v>
      </c>
      <c r="L8" s="3">
        <f>[4]Outubro!$F$15</f>
        <v>95</v>
      </c>
      <c r="M8" s="3">
        <f>[4]Outubro!$F$16</f>
        <v>94</v>
      </c>
      <c r="N8" s="3">
        <f>[4]Outubro!$F$17</f>
        <v>94</v>
      </c>
      <c r="O8" s="3">
        <f>[4]Outubro!$F$18</f>
        <v>95</v>
      </c>
      <c r="P8" s="3">
        <f>[4]Outubro!$F$19</f>
        <v>95</v>
      </c>
      <c r="Q8" s="3">
        <f>[4]Outubro!$F$20</f>
        <v>94</v>
      </c>
      <c r="R8" s="3">
        <f>[4]Outubro!$F$21</f>
        <v>96</v>
      </c>
      <c r="S8" s="3">
        <f>[4]Outubro!$F$22</f>
        <v>96</v>
      </c>
      <c r="T8" s="3">
        <f>[4]Outubro!$F$23</f>
        <v>96</v>
      </c>
      <c r="U8" s="3">
        <f>[4]Outubro!$F$24</f>
        <v>95</v>
      </c>
      <c r="V8" s="3">
        <f>[4]Outubro!$F$25</f>
        <v>90</v>
      </c>
      <c r="W8" s="3">
        <f>[4]Outubro!$F$26</f>
        <v>94</v>
      </c>
      <c r="X8" s="3">
        <f>[4]Outubro!$F$27</f>
        <v>82</v>
      </c>
      <c r="Y8" s="3">
        <f>[4]Outubro!$F$28</f>
        <v>82</v>
      </c>
      <c r="Z8" s="3">
        <f>[4]Outubro!$F$29</f>
        <v>88</v>
      </c>
      <c r="AA8" s="3">
        <f>[4]Outubro!$F$30</f>
        <v>95</v>
      </c>
      <c r="AB8" s="3">
        <f>[4]Outubro!$F$31</f>
        <v>96</v>
      </c>
      <c r="AC8" s="3">
        <f>[4]Outubro!$F$32</f>
        <v>95</v>
      </c>
      <c r="AD8" s="3">
        <f>[4]Outubro!$F$33</f>
        <v>93</v>
      </c>
      <c r="AE8" s="3">
        <f>[4]Outubro!$F$34</f>
        <v>80</v>
      </c>
      <c r="AF8" s="3">
        <f>[4]Outubro!$F$35</f>
        <v>96</v>
      </c>
      <c r="AG8" s="16">
        <f>MAX(B8:AF8)</f>
        <v>97</v>
      </c>
      <c r="AH8" s="25">
        <f t="shared" ref="AH8" si="2">AVERAGE(B8:AF8)</f>
        <v>92.709677419354833</v>
      </c>
    </row>
    <row r="9" spans="1:35" ht="17.100000000000001" customHeight="1" x14ac:dyDescent="0.2">
      <c r="A9" s="9" t="s">
        <v>2</v>
      </c>
      <c r="B9" s="3">
        <f>[5]Outubro!$F$5</f>
        <v>62</v>
      </c>
      <c r="C9" s="3">
        <f>[5]Outubro!$F$6</f>
        <v>49</v>
      </c>
      <c r="D9" s="3">
        <f>[5]Outubro!$F$7</f>
        <v>50</v>
      </c>
      <c r="E9" s="3">
        <f>[5]Outubro!$F$8</f>
        <v>36</v>
      </c>
      <c r="F9" s="3">
        <f>[5]Outubro!$F$9</f>
        <v>49</v>
      </c>
      <c r="G9" s="3">
        <f>[5]Outubro!$F$10</f>
        <v>87</v>
      </c>
      <c r="H9" s="3">
        <f>[5]Outubro!$F$11</f>
        <v>75</v>
      </c>
      <c r="I9" s="3">
        <f>[5]Outubro!$F$12</f>
        <v>66</v>
      </c>
      <c r="J9" s="3">
        <f>[5]Outubro!$F$13</f>
        <v>72</v>
      </c>
      <c r="K9" s="3">
        <f>[5]Outubro!$F$14</f>
        <v>95</v>
      </c>
      <c r="L9" s="3">
        <f>[5]Outubro!$F$15</f>
        <v>95</v>
      </c>
      <c r="M9" s="3">
        <f>[5]Outubro!$F$16</f>
        <v>91</v>
      </c>
      <c r="N9" s="3">
        <f>[5]Outubro!$F$17</f>
        <v>92</v>
      </c>
      <c r="O9" s="3">
        <f>[5]Outubro!$F$18</f>
        <v>84</v>
      </c>
      <c r="P9" s="3">
        <f>[5]Outubro!$F$19</f>
        <v>94</v>
      </c>
      <c r="Q9" s="3">
        <f>[5]Outubro!$F$20</f>
        <v>95</v>
      </c>
      <c r="R9" s="3">
        <f>[5]Outubro!$F$21</f>
        <v>91</v>
      </c>
      <c r="S9" s="3">
        <f>[5]Outubro!$F$22</f>
        <v>83</v>
      </c>
      <c r="T9" s="3">
        <f>[5]Outubro!$F$23</f>
        <v>70</v>
      </c>
      <c r="U9" s="3">
        <f>[5]Outubro!$F$24</f>
        <v>79</v>
      </c>
      <c r="V9" s="3">
        <f>[5]Outubro!$F$25</f>
        <v>74</v>
      </c>
      <c r="W9" s="3">
        <f>[5]Outubro!$F$26</f>
        <v>86</v>
      </c>
      <c r="X9" s="3">
        <f>[5]Outubro!$F$27</f>
        <v>88</v>
      </c>
      <c r="Y9" s="3">
        <f>[5]Outubro!$F$28</f>
        <v>81</v>
      </c>
      <c r="Z9" s="3">
        <f>[5]Outubro!$F$29</f>
        <v>93</v>
      </c>
      <c r="AA9" s="3">
        <f>[5]Outubro!$F$30</f>
        <v>96</v>
      </c>
      <c r="AB9" s="3">
        <f>[5]Outubro!$F$31</f>
        <v>79</v>
      </c>
      <c r="AC9" s="3">
        <f>[5]Outubro!$F$32</f>
        <v>83</v>
      </c>
      <c r="AD9" s="3">
        <f>[5]Outubro!$F$33</f>
        <v>77</v>
      </c>
      <c r="AE9" s="3">
        <f>[5]Outubro!$F$34</f>
        <v>95</v>
      </c>
      <c r="AF9" s="3">
        <f>[5]Outubro!$F$35</f>
        <v>96</v>
      </c>
      <c r="AG9" s="16">
        <f t="shared" ref="AG9:AG14" si="3">MAX(B9:AF9)</f>
        <v>96</v>
      </c>
      <c r="AH9" s="25">
        <f>AVERAGE(B9:AF9)</f>
        <v>79.451612903225808</v>
      </c>
    </row>
    <row r="10" spans="1:35" ht="17.100000000000001" customHeight="1" x14ac:dyDescent="0.2">
      <c r="A10" s="9" t="s">
        <v>3</v>
      </c>
      <c r="B10" s="3">
        <f>[6]Outubro!$F$5</f>
        <v>63</v>
      </c>
      <c r="C10" s="3">
        <f>[6]Outubro!$F$6</f>
        <v>84</v>
      </c>
      <c r="D10" s="3">
        <f>[6]Outubro!$F$7</f>
        <v>93</v>
      </c>
      <c r="E10" s="3">
        <f>[6]Outubro!$F$8</f>
        <v>75</v>
      </c>
      <c r="F10" s="3">
        <f>[6]Outubro!$F$9</f>
        <v>90</v>
      </c>
      <c r="G10" s="3">
        <f>[6]Outubro!$F$10</f>
        <v>93</v>
      </c>
      <c r="H10" s="3">
        <f>[6]Outubro!$F$11</f>
        <v>93</v>
      </c>
      <c r="I10" s="3">
        <f>[6]Outubro!$F$12</f>
        <v>93</v>
      </c>
      <c r="J10" s="3">
        <f>[6]Outubro!$F$13</f>
        <v>91</v>
      </c>
      <c r="K10" s="3">
        <f>[6]Outubro!$F$14</f>
        <v>94</v>
      </c>
      <c r="L10" s="3">
        <f>[6]Outubro!$F$15</f>
        <v>93</v>
      </c>
      <c r="M10" s="3">
        <f>[6]Outubro!$F$16</f>
        <v>93</v>
      </c>
      <c r="N10" s="3">
        <f>[6]Outubro!$F$17</f>
        <v>92</v>
      </c>
      <c r="O10" s="3">
        <f>[6]Outubro!$F$18</f>
        <v>84</v>
      </c>
      <c r="P10" s="3">
        <f>[6]Outubro!$F$19</f>
        <v>94</v>
      </c>
      <c r="Q10" s="3">
        <f>[6]Outubro!$F$20</f>
        <v>95</v>
      </c>
      <c r="R10" s="3">
        <f>[6]Outubro!$F$21</f>
        <v>91</v>
      </c>
      <c r="S10" s="3">
        <f>[6]Outubro!$F$22</f>
        <v>83</v>
      </c>
      <c r="T10" s="3">
        <f>[6]Outubro!$F$23</f>
        <v>70</v>
      </c>
      <c r="U10" s="3">
        <f>[6]Outubro!$F$24</f>
        <v>79</v>
      </c>
      <c r="V10" s="3">
        <f>[6]Outubro!$F$25</f>
        <v>74</v>
      </c>
      <c r="W10" s="3">
        <f>[6]Outubro!$F$26</f>
        <v>86</v>
      </c>
      <c r="X10" s="3">
        <f>[6]Outubro!$F$27</f>
        <v>88</v>
      </c>
      <c r="Y10" s="3">
        <f>[6]Outubro!$F$28</f>
        <v>93</v>
      </c>
      <c r="Z10" s="3">
        <f>[6]Outubro!$F$29</f>
        <v>94</v>
      </c>
      <c r="AA10" s="3">
        <f>[6]Outubro!$F$30</f>
        <v>94</v>
      </c>
      <c r="AB10" s="3">
        <f>[6]Outubro!$F$31</f>
        <v>91</v>
      </c>
      <c r="AC10" s="3">
        <f>[6]Outubro!$F$32</f>
        <v>93</v>
      </c>
      <c r="AD10" s="3">
        <f>[6]Outubro!$F$33</f>
        <v>89</v>
      </c>
      <c r="AE10" s="3">
        <f>[6]Outubro!$F$34</f>
        <v>92</v>
      </c>
      <c r="AF10" s="3">
        <f>[6]Outubro!$F$35</f>
        <v>94</v>
      </c>
      <c r="AG10" s="16">
        <f t="shared" si="3"/>
        <v>95</v>
      </c>
      <c r="AH10" s="25">
        <f>AVERAGE(B10:AF10)</f>
        <v>88.096774193548384</v>
      </c>
    </row>
    <row r="11" spans="1:35" ht="17.100000000000001" customHeight="1" x14ac:dyDescent="0.2">
      <c r="A11" s="9" t="s">
        <v>4</v>
      </c>
      <c r="B11" s="3">
        <f>[7]Outubro!$F$5</f>
        <v>79</v>
      </c>
      <c r="C11" s="3">
        <f>[7]Outubro!$F$6</f>
        <v>96</v>
      </c>
      <c r="D11" s="3">
        <f>[7]Outubro!$F$7</f>
        <v>88</v>
      </c>
      <c r="E11" s="3">
        <f>[7]Outubro!$F$8</f>
        <v>71</v>
      </c>
      <c r="F11" s="3">
        <f>[7]Outubro!$F$9</f>
        <v>90</v>
      </c>
      <c r="G11" s="3">
        <f>[7]Outubro!$F$10</f>
        <v>93</v>
      </c>
      <c r="H11" s="3">
        <f>[7]Outubro!$F$11</f>
        <v>90</v>
      </c>
      <c r="I11" s="3">
        <f>[7]Outubro!$F$12</f>
        <v>83</v>
      </c>
      <c r="J11" s="3">
        <f>[7]Outubro!$F$13</f>
        <v>83</v>
      </c>
      <c r="K11" s="3">
        <f>[7]Outubro!$F$14</f>
        <v>96</v>
      </c>
      <c r="L11" s="3">
        <f>[7]Outubro!$F$15</f>
        <v>96</v>
      </c>
      <c r="M11" s="3">
        <f>[7]Outubro!$F$16</f>
        <v>84</v>
      </c>
      <c r="N11" s="3">
        <f>[7]Outubro!$F$17</f>
        <v>89</v>
      </c>
      <c r="O11" s="3">
        <f>[7]Outubro!$F$18</f>
        <v>84</v>
      </c>
      <c r="P11" s="3">
        <f>[7]Outubro!$F$19</f>
        <v>94</v>
      </c>
      <c r="Q11" s="3">
        <f>[7]Outubro!$F$20</f>
        <v>95</v>
      </c>
      <c r="R11" s="3">
        <f>[7]Outubro!$F$21</f>
        <v>93</v>
      </c>
      <c r="S11" s="3">
        <f>[7]Outubro!$F$22</f>
        <v>92</v>
      </c>
      <c r="T11" s="3">
        <f>[7]Outubro!$F$23</f>
        <v>86</v>
      </c>
      <c r="U11" s="3">
        <f>[7]Outubro!$F$24</f>
        <v>86</v>
      </c>
      <c r="V11" s="3">
        <f>[7]Outubro!$F$25</f>
        <v>74</v>
      </c>
      <c r="W11" s="3">
        <f>[7]Outubro!$F$26</f>
        <v>92</v>
      </c>
      <c r="X11" s="3">
        <f>[7]Outubro!$F$27</f>
        <v>95</v>
      </c>
      <c r="Y11" s="3">
        <f>[7]Outubro!$F$28</f>
        <v>96</v>
      </c>
      <c r="Z11" s="3">
        <f>[7]Outubro!$F$29</f>
        <v>91</v>
      </c>
      <c r="AA11" s="3">
        <f>[7]Outubro!$F$30</f>
        <v>92</v>
      </c>
      <c r="AB11" s="3">
        <f>[7]Outubro!$F$31</f>
        <v>93</v>
      </c>
      <c r="AC11" s="3">
        <f>[7]Outubro!$F$32</f>
        <v>87</v>
      </c>
      <c r="AD11" s="3">
        <f>[7]Outubro!$F$33</f>
        <v>81</v>
      </c>
      <c r="AE11" s="3">
        <f>[7]Outubro!$F$34</f>
        <v>95</v>
      </c>
      <c r="AF11" s="3">
        <f>[7]Outubro!$F$35</f>
        <v>95</v>
      </c>
      <c r="AG11" s="16">
        <f>MAX(B11:AF11)</f>
        <v>96</v>
      </c>
      <c r="AH11" s="25">
        <f t="shared" si="1"/>
        <v>89</v>
      </c>
    </row>
    <row r="12" spans="1:35" ht="17.100000000000001" customHeight="1" x14ac:dyDescent="0.2">
      <c r="A12" s="9" t="s">
        <v>5</v>
      </c>
      <c r="B12" s="14">
        <f>[8]Outubro!$F$5</f>
        <v>94</v>
      </c>
      <c r="C12" s="14">
        <f>[8]Outubro!$F$6</f>
        <v>94</v>
      </c>
      <c r="D12" s="14">
        <f>[8]Outubro!$F$7</f>
        <v>93</v>
      </c>
      <c r="E12" s="14">
        <f>[8]Outubro!$F$8</f>
        <v>87</v>
      </c>
      <c r="F12" s="14">
        <f>[8]Outubro!$F$9</f>
        <v>80</v>
      </c>
      <c r="G12" s="14">
        <f>[8]Outubro!$F$10</f>
        <v>75</v>
      </c>
      <c r="H12" s="14">
        <f>[8]Outubro!$F$11</f>
        <v>73</v>
      </c>
      <c r="I12" s="14">
        <f>[8]Outubro!$F$12</f>
        <v>77</v>
      </c>
      <c r="J12" s="14">
        <f>[8]Outubro!$F$13</f>
        <v>76</v>
      </c>
      <c r="K12" s="14">
        <f>[8]Outubro!$F$14</f>
        <v>81</v>
      </c>
      <c r="L12" s="14">
        <f>[8]Outubro!$F$15</f>
        <v>91</v>
      </c>
      <c r="M12" s="14">
        <f>[8]Outubro!$F$16</f>
        <v>91</v>
      </c>
      <c r="N12" s="14">
        <f>[8]Outubro!$F$17</f>
        <v>79</v>
      </c>
      <c r="O12" s="14">
        <f>[8]Outubro!$F$18</f>
        <v>86</v>
      </c>
      <c r="P12" s="14">
        <f>[8]Outubro!$F$19</f>
        <v>93</v>
      </c>
      <c r="Q12" s="14">
        <f>[8]Outubro!$F$20</f>
        <v>92</v>
      </c>
      <c r="R12" s="14">
        <f>[8]Outubro!$F$21</f>
        <v>88</v>
      </c>
      <c r="S12" s="14">
        <f>[8]Outubro!$F$22</f>
        <v>86</v>
      </c>
      <c r="T12" s="14">
        <f>[8]Outubro!$F$23</f>
        <v>54</v>
      </c>
      <c r="U12" s="14">
        <f>[8]Outubro!$F$24</f>
        <v>45</v>
      </c>
      <c r="V12" s="14">
        <f>[8]Outubro!$F$25</f>
        <v>74</v>
      </c>
      <c r="W12" s="14">
        <f>[8]Outubro!$F$26</f>
        <v>74</v>
      </c>
      <c r="X12" s="14">
        <f>[8]Outubro!$F$27</f>
        <v>80</v>
      </c>
      <c r="Y12" s="14">
        <f>[8]Outubro!$F$28</f>
        <v>78</v>
      </c>
      <c r="Z12" s="14">
        <f>[8]Outubro!$F$29</f>
        <v>90</v>
      </c>
      <c r="AA12" s="14">
        <f>[8]Outubro!$F$30</f>
        <v>91</v>
      </c>
      <c r="AB12" s="14">
        <f>[8]Outubro!$F$31</f>
        <v>86</v>
      </c>
      <c r="AC12" s="14">
        <f>[8]Outubro!$F$32</f>
        <v>80</v>
      </c>
      <c r="AD12" s="14">
        <f>[8]Outubro!$F$33</f>
        <v>71</v>
      </c>
      <c r="AE12" s="14">
        <f>[8]Outubro!$F$34</f>
        <v>91</v>
      </c>
      <c r="AF12" s="14">
        <f>[8]Outubro!$F$35</f>
        <v>85</v>
      </c>
      <c r="AG12" s="16">
        <f t="shared" si="3"/>
        <v>94</v>
      </c>
      <c r="AH12" s="25">
        <f t="shared" si="1"/>
        <v>81.774193548387103</v>
      </c>
    </row>
    <row r="13" spans="1:35" ht="17.100000000000001" customHeight="1" x14ac:dyDescent="0.2">
      <c r="A13" s="9" t="s">
        <v>6</v>
      </c>
      <c r="B13" s="14">
        <f>[9]Outubro!$F$5</f>
        <v>100</v>
      </c>
      <c r="C13" s="14">
        <f>[9]Outubro!$F$6</f>
        <v>100</v>
      </c>
      <c r="D13" s="14">
        <f>[9]Outubro!$F$7</f>
        <v>100</v>
      </c>
      <c r="E13" s="14">
        <f>[9]Outubro!$F$8</f>
        <v>75</v>
      </c>
      <c r="F13" s="14">
        <f>[9]Outubro!$F$9</f>
        <v>100</v>
      </c>
      <c r="G13" s="14">
        <f>[9]Outubro!$F$10</f>
        <v>100</v>
      </c>
      <c r="H13" s="14">
        <f>[9]Outubro!$F$11</f>
        <v>100</v>
      </c>
      <c r="I13" s="14">
        <f>[9]Outubro!$F$12</f>
        <v>100</v>
      </c>
      <c r="J13" s="14">
        <f>[9]Outubro!$F$13</f>
        <v>100</v>
      </c>
      <c r="K13" s="14">
        <f>[9]Outubro!$F$14</f>
        <v>100</v>
      </c>
      <c r="L13" s="14">
        <f>[9]Outubro!$F$15</f>
        <v>100</v>
      </c>
      <c r="M13" s="14">
        <f>[9]Outubro!$F$16</f>
        <v>100</v>
      </c>
      <c r="N13" s="14">
        <f>[9]Outubro!$F$17</f>
        <v>100</v>
      </c>
      <c r="O13" s="14">
        <f>[9]Outubro!$F$18</f>
        <v>100</v>
      </c>
      <c r="P13" s="14">
        <f>[9]Outubro!$F$19</f>
        <v>100</v>
      </c>
      <c r="Q13" s="14">
        <f>[9]Outubro!$F$20</f>
        <v>100</v>
      </c>
      <c r="R13" s="14">
        <f>[9]Outubro!$F$21</f>
        <v>100</v>
      </c>
      <c r="S13" s="14">
        <f>[9]Outubro!$F$22</f>
        <v>100</v>
      </c>
      <c r="T13" s="14">
        <f>[9]Outubro!$F$23</f>
        <v>79</v>
      </c>
      <c r="U13" s="14">
        <f>[9]Outubro!$F$24</f>
        <v>100</v>
      </c>
      <c r="V13" s="14">
        <f>[9]Outubro!$F$25</f>
        <v>100</v>
      </c>
      <c r="W13" s="14">
        <f>[9]Outubro!$F$26</f>
        <v>100</v>
      </c>
      <c r="X13" s="14">
        <f>[9]Outubro!$F$27</f>
        <v>85</v>
      </c>
      <c r="Y13" s="14">
        <f>[9]Outubro!$F$28</f>
        <v>100</v>
      </c>
      <c r="Z13" s="14">
        <f>[9]Outubro!$F$29</f>
        <v>100</v>
      </c>
      <c r="AA13" s="14">
        <f>[9]Outubro!$F$30</f>
        <v>100</v>
      </c>
      <c r="AB13" s="14">
        <f>[9]Outubro!$F$31</f>
        <v>100</v>
      </c>
      <c r="AC13" s="14">
        <f>[9]Outubro!$F$32</f>
        <v>100</v>
      </c>
      <c r="AD13" s="14">
        <f>[9]Outubro!$F$33</f>
        <v>100</v>
      </c>
      <c r="AE13" s="14">
        <f>[9]Outubro!$F$34</f>
        <v>100</v>
      </c>
      <c r="AF13" s="14">
        <f>[9]Outubro!$F$35</f>
        <v>100</v>
      </c>
      <c r="AG13" s="16">
        <f t="shared" si="3"/>
        <v>100</v>
      </c>
      <c r="AH13" s="25">
        <f t="shared" si="1"/>
        <v>98.032258064516128</v>
      </c>
    </row>
    <row r="14" spans="1:35" ht="17.100000000000001" customHeight="1" x14ac:dyDescent="0.2">
      <c r="A14" s="9" t="s">
        <v>7</v>
      </c>
      <c r="B14" s="14">
        <f>[10]Outubro!$F$5</f>
        <v>90</v>
      </c>
      <c r="C14" s="14">
        <f>[10]Outubro!$F$6</f>
        <v>97</v>
      </c>
      <c r="D14" s="14">
        <f>[10]Outubro!$F$7</f>
        <v>93</v>
      </c>
      <c r="E14" s="14">
        <f>[10]Outubro!$F$8</f>
        <v>73</v>
      </c>
      <c r="F14" s="14">
        <f>[10]Outubro!$F$9</f>
        <v>82</v>
      </c>
      <c r="G14" s="14">
        <f>[10]Outubro!$F$10</f>
        <v>90</v>
      </c>
      <c r="H14" s="14">
        <f>[10]Outubro!$F$11</f>
        <v>83</v>
      </c>
      <c r="I14" s="14">
        <f>[10]Outubro!$F$12</f>
        <v>76</v>
      </c>
      <c r="J14" s="14">
        <f>[10]Outubro!$F$13</f>
        <v>96</v>
      </c>
      <c r="K14" s="14">
        <f>[10]Outubro!$F$14</f>
        <v>96</v>
      </c>
      <c r="L14" s="14">
        <f>[10]Outubro!$F$15</f>
        <v>96</v>
      </c>
      <c r="M14" s="14">
        <f>[10]Outubro!$F$16</f>
        <v>97</v>
      </c>
      <c r="N14" s="14">
        <f>[10]Outubro!$F$17</f>
        <v>97</v>
      </c>
      <c r="O14" s="14">
        <f>[10]Outubro!$F$18</f>
        <v>97</v>
      </c>
      <c r="P14" s="14">
        <f>[10]Outubro!$F$19</f>
        <v>96</v>
      </c>
      <c r="Q14" s="14">
        <f>[10]Outubro!$F$20</f>
        <v>94</v>
      </c>
      <c r="R14" s="14">
        <f>[10]Outubro!$F$21</f>
        <v>88</v>
      </c>
      <c r="S14" s="14">
        <f>[10]Outubro!$F$22</f>
        <v>86</v>
      </c>
      <c r="T14" s="14">
        <f>[10]Outubro!$F$23</f>
        <v>79</v>
      </c>
      <c r="U14" s="14">
        <f>[10]Outubro!$F$24</f>
        <v>77</v>
      </c>
      <c r="V14" s="14">
        <f>[10]Outubro!$F$25</f>
        <v>74</v>
      </c>
      <c r="W14" s="14">
        <f>[10]Outubro!$F$26</f>
        <v>69</v>
      </c>
      <c r="X14" s="14">
        <f>[10]Outubro!$F$27</f>
        <v>90</v>
      </c>
      <c r="Y14" s="14">
        <f>[10]Outubro!$F$28</f>
        <v>90</v>
      </c>
      <c r="Z14" s="14">
        <f>[10]Outubro!$F$29</f>
        <v>97</v>
      </c>
      <c r="AA14" s="14">
        <f>[10]Outubro!$F$30</f>
        <v>96</v>
      </c>
      <c r="AB14" s="14">
        <f>[10]Outubro!$F$31</f>
        <v>88</v>
      </c>
      <c r="AC14" s="14">
        <f>[10]Outubro!$F$32</f>
        <v>87</v>
      </c>
      <c r="AD14" s="14">
        <f>[10]Outubro!$F$33</f>
        <v>83</v>
      </c>
      <c r="AE14" s="14">
        <f>[10]Outubro!$F$34</f>
        <v>98</v>
      </c>
      <c r="AF14" s="14">
        <f>[10]Outubro!$F$35</f>
        <v>95</v>
      </c>
      <c r="AG14" s="16">
        <f t="shared" si="3"/>
        <v>98</v>
      </c>
      <c r="AH14" s="25">
        <f t="shared" si="1"/>
        <v>88.709677419354833</v>
      </c>
    </row>
    <row r="15" spans="1:35" ht="17.100000000000001" customHeight="1" x14ac:dyDescent="0.2">
      <c r="A15" s="9" t="s">
        <v>8</v>
      </c>
      <c r="B15" s="14">
        <f>[11]Outubro!$F$5</f>
        <v>96</v>
      </c>
      <c r="C15" s="14">
        <f>[11]Outubro!$F$6</f>
        <v>97</v>
      </c>
      <c r="D15" s="14">
        <f>[11]Outubro!$F$7</f>
        <v>91</v>
      </c>
      <c r="E15" s="14">
        <f>[11]Outubro!$F$8</f>
        <v>79</v>
      </c>
      <c r="F15" s="14">
        <f>[11]Outubro!$F$9</f>
        <v>80</v>
      </c>
      <c r="G15" s="14">
        <f>[11]Outubro!$F$10</f>
        <v>92</v>
      </c>
      <c r="H15" s="14">
        <f>[11]Outubro!$F$11</f>
        <v>83</v>
      </c>
      <c r="I15" s="14">
        <f>[11]Outubro!$F$12</f>
        <v>97</v>
      </c>
      <c r="J15" s="14">
        <f>[11]Outubro!$F$13</f>
        <v>96</v>
      </c>
      <c r="K15" s="14">
        <f>[11]Outubro!$F$14</f>
        <v>97</v>
      </c>
      <c r="L15" s="14">
        <f>[11]Outubro!$F$15</f>
        <v>97</v>
      </c>
      <c r="M15" s="14">
        <f>[11]Outubro!$F$16</f>
        <v>97</v>
      </c>
      <c r="N15" s="14">
        <f>[11]Outubro!$F$17</f>
        <v>96</v>
      </c>
      <c r="O15" s="14">
        <f>[11]Outubro!$F$18</f>
        <v>97</v>
      </c>
      <c r="P15" s="14">
        <f>[11]Outubro!$F$19</f>
        <v>96</v>
      </c>
      <c r="Q15" s="14">
        <f>[11]Outubro!$F$20</f>
        <v>94</v>
      </c>
      <c r="R15" s="14">
        <f>[11]Outubro!$F$21</f>
        <v>93</v>
      </c>
      <c r="S15" s="14">
        <f>[11]Outubro!$F$22</f>
        <v>86</v>
      </c>
      <c r="T15" s="14">
        <f>[11]Outubro!$F$23</f>
        <v>89</v>
      </c>
      <c r="U15" s="14">
        <f>[11]Outubro!$F$24</f>
        <v>83</v>
      </c>
      <c r="V15" s="14">
        <f>[11]Outubro!$F$25</f>
        <v>83</v>
      </c>
      <c r="W15" s="14">
        <f>[11]Outubro!$F$26</f>
        <v>77</v>
      </c>
      <c r="X15" s="14">
        <f>[11]Outubro!$F$27</f>
        <v>92</v>
      </c>
      <c r="Y15" s="14">
        <f>[11]Outubro!$F$28</f>
        <v>94</v>
      </c>
      <c r="Z15" s="14">
        <f>[11]Outubro!$F$29</f>
        <v>97</v>
      </c>
      <c r="AA15" s="14">
        <f>[11]Outubro!$F$30</f>
        <v>95</v>
      </c>
      <c r="AB15" s="14">
        <f>[11]Outubro!$F$31</f>
        <v>95</v>
      </c>
      <c r="AC15" s="14">
        <f>[11]Outubro!$F$32</f>
        <v>80</v>
      </c>
      <c r="AD15" s="14">
        <f>[11]Outubro!$F$33</f>
        <v>96</v>
      </c>
      <c r="AE15" s="14">
        <f>[11]Outubro!$F$34</f>
        <v>96</v>
      </c>
      <c r="AF15" s="14">
        <f>[11]Outubro!$F$35</f>
        <v>85</v>
      </c>
      <c r="AG15" s="16">
        <f>MAX(B15:AF15)</f>
        <v>97</v>
      </c>
      <c r="AH15" s="25">
        <f>AVERAGE(B15:AF15)</f>
        <v>91.161290322580641</v>
      </c>
    </row>
    <row r="16" spans="1:35" ht="17.100000000000001" customHeight="1" x14ac:dyDescent="0.2">
      <c r="A16" s="9" t="s">
        <v>9</v>
      </c>
      <c r="B16" s="14">
        <f>[12]Outubro!$F$5</f>
        <v>93</v>
      </c>
      <c r="C16" s="14">
        <f>[12]Outubro!$F$6</f>
        <v>97</v>
      </c>
      <c r="D16" s="14">
        <f>[12]Outubro!$F$7</f>
        <v>84</v>
      </c>
      <c r="E16" s="14">
        <f>[12]Outubro!$F$8</f>
        <v>78</v>
      </c>
      <c r="F16" s="14">
        <f>[12]Outubro!$F$9</f>
        <v>82</v>
      </c>
      <c r="G16" s="14">
        <f>[12]Outubro!$F$10</f>
        <v>85</v>
      </c>
      <c r="H16" s="14">
        <f>[12]Outubro!$F$11</f>
        <v>77</v>
      </c>
      <c r="I16" s="14">
        <f>[12]Outubro!$F$12</f>
        <v>96</v>
      </c>
      <c r="J16" s="14">
        <f>[12]Outubro!$F$13</f>
        <v>97</v>
      </c>
      <c r="K16" s="14">
        <f>[12]Outubro!$F$14</f>
        <v>97</v>
      </c>
      <c r="L16" s="14">
        <f>[12]Outubro!$F$15</f>
        <v>95</v>
      </c>
      <c r="M16" s="14">
        <f>[12]Outubro!$F$16</f>
        <v>95</v>
      </c>
      <c r="N16" s="14">
        <f>[12]Outubro!$F$17</f>
        <v>97</v>
      </c>
      <c r="O16" s="14">
        <f>[12]Outubro!$F$18</f>
        <v>96</v>
      </c>
      <c r="P16" s="14">
        <f>[12]Outubro!$F$19</f>
        <v>96</v>
      </c>
      <c r="Q16" s="14">
        <f>[12]Outubro!$F$20</f>
        <v>93</v>
      </c>
      <c r="R16" s="14">
        <f>[12]Outubro!$F$21</f>
        <v>91</v>
      </c>
      <c r="S16" s="14">
        <f>[12]Outubro!$F$22</f>
        <v>82</v>
      </c>
      <c r="T16" s="14">
        <f>[12]Outubro!$F$23</f>
        <v>79</v>
      </c>
      <c r="U16" s="14">
        <f>[12]Outubro!$F$24</f>
        <v>80</v>
      </c>
      <c r="V16" s="14">
        <f>[12]Outubro!$F$25</f>
        <v>73</v>
      </c>
      <c r="W16" s="14">
        <f>[12]Outubro!$F$26</f>
        <v>70</v>
      </c>
      <c r="X16" s="14">
        <f>[12]Outubro!$F$27</f>
        <v>90</v>
      </c>
      <c r="Y16" s="14">
        <f>[12]Outubro!$F$28</f>
        <v>91</v>
      </c>
      <c r="Z16" s="14">
        <f>[12]Outubro!$F$29</f>
        <v>96</v>
      </c>
      <c r="AA16" s="14">
        <f>[12]Outubro!$F$30</f>
        <v>97</v>
      </c>
      <c r="AB16" s="14">
        <f>[12]Outubro!$F$31</f>
        <v>79</v>
      </c>
      <c r="AC16" s="14">
        <f>[12]Outubro!$F$32</f>
        <v>80</v>
      </c>
      <c r="AD16" s="14">
        <f>[12]Outubro!$F$33</f>
        <v>91</v>
      </c>
      <c r="AE16" s="14">
        <f>[12]Outubro!$F$34</f>
        <v>97</v>
      </c>
      <c r="AF16" s="14">
        <f>[12]Outubro!$F$35</f>
        <v>95</v>
      </c>
      <c r="AG16" s="16">
        <f t="shared" ref="AG16:AG27" si="4">MAX(B16:AF16)</f>
        <v>97</v>
      </c>
      <c r="AH16" s="25">
        <f t="shared" ref="AH16:AH28" si="5">AVERAGE(B16:AF16)</f>
        <v>88.677419354838705</v>
      </c>
    </row>
    <row r="17" spans="1:35" ht="17.100000000000001" customHeight="1" x14ac:dyDescent="0.2">
      <c r="A17" s="9" t="s">
        <v>52</v>
      </c>
      <c r="B17" s="14">
        <f>[13]Outubro!$F$5</f>
        <v>93</v>
      </c>
      <c r="C17" s="14">
        <f>[13]Outubro!$F$6</f>
        <v>96</v>
      </c>
      <c r="D17" s="14">
        <f>[13]Outubro!$F$7</f>
        <v>95</v>
      </c>
      <c r="E17" s="14">
        <f>[13]Outubro!$F$8</f>
        <v>86</v>
      </c>
      <c r="F17" s="14">
        <f>[13]Outubro!$F$9</f>
        <v>89</v>
      </c>
      <c r="G17" s="14">
        <f>[13]Outubro!$F$10</f>
        <v>89</v>
      </c>
      <c r="H17" s="14">
        <f>[13]Outubro!$F$11</f>
        <v>79</v>
      </c>
      <c r="I17" s="14">
        <f>[13]Outubro!$F$12</f>
        <v>85</v>
      </c>
      <c r="J17" s="14">
        <f>[13]Outubro!$F$13</f>
        <v>76</v>
      </c>
      <c r="K17" s="14">
        <f>[13]Outubro!$F$14</f>
        <v>93</v>
      </c>
      <c r="L17" s="14">
        <f>[13]Outubro!$F$15</f>
        <v>95</v>
      </c>
      <c r="M17" s="14">
        <f>[13]Outubro!$F$16</f>
        <v>92</v>
      </c>
      <c r="N17" s="14">
        <f>[13]Outubro!$F$17</f>
        <v>84</v>
      </c>
      <c r="O17" s="14">
        <f>[13]Outubro!$F$18</f>
        <v>95</v>
      </c>
      <c r="P17" s="14">
        <f>[13]Outubro!$F$19</f>
        <v>95</v>
      </c>
      <c r="Q17" s="14">
        <f>[13]Outubro!$F$20</f>
        <v>94</v>
      </c>
      <c r="R17" s="14">
        <f>[13]Outubro!$F$21</f>
        <v>96</v>
      </c>
      <c r="S17" s="14">
        <f>[13]Outubro!$F$22</f>
        <v>84</v>
      </c>
      <c r="T17" s="14">
        <f>[13]Outubro!$F$23</f>
        <v>88</v>
      </c>
      <c r="U17" s="14">
        <f>[13]Outubro!$F$24</f>
        <v>79</v>
      </c>
      <c r="V17" s="14">
        <f>[13]Outubro!$F$25</f>
        <v>70</v>
      </c>
      <c r="W17" s="14">
        <f>[13]Outubro!$F$26</f>
        <v>79</v>
      </c>
      <c r="X17" s="14">
        <f>[13]Outubro!$F$27</f>
        <v>83</v>
      </c>
      <c r="Y17" s="14">
        <f>[13]Outubro!$F$28</f>
        <v>82</v>
      </c>
      <c r="Z17" s="14">
        <f>[13]Outubro!$F$29</f>
        <v>89</v>
      </c>
      <c r="AA17" s="14">
        <f>[13]Outubro!$F$30</f>
        <v>90</v>
      </c>
      <c r="AB17" s="14">
        <f>[13]Outubro!$F$31</f>
        <v>88</v>
      </c>
      <c r="AC17" s="14">
        <f>[13]Outubro!$F$32</f>
        <v>86</v>
      </c>
      <c r="AD17" s="14">
        <f>[13]Outubro!$F$33</f>
        <v>83</v>
      </c>
      <c r="AE17" s="14">
        <f>[13]Outubro!$F$34</f>
        <v>95</v>
      </c>
      <c r="AF17" s="14">
        <f>[13]Outubro!$F$35</f>
        <v>92</v>
      </c>
      <c r="AG17" s="16">
        <f t="shared" ref="AG17" si="6">MAX(B17:AF17)</f>
        <v>96</v>
      </c>
      <c r="AH17" s="25">
        <f t="shared" ref="AH17" si="7">AVERAGE(B17:AF17)</f>
        <v>87.741935483870961</v>
      </c>
    </row>
    <row r="18" spans="1:35" ht="17.100000000000001" customHeight="1" x14ac:dyDescent="0.2">
      <c r="A18" s="9" t="s">
        <v>10</v>
      </c>
      <c r="B18" s="14">
        <f>[14]outubro!$F$5</f>
        <v>94</v>
      </c>
      <c r="C18" s="14">
        <f>[14]outubro!$F$6</f>
        <v>94</v>
      </c>
      <c r="D18" s="14">
        <f>[14]outubro!$F$7</f>
        <v>94</v>
      </c>
      <c r="E18" s="14">
        <f>[14]outubro!$F$8</f>
        <v>91</v>
      </c>
      <c r="F18" s="14">
        <f>[14]outubro!$F$9</f>
        <v>79</v>
      </c>
      <c r="G18" s="14">
        <f>[14]outubro!$F$10</f>
        <v>88</v>
      </c>
      <c r="H18" s="14">
        <f>[14]outubro!$F$11</f>
        <v>70</v>
      </c>
      <c r="I18" s="14">
        <f>[14]outubro!$F$12</f>
        <v>94</v>
      </c>
      <c r="J18" s="14">
        <f>[14]outubro!$F$13</f>
        <v>95</v>
      </c>
      <c r="K18" s="14">
        <f>[14]outubro!$F$14</f>
        <v>94</v>
      </c>
      <c r="L18" s="14">
        <f>[14]outubro!$F$15</f>
        <v>95</v>
      </c>
      <c r="M18" s="14">
        <f>[14]outubro!$F$16</f>
        <v>94</v>
      </c>
      <c r="N18" s="14">
        <f>[14]outubro!$F$17</f>
        <v>96</v>
      </c>
      <c r="O18" s="14">
        <f>[14]outubro!$F$18</f>
        <v>95</v>
      </c>
      <c r="P18" s="14">
        <f>[14]outubro!$F$19</f>
        <v>93</v>
      </c>
      <c r="Q18" s="14">
        <f>[14]outubro!$F$20</f>
        <v>91</v>
      </c>
      <c r="R18" s="14">
        <f>[14]outubro!$F$21</f>
        <v>84</v>
      </c>
      <c r="S18" s="14">
        <f>[14]outubro!$F$22</f>
        <v>80</v>
      </c>
      <c r="T18" s="14">
        <f>[14]outubro!$F$23</f>
        <v>83</v>
      </c>
      <c r="U18" s="14">
        <f>[14]outubro!$F$24</f>
        <v>78</v>
      </c>
      <c r="V18" s="14">
        <f>[14]outubro!$F$25</f>
        <v>67</v>
      </c>
      <c r="W18" s="14">
        <f>[14]outubro!$F$26</f>
        <v>86</v>
      </c>
      <c r="X18" s="14">
        <f>[14]outubro!$F$27</f>
        <v>87</v>
      </c>
      <c r="Y18" s="14">
        <f>[14]outubro!$F$28</f>
        <v>87</v>
      </c>
      <c r="Z18" s="14">
        <f>[14]outubro!$F$29</f>
        <v>95</v>
      </c>
      <c r="AA18" s="14">
        <f>[14]outubro!$F$30</f>
        <v>93</v>
      </c>
      <c r="AB18" s="14">
        <f>[14]outubro!$F$31</f>
        <v>94</v>
      </c>
      <c r="AC18" s="14">
        <f>[14]outubro!$F$32</f>
        <v>90</v>
      </c>
      <c r="AD18" s="14">
        <f>[14]outubro!$F$33</f>
        <v>84</v>
      </c>
      <c r="AE18" s="14">
        <f>[14]outubro!$F$34</f>
        <v>95</v>
      </c>
      <c r="AF18" s="14">
        <f>[14]outubro!$F$35</f>
        <v>92</v>
      </c>
      <c r="AG18" s="16">
        <f t="shared" si="4"/>
        <v>96</v>
      </c>
      <c r="AH18" s="25">
        <f t="shared" si="5"/>
        <v>88.774193548387103</v>
      </c>
    </row>
    <row r="19" spans="1:35" ht="17.100000000000001" customHeight="1" x14ac:dyDescent="0.2">
      <c r="A19" s="9" t="s">
        <v>11</v>
      </c>
      <c r="B19" s="14">
        <f>[15]Outubro!$F$5</f>
        <v>94</v>
      </c>
      <c r="C19" s="14">
        <f>[15]Outubro!$F$6</f>
        <v>99</v>
      </c>
      <c r="D19" s="14">
        <f>[15]Outubro!$F$7</f>
        <v>97</v>
      </c>
      <c r="E19" s="14">
        <f>[15]Outubro!$F$8</f>
        <v>97</v>
      </c>
      <c r="F19" s="14">
        <f>[15]Outubro!$F$9</f>
        <v>91</v>
      </c>
      <c r="G19" s="14">
        <f>[15]Outubro!$F$10</f>
        <v>97</v>
      </c>
      <c r="H19" s="14">
        <f>[15]Outubro!$F$11</f>
        <v>94</v>
      </c>
      <c r="I19" s="14">
        <f>[15]Outubro!$F$12</f>
        <v>91</v>
      </c>
      <c r="J19" s="14">
        <f>[15]Outubro!$F$13</f>
        <v>83</v>
      </c>
      <c r="K19" s="14">
        <f>[15]Outubro!$F$14</f>
        <v>98</v>
      </c>
      <c r="L19" s="14">
        <f>[15]Outubro!$F$15</f>
        <v>98</v>
      </c>
      <c r="M19" s="14">
        <f>[15]Outubro!$F$16</f>
        <v>99</v>
      </c>
      <c r="N19" s="14">
        <f>[15]Outubro!$F$17</f>
        <v>98</v>
      </c>
      <c r="O19" s="14">
        <f>[15]Outubro!$F$18</f>
        <v>99</v>
      </c>
      <c r="P19" s="14">
        <f>[15]Outubro!$F$19</f>
        <v>99</v>
      </c>
      <c r="Q19" s="14">
        <f>[15]Outubro!$F$20</f>
        <v>94</v>
      </c>
      <c r="R19" s="14">
        <f>[15]Outubro!$F$21</f>
        <v>76</v>
      </c>
      <c r="S19" s="14">
        <f>[15]Outubro!$F$22</f>
        <v>95</v>
      </c>
      <c r="T19" s="14">
        <f>[15]Outubro!$F$23</f>
        <v>86</v>
      </c>
      <c r="U19" s="14">
        <f>[15]Outubro!$F$24</f>
        <v>80</v>
      </c>
      <c r="V19" s="14">
        <f>[15]Outubro!$F$25</f>
        <v>72</v>
      </c>
      <c r="W19" s="14">
        <f>[15]Outubro!$F$26</f>
        <v>91</v>
      </c>
      <c r="X19" s="14">
        <f>[15]Outubro!$F$27</f>
        <v>98</v>
      </c>
      <c r="Y19" s="14">
        <f>[15]Outubro!$F$28</f>
        <v>98</v>
      </c>
      <c r="Z19" s="14">
        <f>[15]Outubro!$F$29</f>
        <v>99</v>
      </c>
      <c r="AA19" s="14">
        <f>[15]Outubro!$F$30</f>
        <v>96</v>
      </c>
      <c r="AB19" s="14">
        <f>[15]Outubro!$F$31</f>
        <v>90</v>
      </c>
      <c r="AC19" s="14">
        <f>[15]Outubro!$F$32</f>
        <v>97</v>
      </c>
      <c r="AD19" s="14">
        <f>[15]Outubro!$F$33</f>
        <v>98</v>
      </c>
      <c r="AE19" s="14">
        <f>[15]Outubro!$F$34</f>
        <v>100</v>
      </c>
      <c r="AF19" s="14">
        <f>[15]Outubro!$F$35</f>
        <v>100</v>
      </c>
      <c r="AG19" s="16">
        <f t="shared" si="4"/>
        <v>100</v>
      </c>
      <c r="AH19" s="25">
        <f t="shared" si="5"/>
        <v>93.677419354838705</v>
      </c>
    </row>
    <row r="20" spans="1:35" ht="17.100000000000001" customHeight="1" x14ac:dyDescent="0.2">
      <c r="A20" s="9" t="s">
        <v>12</v>
      </c>
      <c r="B20" s="14">
        <f>[16]Outubro!$F$5</f>
        <v>85</v>
      </c>
      <c r="C20" s="14">
        <f>[16]Outubro!$F$6</f>
        <v>96</v>
      </c>
      <c r="D20" s="14">
        <f>[16]Outubro!$F$7</f>
        <v>94</v>
      </c>
      <c r="E20" s="14">
        <f>[16]Outubro!$F$8</f>
        <v>89</v>
      </c>
      <c r="F20" s="14">
        <f>[16]Outubro!$F$9</f>
        <v>86</v>
      </c>
      <c r="G20" s="14">
        <f>[16]Outubro!$F$10</f>
        <v>89</v>
      </c>
      <c r="H20" s="14">
        <f>[16]Outubro!$F$11</f>
        <v>87</v>
      </c>
      <c r="I20" s="14">
        <f>[16]Outubro!$F$12</f>
        <v>90</v>
      </c>
      <c r="J20" s="14">
        <f>[16]Outubro!$F$13</f>
        <v>78</v>
      </c>
      <c r="K20" s="14">
        <f>[16]Outubro!$F$14</f>
        <v>93</v>
      </c>
      <c r="L20" s="14">
        <f>[16]Outubro!$F$15</f>
        <v>91</v>
      </c>
      <c r="M20" s="14">
        <f>[16]Outubro!$F$16</f>
        <v>95</v>
      </c>
      <c r="N20" s="14">
        <f>[16]Outubro!$F$17</f>
        <v>89</v>
      </c>
      <c r="O20" s="14">
        <f>[16]Outubro!$F$18</f>
        <v>95</v>
      </c>
      <c r="P20" s="14">
        <f>[16]Outubro!$F$19</f>
        <v>95</v>
      </c>
      <c r="Q20" s="14">
        <f>[16]Outubro!$F$20</f>
        <v>94</v>
      </c>
      <c r="R20" s="14">
        <f>[16]Outubro!$F$21</f>
        <v>96</v>
      </c>
      <c r="S20" s="14">
        <f>[16]Outubro!$F$22</f>
        <v>86</v>
      </c>
      <c r="T20" s="14">
        <f>[16]Outubro!$F$23</f>
        <v>73</v>
      </c>
      <c r="U20" s="14">
        <f>[16]Outubro!$F$24</f>
        <v>67</v>
      </c>
      <c r="V20" s="14">
        <f>[16]Outubro!$F$25</f>
        <v>60</v>
      </c>
      <c r="W20" s="14">
        <f>[16]Outubro!$F$26</f>
        <v>93</v>
      </c>
      <c r="X20" s="14">
        <f>[16]Outubro!$F$27</f>
        <v>93</v>
      </c>
      <c r="Y20" s="14">
        <f>[16]Outubro!$F$28</f>
        <v>93</v>
      </c>
      <c r="Z20" s="14">
        <f>[16]Outubro!$F$29</f>
        <v>89</v>
      </c>
      <c r="AA20" s="14">
        <f>[16]Outubro!$F$30</f>
        <v>96</v>
      </c>
      <c r="AB20" s="14">
        <f>[16]Outubro!$F$31</f>
        <v>72</v>
      </c>
      <c r="AC20" s="14">
        <f>[16]Outubro!$F$32</f>
        <v>92</v>
      </c>
      <c r="AD20" s="14">
        <f>[16]Outubro!$F$33</f>
        <v>91</v>
      </c>
      <c r="AE20" s="14">
        <f>[16]Outubro!$F$34</f>
        <v>96</v>
      </c>
      <c r="AF20" s="14">
        <f>[16]Outubro!$F$35</f>
        <v>89</v>
      </c>
      <c r="AG20" s="16">
        <f t="shared" si="4"/>
        <v>96</v>
      </c>
      <c r="AH20" s="25">
        <f t="shared" si="5"/>
        <v>88.129032258064512</v>
      </c>
    </row>
    <row r="21" spans="1:35" ht="17.100000000000001" customHeight="1" x14ac:dyDescent="0.2">
      <c r="A21" s="9" t="s">
        <v>13</v>
      </c>
      <c r="B21" s="14" t="str">
        <f>[17]Outubro!$F$5</f>
        <v>**</v>
      </c>
      <c r="C21" s="14" t="str">
        <f>[17]Outubro!$F$6</f>
        <v>**</v>
      </c>
      <c r="D21" s="14" t="str">
        <f>[17]Outubro!$F$7</f>
        <v>**</v>
      </c>
      <c r="E21" s="14" t="str">
        <f>[17]Outubro!$F$8</f>
        <v>**</v>
      </c>
      <c r="F21" s="14" t="str">
        <f>[17]Outubro!$F$9</f>
        <v>**</v>
      </c>
      <c r="G21" s="14" t="str">
        <f>[17]Outubro!$F$10</f>
        <v>**</v>
      </c>
      <c r="H21" s="14" t="str">
        <f>[17]Outubro!$F$11</f>
        <v>**</v>
      </c>
      <c r="I21" s="14" t="str">
        <f>[17]Outubro!$F$12</f>
        <v>**</v>
      </c>
      <c r="J21" s="14" t="str">
        <f>[17]Outubro!$F$13</f>
        <v>**</v>
      </c>
      <c r="K21" s="14" t="str">
        <f>[17]Outubro!$F$14</f>
        <v>**</v>
      </c>
      <c r="L21" s="14" t="str">
        <f>[17]Outubro!$F$15</f>
        <v>**</v>
      </c>
      <c r="M21" s="14" t="str">
        <f>[17]Outubro!$F$16</f>
        <v>**</v>
      </c>
      <c r="N21" s="14" t="str">
        <f>[17]Outubro!$F$17</f>
        <v>**</v>
      </c>
      <c r="O21" s="14" t="str">
        <f>[17]Outubro!$F$18</f>
        <v>**</v>
      </c>
      <c r="P21" s="14" t="str">
        <f>[17]Outubro!$F$19</f>
        <v>**</v>
      </c>
      <c r="Q21" s="14" t="str">
        <f>[17]Outubro!$F$20</f>
        <v>**</v>
      </c>
      <c r="R21" s="14" t="str">
        <f>[17]Outubro!$F$21</f>
        <v>**</v>
      </c>
      <c r="S21" s="14" t="str">
        <f>[17]Outubro!$F$22</f>
        <v>**</v>
      </c>
      <c r="T21" s="14">
        <f>[17]Outubro!$F$23</f>
        <v>65</v>
      </c>
      <c r="U21" s="14">
        <f>[17]Outubro!$F$24</f>
        <v>90</v>
      </c>
      <c r="V21" s="14">
        <f>[17]Outubro!$F$25</f>
        <v>89</v>
      </c>
      <c r="W21" s="14">
        <f>[17]Outubro!$F$26</f>
        <v>96</v>
      </c>
      <c r="X21" s="14">
        <f>[17]Outubro!$F$27</f>
        <v>95</v>
      </c>
      <c r="Y21" s="14">
        <f>[17]Outubro!$F$28</f>
        <v>95</v>
      </c>
      <c r="Z21" s="14">
        <f>[17]Outubro!$F$29</f>
        <v>97</v>
      </c>
      <c r="AA21" s="14">
        <f>[17]Outubro!$F$30</f>
        <v>96</v>
      </c>
      <c r="AB21" s="14">
        <f>[17]Outubro!$F$31</f>
        <v>95</v>
      </c>
      <c r="AC21" s="14">
        <f>[17]Outubro!$F$32</f>
        <v>95</v>
      </c>
      <c r="AD21" s="14">
        <f>[17]Outubro!$F$33</f>
        <v>89</v>
      </c>
      <c r="AE21" s="14">
        <f>[17]Outubro!$F$34</f>
        <v>95</v>
      </c>
      <c r="AF21" s="14">
        <f>[17]Outubro!$F$35</f>
        <v>96</v>
      </c>
      <c r="AG21" s="16">
        <f t="shared" si="4"/>
        <v>97</v>
      </c>
      <c r="AH21" s="25">
        <f t="shared" si="5"/>
        <v>91.769230769230774</v>
      </c>
    </row>
    <row r="22" spans="1:35" ht="17.100000000000001" customHeight="1" x14ac:dyDescent="0.2">
      <c r="A22" s="9" t="s">
        <v>14</v>
      </c>
      <c r="B22" s="14">
        <f>[18]Outubro!$F$5</f>
        <v>56</v>
      </c>
      <c r="C22" s="14">
        <f>[18]Outubro!$F$6</f>
        <v>92</v>
      </c>
      <c r="D22" s="14">
        <f>[18]Outubro!$F$7</f>
        <v>96</v>
      </c>
      <c r="E22" s="14">
        <f>[18]Outubro!$F$8</f>
        <v>73</v>
      </c>
      <c r="F22" s="14">
        <f>[18]Outubro!$F$9</f>
        <v>93</v>
      </c>
      <c r="G22" s="14">
        <f>[18]Outubro!$F$10</f>
        <v>90</v>
      </c>
      <c r="H22" s="14">
        <f>[18]Outubro!$F$11</f>
        <v>87</v>
      </c>
      <c r="I22" s="14">
        <f>[18]Outubro!$F$12</f>
        <v>74</v>
      </c>
      <c r="J22" s="14">
        <f>[18]Outubro!$F$13</f>
        <v>93</v>
      </c>
      <c r="K22" s="14">
        <f>[18]Outubro!$F$14</f>
        <v>93</v>
      </c>
      <c r="L22" s="14">
        <f>[18]Outubro!$F$15</f>
        <v>93</v>
      </c>
      <c r="M22" s="14">
        <f>[18]Outubro!$F$16</f>
        <v>83</v>
      </c>
      <c r="N22" s="14">
        <f>[18]Outubro!$F$17</f>
        <v>93</v>
      </c>
      <c r="O22" s="14">
        <f>[18]Outubro!$F$18</f>
        <v>91</v>
      </c>
      <c r="P22" s="14">
        <f>[18]Outubro!$F$19</f>
        <v>93</v>
      </c>
      <c r="Q22" s="14">
        <f>[18]Outubro!$F$20</f>
        <v>93</v>
      </c>
      <c r="R22" s="14">
        <f>[18]Outubro!$F$21</f>
        <v>85</v>
      </c>
      <c r="S22" s="14">
        <f>[18]Outubro!$F$22</f>
        <v>71</v>
      </c>
      <c r="T22" s="14">
        <f>[18]Outubro!$F$23</f>
        <v>82</v>
      </c>
      <c r="U22" s="14">
        <f>[18]Outubro!$F$24</f>
        <v>93</v>
      </c>
      <c r="V22" s="14">
        <f>[18]Outubro!$F$25</f>
        <v>92</v>
      </c>
      <c r="W22" s="14">
        <f>[18]Outubro!$F$26</f>
        <v>94</v>
      </c>
      <c r="X22" s="14">
        <f>[18]Outubro!$F$27</f>
        <v>95</v>
      </c>
      <c r="Y22" s="14">
        <f>[18]Outubro!$F$28</f>
        <v>92</v>
      </c>
      <c r="Z22" s="14">
        <f>[18]Outubro!$F$29</f>
        <v>94</v>
      </c>
      <c r="AA22" s="14">
        <f>[18]Outubro!$F$30</f>
        <v>95</v>
      </c>
      <c r="AB22" s="14">
        <f>[18]Outubro!$F$31</f>
        <v>92</v>
      </c>
      <c r="AC22" s="14">
        <f>[18]Outubro!$F$32</f>
        <v>93</v>
      </c>
      <c r="AD22" s="14">
        <f>[18]Outubro!$F$33</f>
        <v>91</v>
      </c>
      <c r="AE22" s="14">
        <f>[18]Outubro!$F$34</f>
        <v>92</v>
      </c>
      <c r="AF22" s="14">
        <f>[18]Outubro!$F$35</f>
        <v>95</v>
      </c>
      <c r="AG22" s="16">
        <f t="shared" si="4"/>
        <v>96</v>
      </c>
      <c r="AH22" s="25">
        <f t="shared" si="5"/>
        <v>88.677419354838705</v>
      </c>
    </row>
    <row r="23" spans="1:35" ht="17.100000000000001" customHeight="1" x14ac:dyDescent="0.2">
      <c r="A23" s="9" t="s">
        <v>15</v>
      </c>
      <c r="B23" s="14">
        <f>[19]Outubro!$F$5</f>
        <v>97</v>
      </c>
      <c r="C23" s="14">
        <f>[19]Outubro!$F$6</f>
        <v>97</v>
      </c>
      <c r="D23" s="14">
        <f>[19]Outubro!$F$7</f>
        <v>88</v>
      </c>
      <c r="E23" s="14">
        <f>[19]Outubro!$F$8</f>
        <v>85</v>
      </c>
      <c r="F23" s="14">
        <f>[19]Outubro!$F$9</f>
        <v>82</v>
      </c>
      <c r="G23" s="14">
        <f>[19]Outubro!$F$10</f>
        <v>87</v>
      </c>
      <c r="H23" s="14">
        <f>[19]Outubro!$F$11</f>
        <v>81</v>
      </c>
      <c r="I23" s="14">
        <f>[19]Outubro!$F$12</f>
        <v>83</v>
      </c>
      <c r="J23" s="14">
        <f>[19]Outubro!$F$13</f>
        <v>97</v>
      </c>
      <c r="K23" s="14">
        <f>[19]Outubro!$F$14</f>
        <v>98</v>
      </c>
      <c r="L23" s="14">
        <f>[19]Outubro!$F$15</f>
        <v>98</v>
      </c>
      <c r="M23" s="14">
        <f>[19]Outubro!$F$16</f>
        <v>97</v>
      </c>
      <c r="N23" s="14">
        <f>[19]Outubro!$F$17</f>
        <v>98</v>
      </c>
      <c r="O23" s="14">
        <f>[19]Outubro!$F$18</f>
        <v>99</v>
      </c>
      <c r="P23" s="14">
        <f>[19]Outubro!$F$19</f>
        <v>99</v>
      </c>
      <c r="Q23" s="14">
        <f>[19]Outubro!$F$20</f>
        <v>80</v>
      </c>
      <c r="R23" s="14">
        <f>[19]Outubro!$F$21</f>
        <v>89</v>
      </c>
      <c r="S23" s="14">
        <f>[19]Outubro!$F$22</f>
        <v>85</v>
      </c>
      <c r="T23" s="14">
        <f>[19]Outubro!$F$23</f>
        <v>75</v>
      </c>
      <c r="U23" s="14">
        <f>[19]Outubro!$F$24</f>
        <v>74</v>
      </c>
      <c r="V23" s="14">
        <f>[19]Outubro!$F$25</f>
        <v>74</v>
      </c>
      <c r="W23" s="14">
        <f>[19]Outubro!$F$26</f>
        <v>94</v>
      </c>
      <c r="X23" s="14">
        <f>[19]Outubro!$F$27</f>
        <v>95</v>
      </c>
      <c r="Y23" s="14">
        <f>[19]Outubro!$F$28</f>
        <v>95</v>
      </c>
      <c r="Z23" s="14">
        <f>[19]Outubro!$F$29</f>
        <v>99</v>
      </c>
      <c r="AA23" s="14">
        <f>[19]Outubro!$F$30</f>
        <v>95</v>
      </c>
      <c r="AB23" s="14">
        <f>[19]Outubro!$F$31</f>
        <v>88</v>
      </c>
      <c r="AC23" s="14">
        <f>[19]Outubro!$F$32</f>
        <v>83</v>
      </c>
      <c r="AD23" s="14">
        <f>[19]Outubro!$F$33</f>
        <v>90</v>
      </c>
      <c r="AE23" s="14">
        <f>[19]Outubro!$F$34</f>
        <v>99</v>
      </c>
      <c r="AF23" s="14">
        <f>[19]Outubro!$F$35</f>
        <v>97</v>
      </c>
      <c r="AG23" s="16">
        <f t="shared" si="4"/>
        <v>99</v>
      </c>
      <c r="AH23" s="25">
        <f t="shared" si="5"/>
        <v>90.258064516129039</v>
      </c>
    </row>
    <row r="24" spans="1:35" ht="17.100000000000001" customHeight="1" x14ac:dyDescent="0.2">
      <c r="A24" s="9" t="s">
        <v>16</v>
      </c>
      <c r="B24" s="14">
        <f>[20]Outubro!$F$5</f>
        <v>94</v>
      </c>
      <c r="C24" s="14">
        <f>[20]Outubro!$F$6</f>
        <v>96</v>
      </c>
      <c r="D24" s="14">
        <f>[20]Outubro!$F$7</f>
        <v>91</v>
      </c>
      <c r="E24" s="14">
        <f>[20]Outubro!$F$8</f>
        <v>88</v>
      </c>
      <c r="F24" s="14">
        <f>[20]Outubro!$F$9</f>
        <v>88</v>
      </c>
      <c r="G24" s="14">
        <f>[20]Outubro!$F$10</f>
        <v>72</v>
      </c>
      <c r="H24" s="14">
        <f>[20]Outubro!$F$11</f>
        <v>81</v>
      </c>
      <c r="I24" s="14">
        <f>[20]Outubro!$F$12</f>
        <v>73</v>
      </c>
      <c r="J24" s="14">
        <f>[20]Outubro!$F$13</f>
        <v>68</v>
      </c>
      <c r="K24" s="14">
        <f>[20]Outubro!$F$14</f>
        <v>81</v>
      </c>
      <c r="L24" s="14">
        <f>[20]Outubro!$F$15</f>
        <v>92</v>
      </c>
      <c r="M24" s="14">
        <f>[20]Outubro!$F$16</f>
        <v>83</v>
      </c>
      <c r="N24" s="14">
        <f>[20]Outubro!$F$17</f>
        <v>94</v>
      </c>
      <c r="O24" s="14">
        <f>[20]Outubro!$F$18</f>
        <v>96</v>
      </c>
      <c r="P24" s="14">
        <f>[20]Outubro!$F$19</f>
        <v>95</v>
      </c>
      <c r="Q24" s="14">
        <f>[20]Outubro!$F$20</f>
        <v>93</v>
      </c>
      <c r="R24" s="14">
        <f>[20]Outubro!$F$21</f>
        <v>88</v>
      </c>
      <c r="S24" s="14">
        <f>[20]Outubro!$F$22</f>
        <v>82</v>
      </c>
      <c r="T24" s="14">
        <f>[20]Outubro!$F$23</f>
        <v>78</v>
      </c>
      <c r="U24" s="14">
        <f>[20]Outubro!$F$24</f>
        <v>84</v>
      </c>
      <c r="V24" s="14">
        <f>[20]Outubro!$F$25</f>
        <v>79</v>
      </c>
      <c r="W24" s="14">
        <f>[20]Outubro!$F$26</f>
        <v>81</v>
      </c>
      <c r="X24" s="14">
        <f>[20]Outubro!$F$27</f>
        <v>74</v>
      </c>
      <c r="Y24" s="14">
        <f>[20]Outubro!$F$28</f>
        <v>78</v>
      </c>
      <c r="Z24" s="14">
        <f>[20]Outubro!$F$29</f>
        <v>88</v>
      </c>
      <c r="AA24" s="14">
        <f>[20]Outubro!$F$30</f>
        <v>83</v>
      </c>
      <c r="AB24" s="14">
        <f>[20]Outubro!$F$31</f>
        <v>75</v>
      </c>
      <c r="AC24" s="14">
        <f>[20]Outubro!$F$32</f>
        <v>66</v>
      </c>
      <c r="AD24" s="14">
        <f>[20]Outubro!$F$33</f>
        <v>63</v>
      </c>
      <c r="AE24" s="14">
        <f>[20]Outubro!$F$34</f>
        <v>94</v>
      </c>
      <c r="AF24" s="14">
        <f>[20]Outubro!$F$35</f>
        <v>88</v>
      </c>
      <c r="AG24" s="16">
        <f t="shared" si="4"/>
        <v>96</v>
      </c>
      <c r="AH24" s="25">
        <f t="shared" si="5"/>
        <v>83.41935483870968</v>
      </c>
    </row>
    <row r="25" spans="1:35" ht="17.100000000000001" customHeight="1" x14ac:dyDescent="0.2">
      <c r="A25" s="9" t="s">
        <v>17</v>
      </c>
      <c r="B25" s="14">
        <f>[21]Outubro!$F$5</f>
        <v>89</v>
      </c>
      <c r="C25" s="14">
        <f>[21]Outubro!$F$6</f>
        <v>96</v>
      </c>
      <c r="D25" s="14">
        <f>[21]Outubro!$F$7</f>
        <v>97</v>
      </c>
      <c r="E25" s="14">
        <f>[21]Outubro!$F$8</f>
        <v>96</v>
      </c>
      <c r="F25" s="14">
        <f>[21]Outubro!$F$9</f>
        <v>86</v>
      </c>
      <c r="G25" s="14">
        <f>[21]Outubro!$F$10</f>
        <v>96</v>
      </c>
      <c r="H25" s="14">
        <f>[21]Outubro!$F$11</f>
        <v>88</v>
      </c>
      <c r="I25" s="14">
        <f>[21]Outubro!$F$12</f>
        <v>88</v>
      </c>
      <c r="J25" s="14">
        <f>[21]Outubro!$F$13</f>
        <v>96</v>
      </c>
      <c r="K25" s="14">
        <f>[21]Outubro!$F$14</f>
        <v>97</v>
      </c>
      <c r="L25" s="14">
        <f>[21]Outubro!$F$15</f>
        <v>97</v>
      </c>
      <c r="M25" s="14">
        <f>[21]Outubro!$F$16</f>
        <v>96</v>
      </c>
      <c r="N25" s="14">
        <f>[21]Outubro!$F$17</f>
        <v>96</v>
      </c>
      <c r="O25" s="14">
        <f>[21]Outubro!$F$18</f>
        <v>97</v>
      </c>
      <c r="P25" s="14">
        <f>[21]Outubro!$F$19</f>
        <v>97</v>
      </c>
      <c r="Q25" s="14">
        <f>[21]Outubro!$F$20</f>
        <v>92</v>
      </c>
      <c r="R25" s="14">
        <f>[21]Outubro!$F$21</f>
        <v>94</v>
      </c>
      <c r="S25" s="14">
        <f>[21]Outubro!$F$22</f>
        <v>93</v>
      </c>
      <c r="T25" s="14">
        <f>[21]Outubro!$F$23</f>
        <v>80</v>
      </c>
      <c r="U25" s="14">
        <f>[21]Outubro!$F$24</f>
        <v>92</v>
      </c>
      <c r="V25" s="14">
        <f>[21]Outubro!$F$25</f>
        <v>91</v>
      </c>
      <c r="W25" s="14">
        <f>[21]Outubro!$F$26</f>
        <v>74</v>
      </c>
      <c r="X25" s="14">
        <f>[21]Outubro!$F$27</f>
        <v>93</v>
      </c>
      <c r="Y25" s="14">
        <f>[21]Outubro!$F$28</f>
        <v>91</v>
      </c>
      <c r="Z25" s="14">
        <f>[21]Outubro!$F$29</f>
        <v>96</v>
      </c>
      <c r="AA25" s="14">
        <f>[21]Outubro!$F$30</f>
        <v>97</v>
      </c>
      <c r="AB25" s="14">
        <f>[21]Outubro!$F$31</f>
        <v>96</v>
      </c>
      <c r="AC25" s="14">
        <f>[21]Outubro!$F$32</f>
        <v>95</v>
      </c>
      <c r="AD25" s="14">
        <f>[21]Outubro!$F$33</f>
        <v>90</v>
      </c>
      <c r="AE25" s="14">
        <f>[21]Outubro!$F$34</f>
        <v>97</v>
      </c>
      <c r="AF25" s="14">
        <f>[21]Outubro!$F$35</f>
        <v>96</v>
      </c>
      <c r="AG25" s="16">
        <f t="shared" si="4"/>
        <v>97</v>
      </c>
      <c r="AH25" s="25">
        <f t="shared" si="5"/>
        <v>92.870967741935488</v>
      </c>
    </row>
    <row r="26" spans="1:35" ht="17.100000000000001" customHeight="1" x14ac:dyDescent="0.2">
      <c r="A26" s="9" t="s">
        <v>18</v>
      </c>
      <c r="B26" s="14">
        <f>[22]Outubro!$F$5</f>
        <v>85</v>
      </c>
      <c r="C26" s="14">
        <f>[22]Outubro!$F$6</f>
        <v>95</v>
      </c>
      <c r="D26" s="14">
        <f>[22]Outubro!$F$7</f>
        <v>93</v>
      </c>
      <c r="E26" s="14">
        <f>[22]Outubro!$F$8</f>
        <v>75</v>
      </c>
      <c r="F26" s="14">
        <f>[22]Outubro!$F$9</f>
        <v>93</v>
      </c>
      <c r="G26" s="14">
        <f>[22]Outubro!$F$10</f>
        <v>94</v>
      </c>
      <c r="H26" s="14">
        <f>[22]Outubro!$F$11</f>
        <v>90</v>
      </c>
      <c r="I26" s="14">
        <f>[22]Outubro!$F$12</f>
        <v>79</v>
      </c>
      <c r="J26" s="14">
        <f>[22]Outubro!$F$13</f>
        <v>82</v>
      </c>
      <c r="K26" s="14">
        <f>[22]Outubro!$F$14</f>
        <v>96</v>
      </c>
      <c r="L26" s="14">
        <f>[22]Outubro!$F$15</f>
        <v>95</v>
      </c>
      <c r="M26" s="14">
        <f>[22]Outubro!$F$16</f>
        <v>94</v>
      </c>
      <c r="N26" s="14">
        <f>[22]Outubro!$F$17</f>
        <v>91</v>
      </c>
      <c r="O26" s="14">
        <f>[22]Outubro!$F$18</f>
        <v>95</v>
      </c>
      <c r="P26" s="14">
        <f>[22]Outubro!$F$19</f>
        <v>95</v>
      </c>
      <c r="Q26" s="14">
        <f>[22]Outubro!$F$20</f>
        <v>95</v>
      </c>
      <c r="R26" s="14">
        <f>[22]Outubro!$F$21</f>
        <v>93</v>
      </c>
      <c r="S26" s="14">
        <f>[22]Outubro!$F$22</f>
        <v>88</v>
      </c>
      <c r="T26" s="14">
        <f>[22]Outubro!$F$23</f>
        <v>77</v>
      </c>
      <c r="U26" s="14">
        <f>[22]Outubro!$F$24</f>
        <v>78</v>
      </c>
      <c r="V26" s="14">
        <f>[22]Outubro!$F$25</f>
        <v>81</v>
      </c>
      <c r="W26" s="14">
        <f>[22]Outubro!$F$26</f>
        <v>90</v>
      </c>
      <c r="X26" s="14">
        <f>[22]Outubro!$F$27</f>
        <v>97</v>
      </c>
      <c r="Y26" s="14">
        <f>[22]Outubro!$F$28</f>
        <v>92</v>
      </c>
      <c r="Z26" s="14">
        <f>[22]Outubro!$F$29</f>
        <v>96</v>
      </c>
      <c r="AA26" s="14">
        <f>[22]Outubro!$F$30</f>
        <v>96</v>
      </c>
      <c r="AB26" s="14">
        <f>[22]Outubro!$F$31</f>
        <v>93</v>
      </c>
      <c r="AC26" s="14">
        <f>[22]Outubro!$F$32</f>
        <v>89</v>
      </c>
      <c r="AD26" s="14">
        <f>[22]Outubro!$F$33</f>
        <v>85</v>
      </c>
      <c r="AE26" s="14">
        <f>[22]Outubro!$F$34</f>
        <v>94</v>
      </c>
      <c r="AF26" s="14">
        <f>[22]Outubro!$F$35</f>
        <v>95</v>
      </c>
      <c r="AG26" s="16">
        <f t="shared" si="4"/>
        <v>97</v>
      </c>
      <c r="AH26" s="25">
        <f t="shared" si="5"/>
        <v>90.032258064516128</v>
      </c>
    </row>
    <row r="27" spans="1:35" ht="17.100000000000001" customHeight="1" x14ac:dyDescent="0.2">
      <c r="A27" s="9" t="s">
        <v>19</v>
      </c>
      <c r="B27" s="14">
        <f>[23]Outubro!$F$5</f>
        <v>80</v>
      </c>
      <c r="C27" s="14">
        <f>[23]Outubro!$F$6</f>
        <v>85</v>
      </c>
      <c r="D27" s="14">
        <f>[23]Outubro!$F$7</f>
        <v>82</v>
      </c>
      <c r="E27" s="14">
        <f>[23]Outubro!$F$8</f>
        <v>73</v>
      </c>
      <c r="F27" s="14">
        <f>[23]Outubro!$F$9</f>
        <v>69</v>
      </c>
      <c r="G27" s="14">
        <f>[23]Outubro!$F$10</f>
        <v>77</v>
      </c>
      <c r="H27" s="14">
        <f>[23]Outubro!$F$11</f>
        <v>71</v>
      </c>
      <c r="I27" s="14">
        <f>[23]Outubro!$F$12</f>
        <v>81</v>
      </c>
      <c r="J27" s="14">
        <f>[23]Outubro!$F$13</f>
        <v>84</v>
      </c>
      <c r="K27" s="14">
        <f>[23]Outubro!$F$14</f>
        <v>88</v>
      </c>
      <c r="L27" s="14">
        <f>[23]Outubro!$F$15</f>
        <v>88</v>
      </c>
      <c r="M27" s="14">
        <f>[23]Outubro!$F$16</f>
        <v>88</v>
      </c>
      <c r="N27" s="14">
        <f>[23]Outubro!$F$17</f>
        <v>89</v>
      </c>
      <c r="O27" s="14">
        <f>[23]Outubro!$F$18</f>
        <v>89</v>
      </c>
      <c r="P27" s="14">
        <f>[23]Outubro!$F$19</f>
        <v>89</v>
      </c>
      <c r="Q27" s="14">
        <f>[23]Outubro!$F$20</f>
        <v>87</v>
      </c>
      <c r="R27" s="14">
        <f>[23]Outubro!$F$21</f>
        <v>75</v>
      </c>
      <c r="S27" s="14">
        <f>[23]Outubro!$F$22</f>
        <v>75</v>
      </c>
      <c r="T27" s="14">
        <f>[23]Outubro!$F$23</f>
        <v>72</v>
      </c>
      <c r="U27" s="14">
        <f>[23]Outubro!$F$24</f>
        <v>71</v>
      </c>
      <c r="V27" s="14">
        <f>[23]Outubro!$F$25</f>
        <v>68</v>
      </c>
      <c r="W27" s="14">
        <f>[23]Outubro!$F$26</f>
        <v>66</v>
      </c>
      <c r="X27" s="14">
        <f>[23]Outubro!$F$27</f>
        <v>76</v>
      </c>
      <c r="Y27" s="14">
        <f>[23]Outubro!$F$28</f>
        <v>79</v>
      </c>
      <c r="Z27" s="14">
        <f>[23]Outubro!$F$29</f>
        <v>82</v>
      </c>
      <c r="AA27" s="14">
        <f>[23]Outubro!$F$30</f>
        <v>77</v>
      </c>
      <c r="AB27" s="14">
        <f>[23]Outubro!$F$31</f>
        <v>77</v>
      </c>
      <c r="AC27" s="14">
        <f>[23]Outubro!$F$32</f>
        <v>72</v>
      </c>
      <c r="AD27" s="14">
        <f>[23]Outubro!$F$33</f>
        <v>81</v>
      </c>
      <c r="AE27" s="14">
        <f>[23]Outubro!$F$34</f>
        <v>83</v>
      </c>
      <c r="AF27" s="14">
        <f>[23]Outubro!$F$35</f>
        <v>74</v>
      </c>
      <c r="AG27" s="16">
        <f t="shared" si="4"/>
        <v>89</v>
      </c>
      <c r="AH27" s="25">
        <f>AVERAGE(B27:AF27)</f>
        <v>78.967741935483872</v>
      </c>
    </row>
    <row r="28" spans="1:35" ht="17.100000000000001" customHeight="1" x14ac:dyDescent="0.2">
      <c r="A28" s="9" t="s">
        <v>31</v>
      </c>
      <c r="B28" s="14">
        <f>[24]Outubro!$F$5</f>
        <v>88</v>
      </c>
      <c r="C28" s="14">
        <f>[24]Outubro!$F$6</f>
        <v>95</v>
      </c>
      <c r="D28" s="14">
        <f>[24]Outubro!$F$7</f>
        <v>96</v>
      </c>
      <c r="E28" s="14">
        <f>[24]Outubro!$F$8</f>
        <v>83</v>
      </c>
      <c r="F28" s="14">
        <f>[24]Outubro!$F$9</f>
        <v>80</v>
      </c>
      <c r="G28" s="14">
        <f>[24]Outubro!$F$10</f>
        <v>82</v>
      </c>
      <c r="H28" s="14">
        <f>[24]Outubro!$F$11</f>
        <v>73</v>
      </c>
      <c r="I28" s="14">
        <f>[24]Outubro!$F$12</f>
        <v>66</v>
      </c>
      <c r="J28" s="14">
        <f>[24]Outubro!$F$13</f>
        <v>79</v>
      </c>
      <c r="K28" s="14">
        <f>[24]Outubro!$F$14</f>
        <v>93</v>
      </c>
      <c r="L28" s="14">
        <f>[24]Outubro!$F$15</f>
        <v>96</v>
      </c>
      <c r="M28" s="14">
        <f>[24]Outubro!$F$16</f>
        <v>91</v>
      </c>
      <c r="N28" s="14">
        <f>[24]Outubro!$F$17</f>
        <v>91</v>
      </c>
      <c r="O28" s="14">
        <f>[24]Outubro!$F$18</f>
        <v>96</v>
      </c>
      <c r="P28" s="14">
        <f>[24]Outubro!$F$19</f>
        <v>96</v>
      </c>
      <c r="Q28" s="14">
        <f>[24]Outubro!$F$20</f>
        <v>94</v>
      </c>
      <c r="R28" s="14">
        <f>[24]Outubro!$F$21</f>
        <v>88</v>
      </c>
      <c r="S28" s="14">
        <f>[24]Outubro!$F$22</f>
        <v>92</v>
      </c>
      <c r="T28" s="14">
        <f>[24]Outubro!$F$23</f>
        <v>84</v>
      </c>
      <c r="U28" s="14">
        <f>[24]Outubro!$F$24</f>
        <v>86</v>
      </c>
      <c r="V28" s="14">
        <f>[24]Outubro!$F$25</f>
        <v>76</v>
      </c>
      <c r="W28" s="14">
        <f>[24]Outubro!$F$26</f>
        <v>72</v>
      </c>
      <c r="X28" s="14">
        <f>[24]Outubro!$F$27</f>
        <v>89</v>
      </c>
      <c r="Y28" s="14">
        <f>[24]Outubro!$F$28</f>
        <v>84</v>
      </c>
      <c r="Z28" s="14">
        <f>[24]Outubro!$F$29</f>
        <v>96</v>
      </c>
      <c r="AA28" s="14">
        <f>[24]Outubro!$F$30</f>
        <v>97</v>
      </c>
      <c r="AB28" s="14">
        <f>[24]Outubro!$F$31</f>
        <v>91</v>
      </c>
      <c r="AC28" s="14">
        <f>[24]Outubro!$F$32</f>
        <v>82</v>
      </c>
      <c r="AD28" s="14">
        <f>[24]Outubro!$F$33</f>
        <v>85</v>
      </c>
      <c r="AE28" s="14">
        <f>[24]Outubro!$F$34</f>
        <v>96</v>
      </c>
      <c r="AF28" s="14">
        <f>[24]Outubro!$F$35</f>
        <v>95</v>
      </c>
      <c r="AG28" s="16">
        <f>MAX(B28:AF28)</f>
        <v>97</v>
      </c>
      <c r="AH28" s="25">
        <f t="shared" si="5"/>
        <v>87.483870967741936</v>
      </c>
    </row>
    <row r="29" spans="1:35" ht="17.100000000000001" customHeight="1" x14ac:dyDescent="0.2">
      <c r="A29" s="9" t="s">
        <v>20</v>
      </c>
      <c r="B29" s="14">
        <f>[25]Outubro!$F$5</f>
        <v>87</v>
      </c>
      <c r="C29" s="14">
        <f>[25]Outubro!$F$6</f>
        <v>95</v>
      </c>
      <c r="D29" s="14">
        <f>[25]Outubro!$F$7</f>
        <v>94</v>
      </c>
      <c r="E29" s="14">
        <f>[25]Outubro!$F$8</f>
        <v>67</v>
      </c>
      <c r="F29" s="14">
        <f>[25]Outubro!$F$9</f>
        <v>74</v>
      </c>
      <c r="G29" s="14">
        <f>[25]Outubro!$F$10</f>
        <v>84</v>
      </c>
      <c r="H29" s="14">
        <f>[25]Outubro!$F$11</f>
        <v>80</v>
      </c>
      <c r="I29" s="14">
        <f>[25]Outubro!$F$12</f>
        <v>74</v>
      </c>
      <c r="J29" s="14">
        <f>[25]Outubro!$F$13</f>
        <v>95</v>
      </c>
      <c r="K29" s="14">
        <f>[25]Outubro!$F$14</f>
        <v>96</v>
      </c>
      <c r="L29" s="14">
        <f>[25]Outubro!$F$15</f>
        <v>89</v>
      </c>
      <c r="M29" s="14">
        <f>[25]Outubro!$F$16</f>
        <v>96</v>
      </c>
      <c r="N29" s="14">
        <f>[25]Outubro!$F$17</f>
        <v>97</v>
      </c>
      <c r="O29" s="14">
        <f>[25]Outubro!$F$18</f>
        <v>96</v>
      </c>
      <c r="P29" s="14">
        <f>[25]Outubro!$F$19</f>
        <v>95</v>
      </c>
      <c r="Q29" s="14">
        <f>[25]Outubro!$F$20</f>
        <v>93</v>
      </c>
      <c r="R29" s="14">
        <f>[25]Outubro!$F$21</f>
        <v>92</v>
      </c>
      <c r="S29" s="14">
        <f>[25]Outubro!$F$22</f>
        <v>81</v>
      </c>
      <c r="T29" s="14">
        <f>[25]Outubro!$F$23</f>
        <v>71</v>
      </c>
      <c r="U29" s="14">
        <f>[25]Outubro!$F$24</f>
        <v>73</v>
      </c>
      <c r="V29" s="14">
        <f>[25]Outubro!$F$25</f>
        <v>66</v>
      </c>
      <c r="W29" s="14">
        <f>[25]Outubro!$F$26</f>
        <v>78</v>
      </c>
      <c r="X29" s="14">
        <f>[25]Outubro!$F$27</f>
        <v>88</v>
      </c>
      <c r="Y29" s="14">
        <f>[25]Outubro!$F$28</f>
        <v>89</v>
      </c>
      <c r="Z29" s="14">
        <f>[25]Outubro!$F$29</f>
        <v>95</v>
      </c>
      <c r="AA29" s="14">
        <f>[25]Outubro!$F$30</f>
        <v>97</v>
      </c>
      <c r="AB29" s="14">
        <f>[25]Outubro!$F$31</f>
        <v>85</v>
      </c>
      <c r="AC29" s="14">
        <f>[25]Outubro!$F$32</f>
        <v>87</v>
      </c>
      <c r="AD29" s="14">
        <f>[25]Outubro!$F$33</f>
        <v>83</v>
      </c>
      <c r="AE29" s="14">
        <f>[25]Outubro!$F$34</f>
        <v>97</v>
      </c>
      <c r="AF29" s="14">
        <f>[25]Outubro!$F$35</f>
        <v>97</v>
      </c>
      <c r="AG29" s="16">
        <f>MAX(B29:AF29)</f>
        <v>97</v>
      </c>
      <c r="AH29" s="25">
        <f>AVERAGE(B29:AF29)</f>
        <v>86.806451612903231</v>
      </c>
    </row>
    <row r="30" spans="1:35" s="5" customFormat="1" ht="17.100000000000001" customHeight="1" x14ac:dyDescent="0.2">
      <c r="A30" s="13" t="s">
        <v>34</v>
      </c>
      <c r="B30" s="21">
        <f>MAX(B5:B29)</f>
        <v>100</v>
      </c>
      <c r="C30" s="21">
        <f t="shared" ref="C30:AH30" si="8">MAX(C5:C29)</f>
        <v>100</v>
      </c>
      <c r="D30" s="21">
        <f t="shared" si="8"/>
        <v>100</v>
      </c>
      <c r="E30" s="21">
        <f t="shared" si="8"/>
        <v>97</v>
      </c>
      <c r="F30" s="21">
        <f t="shared" si="8"/>
        <v>100</v>
      </c>
      <c r="G30" s="21">
        <f t="shared" si="8"/>
        <v>100</v>
      </c>
      <c r="H30" s="21">
        <f t="shared" si="8"/>
        <v>100</v>
      </c>
      <c r="I30" s="21">
        <f t="shared" si="8"/>
        <v>100</v>
      </c>
      <c r="J30" s="21">
        <f t="shared" si="8"/>
        <v>100</v>
      </c>
      <c r="K30" s="21">
        <f t="shared" si="8"/>
        <v>100</v>
      </c>
      <c r="L30" s="21">
        <f t="shared" si="8"/>
        <v>100</v>
      </c>
      <c r="M30" s="21">
        <f t="shared" si="8"/>
        <v>100</v>
      </c>
      <c r="N30" s="21">
        <f t="shared" si="8"/>
        <v>100</v>
      </c>
      <c r="O30" s="21">
        <f t="shared" si="8"/>
        <v>100</v>
      </c>
      <c r="P30" s="21">
        <f t="shared" si="8"/>
        <v>100</v>
      </c>
      <c r="Q30" s="21">
        <f t="shared" si="8"/>
        <v>100</v>
      </c>
      <c r="R30" s="21">
        <f t="shared" si="8"/>
        <v>100</v>
      </c>
      <c r="S30" s="21">
        <f t="shared" si="8"/>
        <v>100</v>
      </c>
      <c r="T30" s="21">
        <f t="shared" si="8"/>
        <v>96</v>
      </c>
      <c r="U30" s="21">
        <f t="shared" si="8"/>
        <v>100</v>
      </c>
      <c r="V30" s="21">
        <f t="shared" si="8"/>
        <v>100</v>
      </c>
      <c r="W30" s="21">
        <f t="shared" si="8"/>
        <v>100</v>
      </c>
      <c r="X30" s="21">
        <f t="shared" si="8"/>
        <v>98</v>
      </c>
      <c r="Y30" s="21">
        <f t="shared" si="8"/>
        <v>100</v>
      </c>
      <c r="Z30" s="21">
        <f t="shared" si="8"/>
        <v>100</v>
      </c>
      <c r="AA30" s="21">
        <f t="shared" si="8"/>
        <v>100</v>
      </c>
      <c r="AB30" s="21">
        <f t="shared" si="8"/>
        <v>100</v>
      </c>
      <c r="AC30" s="21">
        <f t="shared" si="8"/>
        <v>100</v>
      </c>
      <c r="AD30" s="21">
        <f t="shared" si="8"/>
        <v>100</v>
      </c>
      <c r="AE30" s="21">
        <f t="shared" si="8"/>
        <v>100</v>
      </c>
      <c r="AF30" s="55">
        <f t="shared" si="8"/>
        <v>100</v>
      </c>
      <c r="AG30" s="21">
        <f t="shared" si="8"/>
        <v>100</v>
      </c>
      <c r="AH30" s="21">
        <f t="shared" si="8"/>
        <v>98.032258064516128</v>
      </c>
      <c r="AI30" s="12"/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J3:J4"/>
    <mergeCell ref="N3:N4"/>
    <mergeCell ref="A2:A4"/>
    <mergeCell ref="S3:S4"/>
    <mergeCell ref="Z3:Z4"/>
    <mergeCell ref="M3:M4"/>
    <mergeCell ref="L3:L4"/>
    <mergeCell ref="I3:I4"/>
    <mergeCell ref="V3:V4"/>
    <mergeCell ref="K3:K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M30" sqref="M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" style="6" bestFit="1" customWidth="1"/>
    <col min="34" max="34" width="7.28515625" style="1" bestFit="1" customWidth="1"/>
  </cols>
  <sheetData>
    <row r="1" spans="1:34" ht="20.100000000000001" customHeight="1" thickBot="1" x14ac:dyDescent="0.25">
      <c r="A1" s="60" t="s">
        <v>27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</row>
    <row r="2" spans="1:34" s="4" customFormat="1" ht="20.100000000000001" customHeight="1" x14ac:dyDescent="0.2">
      <c r="A2" s="61" t="s">
        <v>21</v>
      </c>
      <c r="B2" s="58" t="s">
        <v>50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</row>
    <row r="3" spans="1:34" s="5" customFormat="1" ht="20.100000000000001" customHeight="1" x14ac:dyDescent="0.2">
      <c r="A3" s="62"/>
      <c r="B3" s="56">
        <v>1</v>
      </c>
      <c r="C3" s="56">
        <f>SUM(B3+1)</f>
        <v>2</v>
      </c>
      <c r="D3" s="56">
        <f t="shared" ref="D3:AD3" si="0">SUM(C3+1)</f>
        <v>3</v>
      </c>
      <c r="E3" s="56">
        <f t="shared" si="0"/>
        <v>4</v>
      </c>
      <c r="F3" s="56">
        <f t="shared" si="0"/>
        <v>5</v>
      </c>
      <c r="G3" s="56">
        <f t="shared" si="0"/>
        <v>6</v>
      </c>
      <c r="H3" s="56">
        <f t="shared" si="0"/>
        <v>7</v>
      </c>
      <c r="I3" s="56">
        <f t="shared" si="0"/>
        <v>8</v>
      </c>
      <c r="J3" s="56">
        <f t="shared" si="0"/>
        <v>9</v>
      </c>
      <c r="K3" s="56">
        <f t="shared" si="0"/>
        <v>10</v>
      </c>
      <c r="L3" s="56">
        <f t="shared" si="0"/>
        <v>11</v>
      </c>
      <c r="M3" s="56">
        <f t="shared" si="0"/>
        <v>12</v>
      </c>
      <c r="N3" s="56">
        <f t="shared" si="0"/>
        <v>13</v>
      </c>
      <c r="O3" s="56">
        <f t="shared" si="0"/>
        <v>14</v>
      </c>
      <c r="P3" s="56">
        <f t="shared" si="0"/>
        <v>15</v>
      </c>
      <c r="Q3" s="56">
        <f t="shared" si="0"/>
        <v>16</v>
      </c>
      <c r="R3" s="56">
        <f t="shared" si="0"/>
        <v>17</v>
      </c>
      <c r="S3" s="56">
        <f t="shared" si="0"/>
        <v>18</v>
      </c>
      <c r="T3" s="56">
        <f t="shared" si="0"/>
        <v>19</v>
      </c>
      <c r="U3" s="56">
        <f t="shared" si="0"/>
        <v>20</v>
      </c>
      <c r="V3" s="56">
        <f t="shared" si="0"/>
        <v>21</v>
      </c>
      <c r="W3" s="56">
        <f t="shared" si="0"/>
        <v>22</v>
      </c>
      <c r="X3" s="56">
        <f t="shared" si="0"/>
        <v>23</v>
      </c>
      <c r="Y3" s="56">
        <f t="shared" si="0"/>
        <v>24</v>
      </c>
      <c r="Z3" s="56">
        <f t="shared" si="0"/>
        <v>25</v>
      </c>
      <c r="AA3" s="56">
        <f t="shared" si="0"/>
        <v>26</v>
      </c>
      <c r="AB3" s="56">
        <f t="shared" si="0"/>
        <v>27</v>
      </c>
      <c r="AC3" s="56">
        <f t="shared" si="0"/>
        <v>28</v>
      </c>
      <c r="AD3" s="56">
        <f t="shared" si="0"/>
        <v>29</v>
      </c>
      <c r="AE3" s="56">
        <v>30</v>
      </c>
      <c r="AF3" s="56">
        <v>31</v>
      </c>
      <c r="AG3" s="30" t="s">
        <v>44</v>
      </c>
      <c r="AH3" s="33" t="s">
        <v>41</v>
      </c>
    </row>
    <row r="4" spans="1:34" s="5" customFormat="1" ht="20.100000000000001" customHeight="1" thickBot="1" x14ac:dyDescent="0.25">
      <c r="A4" s="63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29" t="s">
        <v>40</v>
      </c>
      <c r="AH4" s="32" t="s">
        <v>43</v>
      </c>
    </row>
    <row r="5" spans="1:34" s="5" customFormat="1" ht="20.100000000000001" customHeight="1" thickTop="1" x14ac:dyDescent="0.2">
      <c r="A5" s="8" t="s">
        <v>49</v>
      </c>
      <c r="B5" s="44">
        <f>[1]Outubro!$G$5</f>
        <v>24</v>
      </c>
      <c r="C5" s="44">
        <f>[1]Outubro!$G$6</f>
        <v>36</v>
      </c>
      <c r="D5" s="44">
        <f>[1]Outubro!$G$7</f>
        <v>28</v>
      </c>
      <c r="E5" s="44">
        <f>[1]Outubro!$G$8</f>
        <v>30</v>
      </c>
      <c r="F5" s="44">
        <f>[1]Outubro!$G$9</f>
        <v>33</v>
      </c>
      <c r="G5" s="44">
        <f>[1]Outubro!$G$10</f>
        <v>30</v>
      </c>
      <c r="H5" s="44">
        <f>[1]Outubro!$G$11</f>
        <v>26</v>
      </c>
      <c r="I5" s="44">
        <f>[1]Outubro!$G$12</f>
        <v>31</v>
      </c>
      <c r="J5" s="44">
        <f>[1]Outubro!$G$13</f>
        <v>28</v>
      </c>
      <c r="K5" s="44">
        <f>[1]Outubro!$G$14</f>
        <v>61</v>
      </c>
      <c r="L5" s="44">
        <f>[1]Outubro!$G$15</f>
        <v>40</v>
      </c>
      <c r="M5" s="44">
        <f>[1]Outubro!$G$16</f>
        <v>38</v>
      </c>
      <c r="N5" s="44">
        <f>[1]Outubro!$G$17</f>
        <v>40</v>
      </c>
      <c r="O5" s="44">
        <f>[1]Outubro!$G$18</f>
        <v>72</v>
      </c>
      <c r="P5" s="44">
        <f>[1]Outubro!$G$19</f>
        <v>73</v>
      </c>
      <c r="Q5" s="44">
        <f>[1]Outubro!$G$20</f>
        <v>51</v>
      </c>
      <c r="R5" s="44">
        <f>[1]Outubro!$G$21</f>
        <v>44</v>
      </c>
      <c r="S5" s="44">
        <f>[1]Outubro!$G$22</f>
        <v>36</v>
      </c>
      <c r="T5" s="44">
        <f>[1]Outubro!$G$23</f>
        <v>44</v>
      </c>
      <c r="U5" s="44">
        <f>[1]Outubro!$G$24</f>
        <v>33</v>
      </c>
      <c r="V5" s="44">
        <f>[1]Outubro!$G$25</f>
        <v>27</v>
      </c>
      <c r="W5" s="44">
        <f>[1]Outubro!$G$26</f>
        <v>43</v>
      </c>
      <c r="X5" s="44">
        <f>[1]Outubro!$G$27</f>
        <v>40</v>
      </c>
      <c r="Y5" s="44">
        <f>[1]Outubro!$G$28</f>
        <v>26</v>
      </c>
      <c r="Z5" s="44">
        <f>[1]Outubro!$G$29</f>
        <v>33</v>
      </c>
      <c r="AA5" s="44">
        <f>[1]Outubro!$G$30</f>
        <v>44</v>
      </c>
      <c r="AB5" s="44">
        <f>[1]Outubro!$G$31</f>
        <v>39</v>
      </c>
      <c r="AC5" s="44">
        <f>[1]Outubro!$G$32</f>
        <v>27</v>
      </c>
      <c r="AD5" s="44">
        <f>[1]Outubro!$G$33</f>
        <v>32</v>
      </c>
      <c r="AE5" s="44">
        <f>[1]Outubro!$G$34</f>
        <v>67</v>
      </c>
      <c r="AF5" s="44">
        <f>[1]Outubro!$G$35</f>
        <v>52</v>
      </c>
      <c r="AG5" s="45">
        <f>MIN(B5:AF5)</f>
        <v>24</v>
      </c>
      <c r="AH5" s="46">
        <f>AVERAGE(B5:AF5)</f>
        <v>39.612903225806448</v>
      </c>
    </row>
    <row r="6" spans="1:34" ht="17.100000000000001" customHeight="1" x14ac:dyDescent="0.2">
      <c r="A6" s="9" t="s">
        <v>0</v>
      </c>
      <c r="B6" s="3">
        <f>[2]Outubro!$G$5</f>
        <v>29</v>
      </c>
      <c r="C6" s="3">
        <f>[2]Outubro!$G$6</f>
        <v>43</v>
      </c>
      <c r="D6" s="3">
        <f>[2]Outubro!$G$7</f>
        <v>26</v>
      </c>
      <c r="E6" s="3">
        <f>[2]Outubro!$G$8</f>
        <v>27</v>
      </c>
      <c r="F6" s="3">
        <f>[2]Outubro!$G$9</f>
        <v>33</v>
      </c>
      <c r="G6" s="3">
        <f>[2]Outubro!$G$10</f>
        <v>28</v>
      </c>
      <c r="H6" s="3">
        <f>[2]Outubro!$G$11</f>
        <v>26</v>
      </c>
      <c r="I6" s="3">
        <f>[2]Outubro!$G$12</f>
        <v>48</v>
      </c>
      <c r="J6" s="3">
        <f>[2]Outubro!$G$13</f>
        <v>36</v>
      </c>
      <c r="K6" s="3">
        <f>[2]Outubro!$G$14</f>
        <v>69</v>
      </c>
      <c r="L6" s="3">
        <f>[2]Outubro!$G$15</f>
        <v>49</v>
      </c>
      <c r="M6" s="3">
        <f>[2]Outubro!$G$16</f>
        <v>78</v>
      </c>
      <c r="N6" s="3">
        <f>[2]Outubro!$G$17</f>
        <v>51</v>
      </c>
      <c r="O6" s="3">
        <f>[2]Outubro!$G$18</f>
        <v>79</v>
      </c>
      <c r="P6" s="3">
        <f>[2]Outubro!$G$19</f>
        <v>76</v>
      </c>
      <c r="Q6" s="3">
        <f>[2]Outubro!$G$20</f>
        <v>45</v>
      </c>
      <c r="R6" s="3">
        <f>[2]Outubro!$G$21</f>
        <v>29</v>
      </c>
      <c r="S6" s="3">
        <f>[2]Outubro!$G$22</f>
        <v>20</v>
      </c>
      <c r="T6" s="3">
        <f>[2]Outubro!$G$23</f>
        <v>27</v>
      </c>
      <c r="U6" s="3">
        <f>[2]Outubro!$G$24</f>
        <v>27</v>
      </c>
      <c r="V6" s="3">
        <f>[2]Outubro!$G$25</f>
        <v>32</v>
      </c>
      <c r="W6" s="3">
        <f>[2]Outubro!$G$26</f>
        <v>30</v>
      </c>
      <c r="X6" s="3">
        <f>[2]Outubro!$G$27</f>
        <v>35</v>
      </c>
      <c r="Y6" s="3">
        <f>[2]Outubro!$G$28</f>
        <v>27</v>
      </c>
      <c r="Z6" s="3">
        <f>[2]Outubro!$G$29</f>
        <v>47</v>
      </c>
      <c r="AA6" s="3">
        <f>[2]Outubro!$G$30</f>
        <v>38</v>
      </c>
      <c r="AB6" s="3">
        <f>[2]Outubro!$G$31</f>
        <v>26</v>
      </c>
      <c r="AC6" s="3">
        <f>[2]Outubro!$G$32</f>
        <v>37</v>
      </c>
      <c r="AD6" s="3">
        <f>[2]Outubro!$G$33</f>
        <v>32</v>
      </c>
      <c r="AE6" s="3">
        <f>[2]Outubro!$G$34</f>
        <v>67</v>
      </c>
      <c r="AF6" s="3">
        <f>[2]Outubro!$G$35</f>
        <v>35</v>
      </c>
      <c r="AG6" s="7">
        <f>MIN(B6:AF6)</f>
        <v>20</v>
      </c>
      <c r="AH6" s="25">
        <f t="shared" ref="AH6:AH14" si="1">AVERAGE(B6:AF6)</f>
        <v>40.387096774193552</v>
      </c>
    </row>
    <row r="7" spans="1:34" ht="17.100000000000001" customHeight="1" x14ac:dyDescent="0.2">
      <c r="A7" s="9" t="s">
        <v>1</v>
      </c>
      <c r="B7" s="3">
        <f>[3]Outubro!$G$5</f>
        <v>28</v>
      </c>
      <c r="C7" s="3">
        <f>[3]Outubro!$G$6</f>
        <v>47</v>
      </c>
      <c r="D7" s="3">
        <f>[3]Outubro!$G$7</f>
        <v>31</v>
      </c>
      <c r="E7" s="3">
        <f>[3]Outubro!$G$8</f>
        <v>21</v>
      </c>
      <c r="F7" s="3">
        <f>[3]Outubro!$G$9</f>
        <v>31</v>
      </c>
      <c r="G7" s="3">
        <f>[3]Outubro!$G$10</f>
        <v>36</v>
      </c>
      <c r="H7" s="3">
        <f>[3]Outubro!$G$11</f>
        <v>33</v>
      </c>
      <c r="I7" s="3">
        <f>[3]Outubro!$G$12</f>
        <v>35</v>
      </c>
      <c r="J7" s="3">
        <f>[3]Outubro!$G$13</f>
        <v>34</v>
      </c>
      <c r="K7" s="3">
        <f>[3]Outubro!$G$14</f>
        <v>59</v>
      </c>
      <c r="L7" s="3">
        <f>[3]Outubro!$G$15</f>
        <v>54</v>
      </c>
      <c r="M7" s="3">
        <f>[3]Outubro!$G$16</f>
        <v>43</v>
      </c>
      <c r="N7" s="3">
        <f>[3]Outubro!$G$17</f>
        <v>38</v>
      </c>
      <c r="O7" s="3">
        <f>[3]Outubro!$G$18</f>
        <v>57</v>
      </c>
      <c r="P7" s="3">
        <f>[3]Outubro!$G$19</f>
        <v>79</v>
      </c>
      <c r="Q7" s="3">
        <f>[3]Outubro!$G$20</f>
        <v>50</v>
      </c>
      <c r="R7" s="3">
        <f>[3]Outubro!$G$21</f>
        <v>35</v>
      </c>
      <c r="S7" s="3">
        <f>[3]Outubro!$G$22</f>
        <v>23</v>
      </c>
      <c r="T7" s="3">
        <f>[3]Outubro!$G$23</f>
        <v>28</v>
      </c>
      <c r="U7" s="3">
        <f>[3]Outubro!$G$24</f>
        <v>28</v>
      </c>
      <c r="V7" s="3">
        <f>[3]Outubro!$G$25</f>
        <v>43</v>
      </c>
      <c r="W7" s="3">
        <f>[3]Outubro!$G$26</f>
        <v>36</v>
      </c>
      <c r="X7" s="3">
        <f>[3]Outubro!$G$27</f>
        <v>37</v>
      </c>
      <c r="Y7" s="3">
        <f>[3]Outubro!$G$28</f>
        <v>32</v>
      </c>
      <c r="Z7" s="3">
        <f>[3]Outubro!$G$29</f>
        <v>50</v>
      </c>
      <c r="AA7" s="3">
        <f>[3]Outubro!$G$30</f>
        <v>35</v>
      </c>
      <c r="AB7" s="3">
        <f>[3]Outubro!$G$31</f>
        <v>41</v>
      </c>
      <c r="AC7" s="3">
        <f>[3]Outubro!$G$32</f>
        <v>37</v>
      </c>
      <c r="AD7" s="3">
        <f>[3]Outubro!$G$33</f>
        <v>33</v>
      </c>
      <c r="AE7" s="3">
        <f>[3]Outubro!$G$34</f>
        <v>48</v>
      </c>
      <c r="AF7" s="3">
        <f>[3]Outubro!$G$35</f>
        <v>37</v>
      </c>
      <c r="AG7" s="7">
        <f t="shared" ref="AG7:AG14" si="2">MIN(B7:AF7)</f>
        <v>21</v>
      </c>
      <c r="AH7" s="25">
        <f t="shared" si="1"/>
        <v>39.322580645161288</v>
      </c>
    </row>
    <row r="8" spans="1:34" ht="17.100000000000001" customHeight="1" x14ac:dyDescent="0.2">
      <c r="A8" s="9" t="s">
        <v>51</v>
      </c>
      <c r="B8" s="3">
        <f>[4]Outubro!$G$5</f>
        <v>33</v>
      </c>
      <c r="C8" s="3">
        <f>[4]Outubro!$G$6</f>
        <v>49</v>
      </c>
      <c r="D8" s="3">
        <f>[4]Outubro!$G$7</f>
        <v>27</v>
      </c>
      <c r="E8" s="3">
        <f>[4]Outubro!$G$8</f>
        <v>24</v>
      </c>
      <c r="F8" s="3">
        <f>[4]Outubro!$G$9</f>
        <v>24</v>
      </c>
      <c r="G8" s="3">
        <f>[4]Outubro!$G$10</f>
        <v>34</v>
      </c>
      <c r="H8" s="3">
        <f>[4]Outubro!$G$11</f>
        <v>32</v>
      </c>
      <c r="I8" s="3">
        <f>[4]Outubro!$G$12</f>
        <v>31</v>
      </c>
      <c r="J8" s="3">
        <f>[4]Outubro!$G$13</f>
        <v>32</v>
      </c>
      <c r="K8" s="3">
        <f>[4]Outubro!$G$14</f>
        <v>74</v>
      </c>
      <c r="L8" s="3">
        <f>[4]Outubro!$G$15</f>
        <v>43</v>
      </c>
      <c r="M8" s="3">
        <f>[4]Outubro!$G$16</f>
        <v>51</v>
      </c>
      <c r="N8" s="3">
        <f>[4]Outubro!$G$17</f>
        <v>38</v>
      </c>
      <c r="O8" s="3">
        <f>[4]Outubro!$G$18</f>
        <v>83</v>
      </c>
      <c r="P8" s="3">
        <f>[4]Outubro!$G$19</f>
        <v>81</v>
      </c>
      <c r="Q8" s="3">
        <f>[4]Outubro!$G$20</f>
        <v>32</v>
      </c>
      <c r="R8" s="3">
        <f>[4]Outubro!$G$21</f>
        <v>21</v>
      </c>
      <c r="S8" s="3">
        <f>[4]Outubro!$G$22</f>
        <v>15</v>
      </c>
      <c r="T8" s="3">
        <f>[4]Outubro!$G$23</f>
        <v>17</v>
      </c>
      <c r="U8" s="3">
        <f>[4]Outubro!$G$24</f>
        <v>19</v>
      </c>
      <c r="V8" s="3">
        <f>[4]Outubro!$G$25</f>
        <v>25</v>
      </c>
      <c r="W8" s="3">
        <f>[4]Outubro!$G$26</f>
        <v>26</v>
      </c>
      <c r="X8" s="3">
        <f>[4]Outubro!$G$27</f>
        <v>25</v>
      </c>
      <c r="Y8" s="3">
        <f>[4]Outubro!$G$28</f>
        <v>25</v>
      </c>
      <c r="Z8" s="3">
        <f>[4]Outubro!$G$29</f>
        <v>28</v>
      </c>
      <c r="AA8" s="3">
        <f>[4]Outubro!$G$30</f>
        <v>48</v>
      </c>
      <c r="AB8" s="3">
        <f>[4]Outubro!$G$31</f>
        <v>37</v>
      </c>
      <c r="AC8" s="3">
        <f>[4]Outubro!$G$32</f>
        <v>24</v>
      </c>
      <c r="AD8" s="3">
        <f>[4]Outubro!$G$33</f>
        <v>40</v>
      </c>
      <c r="AE8" s="3">
        <f>[4]Outubro!$G$34</f>
        <v>24</v>
      </c>
      <c r="AF8" s="3">
        <f>[4]Outubro!$G$35</f>
        <v>37</v>
      </c>
      <c r="AG8" s="7">
        <f t="shared" ref="AG8" si="3">MIN(B8:AF8)</f>
        <v>15</v>
      </c>
      <c r="AH8" s="25">
        <f t="shared" ref="AH8" si="4">AVERAGE(B8:AF8)</f>
        <v>35.451612903225808</v>
      </c>
    </row>
    <row r="9" spans="1:34" ht="17.100000000000001" customHeight="1" x14ac:dyDescent="0.2">
      <c r="A9" s="9" t="s">
        <v>2</v>
      </c>
      <c r="B9" s="3">
        <f>[5]Outubro!$G$5</f>
        <v>23</v>
      </c>
      <c r="C9" s="3">
        <f>[5]Outubro!$G$6</f>
        <v>12</v>
      </c>
      <c r="D9" s="3">
        <f>[5]Outubro!$G$7</f>
        <v>12</v>
      </c>
      <c r="E9" s="3">
        <f>[5]Outubro!$G$8</f>
        <v>19</v>
      </c>
      <c r="F9" s="3">
        <f>[5]Outubro!$G$9</f>
        <v>22</v>
      </c>
      <c r="G9" s="3">
        <f>[5]Outubro!$G$10</f>
        <v>38</v>
      </c>
      <c r="H9" s="3">
        <f>[5]Outubro!$G$11</f>
        <v>31</v>
      </c>
      <c r="I9" s="3">
        <f>[5]Outubro!$G$12</f>
        <v>37</v>
      </c>
      <c r="J9" s="3">
        <f>[5]Outubro!$G$13</f>
        <v>35</v>
      </c>
      <c r="K9" s="3">
        <f>[5]Outubro!$G$14</f>
        <v>62</v>
      </c>
      <c r="L9" s="3">
        <f>[5]Outubro!$G$15</f>
        <v>57</v>
      </c>
      <c r="M9" s="3">
        <f>[5]Outubro!$G$16</f>
        <v>50</v>
      </c>
      <c r="N9" s="3">
        <f>[5]Outubro!$G$17</f>
        <v>31</v>
      </c>
      <c r="O9" s="3">
        <f>[5]Outubro!$G$18</f>
        <v>48</v>
      </c>
      <c r="P9" s="3">
        <f>[5]Outubro!$G$19</f>
        <v>53</v>
      </c>
      <c r="Q9" s="3">
        <f>[5]Outubro!$G$20</f>
        <v>49</v>
      </c>
      <c r="R9" s="3">
        <f>[5]Outubro!$G$21</f>
        <v>52</v>
      </c>
      <c r="S9" s="3">
        <f>[5]Outubro!$G$22</f>
        <v>37</v>
      </c>
      <c r="T9" s="3">
        <f>[5]Outubro!$G$23</f>
        <v>40</v>
      </c>
      <c r="U9" s="3">
        <f>[5]Outubro!$G$24</f>
        <v>33</v>
      </c>
      <c r="V9" s="3">
        <f>[5]Outubro!$G$25</f>
        <v>29</v>
      </c>
      <c r="W9" s="3">
        <f>[5]Outubro!$G$26</f>
        <v>46</v>
      </c>
      <c r="X9" s="3">
        <f>[5]Outubro!$G$27</f>
        <v>47</v>
      </c>
      <c r="Y9" s="3">
        <f>[5]Outubro!$G$28</f>
        <v>34</v>
      </c>
      <c r="Z9" s="3">
        <f>[5]Outubro!$G$29</f>
        <v>54</v>
      </c>
      <c r="AA9" s="3">
        <f>[5]Outubro!$G$30</f>
        <v>38</v>
      </c>
      <c r="AB9" s="3">
        <f>[5]Outubro!$G$31</f>
        <v>49</v>
      </c>
      <c r="AC9" s="3">
        <f>[5]Outubro!$G$32</f>
        <v>36</v>
      </c>
      <c r="AD9" s="3">
        <f>[5]Outubro!$G$33</f>
        <v>39</v>
      </c>
      <c r="AE9" s="3">
        <f>[5]Outubro!$G$34</f>
        <v>55</v>
      </c>
      <c r="AF9" s="3">
        <f>[5]Outubro!$G$35</f>
        <v>59</v>
      </c>
      <c r="AG9" s="7">
        <f t="shared" si="2"/>
        <v>12</v>
      </c>
      <c r="AH9" s="25">
        <f t="shared" si="1"/>
        <v>39.58064516129032</v>
      </c>
    </row>
    <row r="10" spans="1:34" ht="17.100000000000001" customHeight="1" x14ac:dyDescent="0.2">
      <c r="A10" s="9" t="s">
        <v>3</v>
      </c>
      <c r="B10" s="3">
        <f>[6]Outubro!$G$5</f>
        <v>23</v>
      </c>
      <c r="C10" s="3">
        <f>[6]Outubro!$G$6</f>
        <v>45</v>
      </c>
      <c r="D10" s="3">
        <f>[6]Outubro!$G$7</f>
        <v>28</v>
      </c>
      <c r="E10" s="3">
        <f>[6]Outubro!$G$8</f>
        <v>30</v>
      </c>
      <c r="F10" s="3">
        <f>[6]Outubro!$G$9</f>
        <v>43</v>
      </c>
      <c r="G10" s="3">
        <f>[6]Outubro!$G$10</f>
        <v>32</v>
      </c>
      <c r="H10" s="3">
        <f>[6]Outubro!$G$11</f>
        <v>31</v>
      </c>
      <c r="I10" s="3">
        <f>[6]Outubro!$G$12</f>
        <v>27</v>
      </c>
      <c r="J10" s="3">
        <f>[6]Outubro!$G$13</f>
        <v>31</v>
      </c>
      <c r="K10" s="3">
        <f>[6]Outubro!$G$14</f>
        <v>67</v>
      </c>
      <c r="L10" s="3">
        <f>[6]Outubro!$G$15</f>
        <v>35</v>
      </c>
      <c r="M10" s="3">
        <f>[6]Outubro!$G$16</f>
        <v>32</v>
      </c>
      <c r="N10" s="3">
        <f>[6]Outubro!$G$17</f>
        <v>31</v>
      </c>
      <c r="O10" s="3">
        <f>[6]Outubro!$G$18</f>
        <v>48</v>
      </c>
      <c r="P10" s="3">
        <f>[6]Outubro!$G$19</f>
        <v>53</v>
      </c>
      <c r="Q10" s="3">
        <f>[6]Outubro!$G$20</f>
        <v>49</v>
      </c>
      <c r="R10" s="3">
        <f>[6]Outubro!$G$21</f>
        <v>52</v>
      </c>
      <c r="S10" s="3">
        <f>[6]Outubro!$G$22</f>
        <v>37</v>
      </c>
      <c r="T10" s="3">
        <f>[6]Outubro!$G$23</f>
        <v>40</v>
      </c>
      <c r="U10" s="3">
        <f>[6]Outubro!$G$24</f>
        <v>33</v>
      </c>
      <c r="V10" s="3">
        <f>[6]Outubro!$G$25</f>
        <v>29</v>
      </c>
      <c r="W10" s="3">
        <f>[6]Outubro!$G$26</f>
        <v>46</v>
      </c>
      <c r="X10" s="3">
        <f>[6]Outubro!$G$27</f>
        <v>47</v>
      </c>
      <c r="Y10" s="3">
        <f>[6]Outubro!$G$28</f>
        <v>32</v>
      </c>
      <c r="Z10" s="3">
        <f>[6]Outubro!$G$29</f>
        <v>34</v>
      </c>
      <c r="AA10" s="3">
        <f>[6]Outubro!$G$30</f>
        <v>48</v>
      </c>
      <c r="AB10" s="3">
        <f>[6]Outubro!$G$31</f>
        <v>43</v>
      </c>
      <c r="AC10" s="3">
        <f>[6]Outubro!$G$32</f>
        <v>26</v>
      </c>
      <c r="AD10" s="3">
        <f>[6]Outubro!$G$33</f>
        <v>30</v>
      </c>
      <c r="AE10" s="3">
        <f>[6]Outubro!$G$34</f>
        <v>78</v>
      </c>
      <c r="AF10" s="3">
        <f>[6]Outubro!$G$35</f>
        <v>49</v>
      </c>
      <c r="AG10" s="7">
        <f t="shared" si="2"/>
        <v>23</v>
      </c>
      <c r="AH10" s="25">
        <f>AVERAGE(B10:AF10)</f>
        <v>39.645161290322584</v>
      </c>
    </row>
    <row r="11" spans="1:34" ht="17.100000000000001" customHeight="1" x14ac:dyDescent="0.2">
      <c r="A11" s="9" t="s">
        <v>4</v>
      </c>
      <c r="B11" s="3">
        <f>[7]Outubro!$G$5</f>
        <v>23</v>
      </c>
      <c r="C11" s="3">
        <f>[7]Outubro!$G$6</f>
        <v>52</v>
      </c>
      <c r="D11" s="3">
        <f>[7]Outubro!$G$7</f>
        <v>32</v>
      </c>
      <c r="E11" s="3">
        <f>[7]Outubro!$G$8</f>
        <v>33</v>
      </c>
      <c r="F11" s="3">
        <f>[7]Outubro!$G$9</f>
        <v>41</v>
      </c>
      <c r="G11" s="3">
        <f>[7]Outubro!$G$10</f>
        <v>42</v>
      </c>
      <c r="H11" s="3">
        <f>[7]Outubro!$G$11</f>
        <v>31</v>
      </c>
      <c r="I11" s="3">
        <f>[7]Outubro!$G$12</f>
        <v>31</v>
      </c>
      <c r="J11" s="3">
        <f>[7]Outubro!$G$13</f>
        <v>32</v>
      </c>
      <c r="K11" s="3">
        <f>[7]Outubro!$G$14</f>
        <v>51</v>
      </c>
      <c r="L11" s="3">
        <f>[7]Outubro!$G$15</f>
        <v>36</v>
      </c>
      <c r="M11" s="3">
        <f>[7]Outubro!$G$16</f>
        <v>40</v>
      </c>
      <c r="N11" s="3">
        <f>[7]Outubro!$G$17</f>
        <v>35</v>
      </c>
      <c r="O11" s="3">
        <f>[7]Outubro!$G$18</f>
        <v>53</v>
      </c>
      <c r="P11" s="3">
        <f>[7]Outubro!$G$19</f>
        <v>55</v>
      </c>
      <c r="Q11" s="3">
        <f>[7]Outubro!$G$20</f>
        <v>53</v>
      </c>
      <c r="R11" s="3">
        <f>[7]Outubro!$G$21</f>
        <v>47</v>
      </c>
      <c r="S11" s="3">
        <f>[7]Outubro!$G$22</f>
        <v>35</v>
      </c>
      <c r="T11" s="3">
        <f>[7]Outubro!$G$23</f>
        <v>41</v>
      </c>
      <c r="U11" s="3">
        <f>[7]Outubro!$G$24</f>
        <v>34</v>
      </c>
      <c r="V11" s="3">
        <f>[7]Outubro!$G$25</f>
        <v>31</v>
      </c>
      <c r="W11" s="3">
        <f>[7]Outubro!$G$26</f>
        <v>48</v>
      </c>
      <c r="X11" s="3">
        <f>[7]Outubro!$G$27</f>
        <v>48</v>
      </c>
      <c r="Y11" s="3">
        <f>[7]Outubro!$G$28</f>
        <v>35</v>
      </c>
      <c r="Z11" s="3">
        <f>[7]Outubro!$G$29</f>
        <v>41</v>
      </c>
      <c r="AA11" s="3">
        <f>[7]Outubro!$G$30</f>
        <v>54</v>
      </c>
      <c r="AB11" s="3">
        <f>[7]Outubro!$G$31</f>
        <v>40</v>
      </c>
      <c r="AC11" s="3">
        <f>[7]Outubro!$G$32</f>
        <v>37</v>
      </c>
      <c r="AD11" s="3">
        <f>[7]Outubro!$G$33</f>
        <v>32</v>
      </c>
      <c r="AE11" s="3">
        <f>[7]Outubro!$G$34</f>
        <v>69</v>
      </c>
      <c r="AF11" s="3">
        <f>[7]Outubro!$G$35</f>
        <v>57</v>
      </c>
      <c r="AG11" s="7">
        <f t="shared" si="2"/>
        <v>23</v>
      </c>
      <c r="AH11" s="25">
        <f t="shared" si="1"/>
        <v>41.58064516129032</v>
      </c>
    </row>
    <row r="12" spans="1:34" ht="17.100000000000001" customHeight="1" x14ac:dyDescent="0.2">
      <c r="A12" s="9" t="s">
        <v>5</v>
      </c>
      <c r="B12" s="14">
        <f>[8]Outubro!$G$5</f>
        <v>30</v>
      </c>
      <c r="C12" s="14">
        <f>[8]Outubro!$G$6</f>
        <v>59</v>
      </c>
      <c r="D12" s="14">
        <f>[8]Outubro!$G$7</f>
        <v>38</v>
      </c>
      <c r="E12" s="14">
        <f>[8]Outubro!$G$8</f>
        <v>28</v>
      </c>
      <c r="F12" s="14">
        <f>[8]Outubro!$G$9</f>
        <v>19</v>
      </c>
      <c r="G12" s="14">
        <f>[8]Outubro!$G$10</f>
        <v>37</v>
      </c>
      <c r="H12" s="14">
        <f>[8]Outubro!$G$11</f>
        <v>40</v>
      </c>
      <c r="I12" s="14">
        <f>[8]Outubro!$G$12</f>
        <v>33</v>
      </c>
      <c r="J12" s="14">
        <f>[8]Outubro!$G$13</f>
        <v>32</v>
      </c>
      <c r="K12" s="14">
        <f>[8]Outubro!$G$14</f>
        <v>48</v>
      </c>
      <c r="L12" s="14">
        <f>[8]Outubro!$G$15</f>
        <v>56</v>
      </c>
      <c r="M12" s="14">
        <f>[8]Outubro!$G$16</f>
        <v>40</v>
      </c>
      <c r="N12" s="14">
        <f>[8]Outubro!$G$17</f>
        <v>38</v>
      </c>
      <c r="O12" s="14">
        <f>[8]Outubro!$G$18</f>
        <v>59</v>
      </c>
      <c r="P12" s="14">
        <f>[8]Outubro!$G$19</f>
        <v>73</v>
      </c>
      <c r="Q12" s="14">
        <f>[8]Outubro!$G$20</f>
        <v>60</v>
      </c>
      <c r="R12" s="14">
        <f>[8]Outubro!$G$21</f>
        <v>35</v>
      </c>
      <c r="S12" s="14">
        <f>[8]Outubro!$G$22</f>
        <v>34</v>
      </c>
      <c r="T12" s="14">
        <f>[8]Outubro!$G$23</f>
        <v>33</v>
      </c>
      <c r="U12" s="14">
        <f>[8]Outubro!$G$24</f>
        <v>29</v>
      </c>
      <c r="V12" s="14">
        <f>[8]Outubro!$G$25</f>
        <v>34</v>
      </c>
      <c r="W12" s="14">
        <f>[8]Outubro!$G$26</f>
        <v>42</v>
      </c>
      <c r="X12" s="14">
        <f>[8]Outubro!$G$27</f>
        <v>46</v>
      </c>
      <c r="Y12" s="14">
        <f>[8]Outubro!$G$28</f>
        <v>40</v>
      </c>
      <c r="Z12" s="14">
        <f>[8]Outubro!$G$29</f>
        <v>47</v>
      </c>
      <c r="AA12" s="14">
        <f>[8]Outubro!$G$30</f>
        <v>51</v>
      </c>
      <c r="AB12" s="14">
        <f>[8]Outubro!$G$31</f>
        <v>49</v>
      </c>
      <c r="AC12" s="14">
        <f>[8]Outubro!$G$32</f>
        <v>42</v>
      </c>
      <c r="AD12" s="14">
        <f>[8]Outubro!$G$33</f>
        <v>32</v>
      </c>
      <c r="AE12" s="14">
        <f>[8]Outubro!$G$34</f>
        <v>44</v>
      </c>
      <c r="AF12" s="14">
        <f>[8]Outubro!$G$35</f>
        <v>44</v>
      </c>
      <c r="AG12" s="7">
        <f t="shared" si="2"/>
        <v>19</v>
      </c>
      <c r="AH12" s="25">
        <f t="shared" si="1"/>
        <v>41.677419354838712</v>
      </c>
    </row>
    <row r="13" spans="1:34" ht="17.100000000000001" customHeight="1" x14ac:dyDescent="0.2">
      <c r="A13" s="9" t="s">
        <v>6</v>
      </c>
      <c r="B13" s="14">
        <f>[9]Outubro!$G$5</f>
        <v>28</v>
      </c>
      <c r="C13" s="14">
        <f>[9]Outubro!$G$6</f>
        <v>42</v>
      </c>
      <c r="D13" s="14">
        <f>[9]Outubro!$G$7</f>
        <v>20</v>
      </c>
      <c r="E13" s="14">
        <f>[9]Outubro!$G$8</f>
        <v>23</v>
      </c>
      <c r="F13" s="14">
        <f>[9]Outubro!$G$9</f>
        <v>38</v>
      </c>
      <c r="G13" s="14">
        <f>[9]Outubro!$G$10</f>
        <v>32</v>
      </c>
      <c r="H13" s="14">
        <f>[9]Outubro!$G$11</f>
        <v>30</v>
      </c>
      <c r="I13" s="14">
        <f>[9]Outubro!$G$12</f>
        <v>29</v>
      </c>
      <c r="J13" s="14">
        <f>[9]Outubro!$G$13</f>
        <v>27</v>
      </c>
      <c r="K13" s="14">
        <f>[9]Outubro!$G$14</f>
        <v>46</v>
      </c>
      <c r="L13" s="14">
        <f>[9]Outubro!$G$15</f>
        <v>42</v>
      </c>
      <c r="M13" s="14">
        <f>[9]Outubro!$G$16</f>
        <v>40</v>
      </c>
      <c r="N13" s="14">
        <f>[9]Outubro!$G$17</f>
        <v>31</v>
      </c>
      <c r="O13" s="14">
        <f>[9]Outubro!$G$18</f>
        <v>48</v>
      </c>
      <c r="P13" s="14">
        <f>[9]Outubro!$G$19</f>
        <v>69</v>
      </c>
      <c r="Q13" s="14">
        <f>[9]Outubro!$G$20</f>
        <v>61</v>
      </c>
      <c r="R13" s="14">
        <f>[9]Outubro!$G$21</f>
        <v>33</v>
      </c>
      <c r="S13" s="14">
        <f>[9]Outubro!$G$22</f>
        <v>23</v>
      </c>
      <c r="T13" s="14">
        <f>[9]Outubro!$G$23</f>
        <v>31</v>
      </c>
      <c r="U13" s="14">
        <f>[9]Outubro!$G$24</f>
        <v>24</v>
      </c>
      <c r="V13" s="14">
        <f>[9]Outubro!$G$25</f>
        <v>26</v>
      </c>
      <c r="W13" s="14">
        <f>[9]Outubro!$G$26</f>
        <v>45</v>
      </c>
      <c r="X13" s="14">
        <f>[9]Outubro!$G$27</f>
        <v>37</v>
      </c>
      <c r="Y13" s="14">
        <f>[9]Outubro!$G$28</f>
        <v>27</v>
      </c>
      <c r="Z13" s="14">
        <f>[9]Outubro!$G$29</f>
        <v>43</v>
      </c>
      <c r="AA13" s="14">
        <f>[9]Outubro!$G$30</f>
        <v>49</v>
      </c>
      <c r="AB13" s="14">
        <f>[9]Outubro!$G$31</f>
        <v>38</v>
      </c>
      <c r="AC13" s="14">
        <f>[9]Outubro!$G$32</f>
        <v>34</v>
      </c>
      <c r="AD13" s="14">
        <f>[9]Outubro!$G$33</f>
        <v>31</v>
      </c>
      <c r="AE13" s="14">
        <f>[9]Outubro!$G$34</f>
        <v>54</v>
      </c>
      <c r="AF13" s="14">
        <f>[9]Outubro!$G$35</f>
        <v>51</v>
      </c>
      <c r="AG13" s="7">
        <f t="shared" si="2"/>
        <v>20</v>
      </c>
      <c r="AH13" s="25">
        <f t="shared" si="1"/>
        <v>37.161290322580648</v>
      </c>
    </row>
    <row r="14" spans="1:34" ht="17.100000000000001" customHeight="1" x14ac:dyDescent="0.2">
      <c r="A14" s="9" t="s">
        <v>7</v>
      </c>
      <c r="B14" s="14">
        <f>[10]Outubro!$G$5</f>
        <v>26</v>
      </c>
      <c r="C14" s="14">
        <f>[10]Outubro!$G$6</f>
        <v>48</v>
      </c>
      <c r="D14" s="14">
        <f>[10]Outubro!$G$7</f>
        <v>26</v>
      </c>
      <c r="E14" s="14">
        <f>[10]Outubro!$G$8</f>
        <v>30</v>
      </c>
      <c r="F14" s="14">
        <f>[10]Outubro!$G$9</f>
        <v>33</v>
      </c>
      <c r="G14" s="14">
        <f>[10]Outubro!$G$10</f>
        <v>31</v>
      </c>
      <c r="H14" s="14">
        <f>[10]Outubro!$G$11</f>
        <v>26</v>
      </c>
      <c r="I14" s="14">
        <f>[10]Outubro!$G$12</f>
        <v>32</v>
      </c>
      <c r="J14" s="14">
        <f>[10]Outubro!$G$13</f>
        <v>35</v>
      </c>
      <c r="K14" s="14">
        <f>[10]Outubro!$G$14</f>
        <v>55</v>
      </c>
      <c r="L14" s="14">
        <f>[10]Outubro!$G$15</f>
        <v>57</v>
      </c>
      <c r="M14" s="14">
        <f>[10]Outubro!$G$16</f>
        <v>65</v>
      </c>
      <c r="N14" s="14">
        <f>[10]Outubro!$G$17</f>
        <v>47</v>
      </c>
      <c r="O14" s="14">
        <f>[10]Outubro!$G$18</f>
        <v>77</v>
      </c>
      <c r="P14" s="14">
        <f>[10]Outubro!$G$19</f>
        <v>69</v>
      </c>
      <c r="Q14" s="14">
        <f>[10]Outubro!$G$20</f>
        <v>38</v>
      </c>
      <c r="R14" s="14">
        <f>[10]Outubro!$G$21</f>
        <v>35</v>
      </c>
      <c r="S14" s="14">
        <f>[10]Outubro!$G$22</f>
        <v>28</v>
      </c>
      <c r="T14" s="14">
        <f>[10]Outubro!$G$23</f>
        <v>25</v>
      </c>
      <c r="U14" s="14">
        <f>[10]Outubro!$G$24</f>
        <v>25</v>
      </c>
      <c r="V14" s="14">
        <f>[10]Outubro!$G$25</f>
        <v>33</v>
      </c>
      <c r="W14" s="14">
        <f>[10]Outubro!$G$26</f>
        <v>34</v>
      </c>
      <c r="X14" s="14">
        <f>[10]Outubro!$G$27</f>
        <v>40</v>
      </c>
      <c r="Y14" s="14">
        <f>[10]Outubro!$G$28</f>
        <v>30</v>
      </c>
      <c r="Z14" s="14">
        <f>[10]Outubro!$G$29</f>
        <v>48</v>
      </c>
      <c r="AA14" s="14">
        <f>[10]Outubro!$G$30</f>
        <v>38</v>
      </c>
      <c r="AB14" s="14">
        <f>[10]Outubro!$G$31</f>
        <v>32</v>
      </c>
      <c r="AC14" s="14">
        <f>[10]Outubro!$G$32</f>
        <v>37</v>
      </c>
      <c r="AD14" s="14">
        <f>[10]Outubro!$G$33</f>
        <v>30</v>
      </c>
      <c r="AE14" s="14">
        <f>[10]Outubro!$G$34</f>
        <v>65</v>
      </c>
      <c r="AF14" s="14">
        <f>[10]Outubro!$G$35</f>
        <v>42</v>
      </c>
      <c r="AG14" s="7">
        <f t="shared" si="2"/>
        <v>25</v>
      </c>
      <c r="AH14" s="25">
        <f t="shared" si="1"/>
        <v>39.903225806451616</v>
      </c>
    </row>
    <row r="15" spans="1:34" ht="17.100000000000001" customHeight="1" x14ac:dyDescent="0.2">
      <c r="A15" s="9" t="s">
        <v>8</v>
      </c>
      <c r="B15" s="14">
        <f>[11]Outubro!$G$5</f>
        <v>34</v>
      </c>
      <c r="C15" s="14">
        <f>[11]Outubro!$G$6</f>
        <v>54</v>
      </c>
      <c r="D15" s="14">
        <f>[11]Outubro!$G$7</f>
        <v>28</v>
      </c>
      <c r="E15" s="14">
        <f>[11]Outubro!$G$8</f>
        <v>28</v>
      </c>
      <c r="F15" s="14">
        <f>[11]Outubro!$G$9</f>
        <v>41</v>
      </c>
      <c r="G15" s="14">
        <f>[11]Outubro!$G$10</f>
        <v>36</v>
      </c>
      <c r="H15" s="14">
        <f>[11]Outubro!$G$11</f>
        <v>34</v>
      </c>
      <c r="I15" s="14">
        <f>[11]Outubro!$G$12</f>
        <v>51</v>
      </c>
      <c r="J15" s="14">
        <f>[11]Outubro!$G$13</f>
        <v>69</v>
      </c>
      <c r="K15" s="14">
        <f>[11]Outubro!$G$14</f>
        <v>75</v>
      </c>
      <c r="L15" s="14">
        <f>[11]Outubro!$G$15</f>
        <v>53</v>
      </c>
      <c r="M15" s="14">
        <f>[11]Outubro!$G$16</f>
        <v>80</v>
      </c>
      <c r="N15" s="14">
        <f>[11]Outubro!$G$17</f>
        <v>59</v>
      </c>
      <c r="O15" s="14">
        <f>[11]Outubro!$G$18</f>
        <v>76</v>
      </c>
      <c r="P15" s="14">
        <f>[11]Outubro!$G$19</f>
        <v>68</v>
      </c>
      <c r="Q15" s="14">
        <f>[11]Outubro!$G$20</f>
        <v>45</v>
      </c>
      <c r="R15" s="14">
        <f>[11]Outubro!$G$21</f>
        <v>35</v>
      </c>
      <c r="S15" s="14">
        <f>[11]Outubro!$G$22</f>
        <v>30</v>
      </c>
      <c r="T15" s="14">
        <f>[11]Outubro!$G$23</f>
        <v>34</v>
      </c>
      <c r="U15" s="14">
        <f>[11]Outubro!$G$24</f>
        <v>33</v>
      </c>
      <c r="V15" s="14">
        <f>[11]Outubro!$G$25</f>
        <v>33</v>
      </c>
      <c r="W15" s="14">
        <f>[11]Outubro!$G$26</f>
        <v>40</v>
      </c>
      <c r="X15" s="14">
        <f>[11]Outubro!$G$27</f>
        <v>46</v>
      </c>
      <c r="Y15" s="14">
        <f>[11]Outubro!$G$28</f>
        <v>40</v>
      </c>
      <c r="Z15" s="14">
        <f>[11]Outubro!$G$29</f>
        <v>65</v>
      </c>
      <c r="AA15" s="14">
        <f>[11]Outubro!$G$30</f>
        <v>48</v>
      </c>
      <c r="AB15" s="14">
        <f>[11]Outubro!$G$31</f>
        <v>36</v>
      </c>
      <c r="AC15" s="14">
        <f>[11]Outubro!$G$32</f>
        <v>39</v>
      </c>
      <c r="AD15" s="14">
        <f>[11]Outubro!$G$33</f>
        <v>35</v>
      </c>
      <c r="AE15" s="14">
        <f>[11]Outubro!$G$34</f>
        <v>70</v>
      </c>
      <c r="AF15" s="14">
        <f>[11]Outubro!$G$35</f>
        <v>36</v>
      </c>
      <c r="AG15" s="7">
        <f>MIN(B15:AF15)</f>
        <v>28</v>
      </c>
      <c r="AH15" s="25">
        <f>AVERAGE(B15:AF15)</f>
        <v>46.806451612903224</v>
      </c>
    </row>
    <row r="16" spans="1:34" ht="17.100000000000001" customHeight="1" x14ac:dyDescent="0.2">
      <c r="A16" s="9" t="s">
        <v>9</v>
      </c>
      <c r="B16" s="14">
        <f>[12]Outubro!$G$5</f>
        <v>25</v>
      </c>
      <c r="C16" s="14">
        <f>[12]Outubro!$G$6</f>
        <v>52</v>
      </c>
      <c r="D16" s="14">
        <f>[12]Outubro!$G$7</f>
        <v>29</v>
      </c>
      <c r="E16" s="14">
        <f>[12]Outubro!$G$8</f>
        <v>31</v>
      </c>
      <c r="F16" s="14">
        <f>[12]Outubro!$G$9</f>
        <v>37</v>
      </c>
      <c r="G16" s="14">
        <f>[12]Outubro!$G$10</f>
        <v>32</v>
      </c>
      <c r="H16" s="14">
        <f>[12]Outubro!$G$11</f>
        <v>29</v>
      </c>
      <c r="I16" s="14">
        <f>[12]Outubro!$G$12</f>
        <v>41</v>
      </c>
      <c r="J16" s="14">
        <f>[12]Outubro!$G$13</f>
        <v>72</v>
      </c>
      <c r="K16" s="14">
        <f>[12]Outubro!$G$14</f>
        <v>63</v>
      </c>
      <c r="L16" s="14">
        <f>[12]Outubro!$G$15</f>
        <v>54</v>
      </c>
      <c r="M16" s="14">
        <f>[12]Outubro!$G$16</f>
        <v>62</v>
      </c>
      <c r="N16" s="14">
        <f>[12]Outubro!$G$17</f>
        <v>53</v>
      </c>
      <c r="O16" s="14">
        <f>[12]Outubro!$G$18</f>
        <v>72</v>
      </c>
      <c r="P16" s="14">
        <f>[12]Outubro!$G$19</f>
        <v>69</v>
      </c>
      <c r="Q16" s="14">
        <f>[12]Outubro!$G$20</f>
        <v>42</v>
      </c>
      <c r="R16" s="14">
        <f>[12]Outubro!$G$21</f>
        <v>42</v>
      </c>
      <c r="S16" s="14">
        <f>[12]Outubro!$G$22</f>
        <v>35</v>
      </c>
      <c r="T16" s="14">
        <f>[12]Outubro!$G$23</f>
        <v>32</v>
      </c>
      <c r="U16" s="14">
        <f>[12]Outubro!$G$24</f>
        <v>27</v>
      </c>
      <c r="V16" s="14">
        <f>[12]Outubro!$G$25</f>
        <v>32</v>
      </c>
      <c r="W16" s="14">
        <f>[12]Outubro!$G$26</f>
        <v>33</v>
      </c>
      <c r="X16" s="14">
        <f>[12]Outubro!$G$27</f>
        <v>44</v>
      </c>
      <c r="Y16" s="14">
        <f>[12]Outubro!$G$28</f>
        <v>37</v>
      </c>
      <c r="Z16" s="14">
        <f>[12]Outubro!$G$29</f>
        <v>53</v>
      </c>
      <c r="AA16" s="14">
        <f>[12]Outubro!$G$30</f>
        <v>42</v>
      </c>
      <c r="AB16" s="14">
        <f>[12]Outubro!$G$31</f>
        <v>38</v>
      </c>
      <c r="AC16" s="14">
        <f>[12]Outubro!$G$32</f>
        <v>41</v>
      </c>
      <c r="AD16" s="14">
        <f>[12]Outubro!$G$33</f>
        <v>43</v>
      </c>
      <c r="AE16" s="14">
        <f>[12]Outubro!$G$34</f>
        <v>63</v>
      </c>
      <c r="AF16" s="14">
        <f>[12]Outubro!$G$35</f>
        <v>42</v>
      </c>
      <c r="AG16" s="7">
        <f t="shared" ref="AG16:AG28" si="5">MIN(B16:AF16)</f>
        <v>25</v>
      </c>
      <c r="AH16" s="25">
        <f t="shared" ref="AH16:AH27" si="6">AVERAGE(B16:AF16)</f>
        <v>44.096774193548384</v>
      </c>
    </row>
    <row r="17" spans="1:34" ht="17.100000000000001" customHeight="1" x14ac:dyDescent="0.2">
      <c r="A17" s="9" t="s">
        <v>52</v>
      </c>
      <c r="B17" s="14">
        <f>[13]Outubro!$G$5</f>
        <v>31</v>
      </c>
      <c r="C17" s="14">
        <f>[13]Outubro!$G$6</f>
        <v>46</v>
      </c>
      <c r="D17" s="14">
        <f>[13]Outubro!$G$7</f>
        <v>26</v>
      </c>
      <c r="E17" s="14">
        <f>[13]Outubro!$G$8</f>
        <v>24</v>
      </c>
      <c r="F17" s="14">
        <f>[13]Outubro!$G$9</f>
        <v>28</v>
      </c>
      <c r="G17" s="14">
        <f>[13]Outubro!$G$10</f>
        <v>35</v>
      </c>
      <c r="H17" s="14">
        <f>[13]Outubro!$G$11</f>
        <v>37</v>
      </c>
      <c r="I17" s="14">
        <f>[13]Outubro!$G$12</f>
        <v>34</v>
      </c>
      <c r="J17" s="14">
        <f>[13]Outubro!$G$13</f>
        <v>36</v>
      </c>
      <c r="K17" s="14">
        <f>[13]Outubro!$G$14</f>
        <v>54</v>
      </c>
      <c r="L17" s="14">
        <f>[13]Outubro!$G$15</f>
        <v>50</v>
      </c>
      <c r="M17" s="14">
        <f>[13]Outubro!$G$16</f>
        <v>49</v>
      </c>
      <c r="N17" s="14">
        <f>[13]Outubro!$G$17</f>
        <v>37</v>
      </c>
      <c r="O17" s="14">
        <f>[13]Outubro!$G$18</f>
        <v>74</v>
      </c>
      <c r="P17" s="14">
        <f>[13]Outubro!$G$19</f>
        <v>80</v>
      </c>
      <c r="Q17" s="14">
        <f>[13]Outubro!$G$20</f>
        <v>29</v>
      </c>
      <c r="R17" s="14">
        <f>[13]Outubro!$G$21</f>
        <v>24</v>
      </c>
      <c r="S17" s="14">
        <f>[13]Outubro!$G$22</f>
        <v>17</v>
      </c>
      <c r="T17" s="14">
        <f>[13]Outubro!$G$23</f>
        <v>14</v>
      </c>
      <c r="U17" s="14">
        <f>[13]Outubro!$G$24</f>
        <v>19</v>
      </c>
      <c r="V17" s="14">
        <f>[13]Outubro!$G$25</f>
        <v>27</v>
      </c>
      <c r="W17" s="14">
        <f>[13]Outubro!$G$26</f>
        <v>28</v>
      </c>
      <c r="X17" s="14">
        <f>[13]Outubro!$G$27</f>
        <v>32</v>
      </c>
      <c r="Y17" s="14">
        <f>[13]Outubro!$G$28</f>
        <v>31</v>
      </c>
      <c r="Z17" s="14">
        <f>[13]Outubro!$G$29</f>
        <v>45</v>
      </c>
      <c r="AA17" s="14">
        <f>[13]Outubro!$G$30</f>
        <v>25</v>
      </c>
      <c r="AB17" s="14">
        <f>[13]Outubro!$G$31</f>
        <v>24</v>
      </c>
      <c r="AC17" s="14">
        <f>[13]Outubro!$G$32</f>
        <v>34</v>
      </c>
      <c r="AD17" s="14">
        <f>[13]Outubro!$G$33</f>
        <v>27</v>
      </c>
      <c r="AE17" s="14">
        <f>[13]Outubro!$G$34</f>
        <v>40</v>
      </c>
      <c r="AF17" s="14">
        <f>[13]Outubro!$G$35</f>
        <v>25</v>
      </c>
      <c r="AG17" s="7">
        <f t="shared" ref="AG17" si="7">MIN(B17:AF17)</f>
        <v>14</v>
      </c>
      <c r="AH17" s="25">
        <f t="shared" ref="AH17" si="8">AVERAGE(B17:AF17)</f>
        <v>34.903225806451616</v>
      </c>
    </row>
    <row r="18" spans="1:34" ht="17.100000000000001" customHeight="1" x14ac:dyDescent="0.2">
      <c r="A18" s="9" t="s">
        <v>10</v>
      </c>
      <c r="B18" s="14">
        <f>[14]outubro!$G$5</f>
        <v>26</v>
      </c>
      <c r="C18" s="14">
        <f>[14]outubro!$G$6</f>
        <v>49</v>
      </c>
      <c r="D18" s="14">
        <f>[14]outubro!$G$7</f>
        <v>28</v>
      </c>
      <c r="E18" s="14">
        <f>[14]outubro!$G$8</f>
        <v>29</v>
      </c>
      <c r="F18" s="14">
        <f>[14]outubro!$G$9</f>
        <v>35</v>
      </c>
      <c r="G18" s="14">
        <f>[14]outubro!$G$10</f>
        <v>33</v>
      </c>
      <c r="H18" s="14">
        <f>[14]outubro!$G$11</f>
        <v>27</v>
      </c>
      <c r="I18" s="14">
        <f>[14]outubro!$G$12</f>
        <v>48</v>
      </c>
      <c r="J18" s="14">
        <f>[14]outubro!$G$13</f>
        <v>67</v>
      </c>
      <c r="K18" s="14">
        <f>[14]outubro!$G$14</f>
        <v>48</v>
      </c>
      <c r="L18" s="14">
        <f>[14]outubro!$G$15</f>
        <v>70</v>
      </c>
      <c r="M18" s="14">
        <f>[14]outubro!$G$16</f>
        <v>52</v>
      </c>
      <c r="N18" s="14">
        <f>[14]outubro!$G$17</f>
        <v>74</v>
      </c>
      <c r="O18" s="14">
        <f>[14]outubro!$G$18</f>
        <v>71</v>
      </c>
      <c r="P18" s="14">
        <f>[14]outubro!$G$19</f>
        <v>41</v>
      </c>
      <c r="Q18" s="14">
        <f>[14]outubro!$G$20</f>
        <v>37</v>
      </c>
      <c r="R18" s="14">
        <f>[14]outubro!$G$21</f>
        <v>26</v>
      </c>
      <c r="S18" s="14">
        <f>[14]outubro!$G$22</f>
        <v>29</v>
      </c>
      <c r="T18" s="14">
        <f>[14]outubro!$G$23</f>
        <v>28</v>
      </c>
      <c r="U18" s="14">
        <f>[14]outubro!$G$24</f>
        <v>34</v>
      </c>
      <c r="V18" s="14">
        <f>[14]outubro!$G$25</f>
        <v>32</v>
      </c>
      <c r="W18" s="14">
        <f>[14]outubro!$G$26</f>
        <v>37</v>
      </c>
      <c r="X18" s="14">
        <f>[14]outubro!$G$27</f>
        <v>33</v>
      </c>
      <c r="Y18" s="14">
        <f>[14]outubro!$G$28</f>
        <v>33</v>
      </c>
      <c r="Z18" s="14">
        <f>[14]outubro!$G$29</f>
        <v>50</v>
      </c>
      <c r="AA18" s="14">
        <f>[14]outubro!$G$30</f>
        <v>39</v>
      </c>
      <c r="AB18" s="14">
        <f>[14]outubro!$G$31</f>
        <v>41</v>
      </c>
      <c r="AC18" s="14">
        <f>[14]outubro!$G$32</f>
        <v>39</v>
      </c>
      <c r="AD18" s="14">
        <f>[14]outubro!$G$33</f>
        <v>30</v>
      </c>
      <c r="AE18" s="14">
        <f>[14]outubro!$G$34</f>
        <v>66</v>
      </c>
      <c r="AF18" s="14">
        <f>[14]outubro!$G$35</f>
        <v>37</v>
      </c>
      <c r="AG18" s="7">
        <f t="shared" si="5"/>
        <v>26</v>
      </c>
      <c r="AH18" s="25">
        <f t="shared" si="6"/>
        <v>41.58064516129032</v>
      </c>
    </row>
    <row r="19" spans="1:34" ht="17.100000000000001" customHeight="1" x14ac:dyDescent="0.2">
      <c r="A19" s="9" t="s">
        <v>11</v>
      </c>
      <c r="B19" s="14">
        <f>[15]Outubro!$G$5</f>
        <v>32</v>
      </c>
      <c r="C19" s="14">
        <f>[15]Outubro!$G$6</f>
        <v>45</v>
      </c>
      <c r="D19" s="14">
        <f>[15]Outubro!$G$7</f>
        <v>31</v>
      </c>
      <c r="E19" s="14">
        <f>[15]Outubro!$G$8</f>
        <v>29</v>
      </c>
      <c r="F19" s="14">
        <f>[15]Outubro!$G$9</f>
        <v>32</v>
      </c>
      <c r="G19" s="14">
        <f>[15]Outubro!$G$10</f>
        <v>27</v>
      </c>
      <c r="H19" s="14">
        <f>[15]Outubro!$G$11</f>
        <v>27</v>
      </c>
      <c r="I19" s="14">
        <f>[15]Outubro!$G$12</f>
        <v>35</v>
      </c>
      <c r="J19" s="14">
        <f>[15]Outubro!$G$13</f>
        <v>35</v>
      </c>
      <c r="K19" s="14">
        <f>[15]Outubro!$G$14</f>
        <v>50</v>
      </c>
      <c r="L19" s="14">
        <f>[15]Outubro!$G$15</f>
        <v>68</v>
      </c>
      <c r="M19" s="14">
        <f>[15]Outubro!$G$16</f>
        <v>49</v>
      </c>
      <c r="N19" s="14">
        <f>[15]Outubro!$G$17</f>
        <v>47</v>
      </c>
      <c r="O19" s="14">
        <f>[15]Outubro!$G$18</f>
        <v>60</v>
      </c>
      <c r="P19" s="14">
        <f>[15]Outubro!$G$19</f>
        <v>77</v>
      </c>
      <c r="Q19" s="14">
        <f>[15]Outubro!$G$20</f>
        <v>31</v>
      </c>
      <c r="R19" s="14">
        <f>[15]Outubro!$G$21</f>
        <v>27</v>
      </c>
      <c r="S19" s="14">
        <f>[15]Outubro!$G$22</f>
        <v>25</v>
      </c>
      <c r="T19" s="14">
        <f>[15]Outubro!$G$23</f>
        <v>19</v>
      </c>
      <c r="U19" s="14">
        <f>[15]Outubro!$G$24</f>
        <v>22</v>
      </c>
      <c r="V19" s="14">
        <f>[15]Outubro!$G$25</f>
        <v>31</v>
      </c>
      <c r="W19" s="14">
        <f>[15]Outubro!$G$26</f>
        <v>29</v>
      </c>
      <c r="X19" s="14">
        <f>[15]Outubro!$G$27</f>
        <v>36</v>
      </c>
      <c r="Y19" s="14">
        <f>[15]Outubro!$G$28</f>
        <v>27</v>
      </c>
      <c r="Z19" s="14">
        <f>[15]Outubro!$G$29</f>
        <v>51</v>
      </c>
      <c r="AA19" s="14">
        <f>[15]Outubro!$G$30</f>
        <v>28</v>
      </c>
      <c r="AB19" s="14">
        <f>[15]Outubro!$G$31</f>
        <v>28</v>
      </c>
      <c r="AC19" s="14">
        <f>[15]Outubro!$G$32</f>
        <v>34</v>
      </c>
      <c r="AD19" s="14">
        <f>[15]Outubro!$G$33</f>
        <v>31</v>
      </c>
      <c r="AE19" s="14">
        <f>[15]Outubro!$G$34</f>
        <v>54</v>
      </c>
      <c r="AF19" s="14">
        <f>[15]Outubro!$G$35</f>
        <v>34</v>
      </c>
      <c r="AG19" s="7">
        <f t="shared" si="5"/>
        <v>19</v>
      </c>
      <c r="AH19" s="25">
        <f t="shared" si="6"/>
        <v>37.12903225806452</v>
      </c>
    </row>
    <row r="20" spans="1:34" ht="17.100000000000001" customHeight="1" x14ac:dyDescent="0.2">
      <c r="A20" s="9" t="s">
        <v>12</v>
      </c>
      <c r="B20" s="14">
        <f>[16]Outubro!$G$5</f>
        <v>30</v>
      </c>
      <c r="C20" s="14">
        <f>[16]Outubro!$G$6</f>
        <v>48</v>
      </c>
      <c r="D20" s="14">
        <f>[16]Outubro!$G$7</f>
        <v>29</v>
      </c>
      <c r="E20" s="14">
        <f>[16]Outubro!$G$8</f>
        <v>25</v>
      </c>
      <c r="F20" s="14">
        <f>[16]Outubro!$G$9</f>
        <v>28</v>
      </c>
      <c r="G20" s="14">
        <f>[16]Outubro!$G$10</f>
        <v>37</v>
      </c>
      <c r="H20" s="14">
        <f>[16]Outubro!$G$11</f>
        <v>39</v>
      </c>
      <c r="I20" s="14">
        <f>[16]Outubro!$G$12</f>
        <v>35</v>
      </c>
      <c r="J20" s="14">
        <f>[16]Outubro!$G$13</f>
        <v>39</v>
      </c>
      <c r="K20" s="14">
        <f>[16]Outubro!$G$14</f>
        <v>63</v>
      </c>
      <c r="L20" s="14">
        <f>[16]Outubro!$G$15</f>
        <v>58</v>
      </c>
      <c r="M20" s="14">
        <f>[16]Outubro!$G$16</f>
        <v>45</v>
      </c>
      <c r="N20" s="14">
        <f>[16]Outubro!$G$17</f>
        <v>36</v>
      </c>
      <c r="O20" s="14">
        <f>[16]Outubro!$G$18</f>
        <v>62</v>
      </c>
      <c r="P20" s="14">
        <f>[16]Outubro!$G$19</f>
        <v>69</v>
      </c>
      <c r="Q20" s="14">
        <f>[16]Outubro!$G$20</f>
        <v>47</v>
      </c>
      <c r="R20" s="14">
        <f>[16]Outubro!$G$21</f>
        <v>25</v>
      </c>
      <c r="S20" s="14">
        <f>[16]Outubro!$G$22</f>
        <v>18</v>
      </c>
      <c r="T20" s="14">
        <f>[16]Outubro!$G$23</f>
        <v>20</v>
      </c>
      <c r="U20" s="14">
        <f>[16]Outubro!$G$24</f>
        <v>24</v>
      </c>
      <c r="V20" s="14">
        <f>[16]Outubro!$G$25</f>
        <v>30</v>
      </c>
      <c r="W20" s="14">
        <f>[16]Outubro!$G$26</f>
        <v>35</v>
      </c>
      <c r="X20" s="14">
        <f>[16]Outubro!$G$27</f>
        <v>41</v>
      </c>
      <c r="Y20" s="14">
        <f>[16]Outubro!$G$28</f>
        <v>30</v>
      </c>
      <c r="Z20" s="14">
        <f>[16]Outubro!$G$29</f>
        <v>41</v>
      </c>
      <c r="AA20" s="14">
        <f>[16]Outubro!$G$30</f>
        <v>29</v>
      </c>
      <c r="AB20" s="14">
        <f>[16]Outubro!$G$31</f>
        <v>34</v>
      </c>
      <c r="AC20" s="14">
        <f>[16]Outubro!$G$32</f>
        <v>32</v>
      </c>
      <c r="AD20" s="14">
        <f>[16]Outubro!$G$33</f>
        <v>26</v>
      </c>
      <c r="AE20" s="14">
        <f>[16]Outubro!$G$34</f>
        <v>48</v>
      </c>
      <c r="AF20" s="14">
        <f>[16]Outubro!$G$35</f>
        <v>29</v>
      </c>
      <c r="AG20" s="7">
        <f t="shared" si="5"/>
        <v>18</v>
      </c>
      <c r="AH20" s="25">
        <f t="shared" si="6"/>
        <v>37.161290322580648</v>
      </c>
    </row>
    <row r="21" spans="1:34" ht="17.100000000000001" customHeight="1" x14ac:dyDescent="0.2">
      <c r="A21" s="9" t="s">
        <v>13</v>
      </c>
      <c r="B21" s="14" t="str">
        <f>[17]Outubro!$G$5</f>
        <v>**</v>
      </c>
      <c r="C21" s="14" t="str">
        <f>[17]Outubro!$G$6</f>
        <v>**</v>
      </c>
      <c r="D21" s="14" t="str">
        <f>[17]Outubro!$G$7</f>
        <v>**</v>
      </c>
      <c r="E21" s="14" t="str">
        <f>[17]Outubro!$G$8</f>
        <v>**</v>
      </c>
      <c r="F21" s="14" t="str">
        <f>[17]Outubro!$G$9</f>
        <v>**</v>
      </c>
      <c r="G21" s="14" t="str">
        <f>[17]Outubro!$G$10</f>
        <v>**</v>
      </c>
      <c r="H21" s="14" t="str">
        <f>[17]Outubro!$G$11</f>
        <v>**</v>
      </c>
      <c r="I21" s="14" t="str">
        <f>[17]Outubro!$G$12</f>
        <v>**</v>
      </c>
      <c r="J21" s="14" t="str">
        <f>[17]Outubro!$G$13</f>
        <v>**</v>
      </c>
      <c r="K21" s="14" t="str">
        <f>[17]Outubro!$G$14</f>
        <v>**</v>
      </c>
      <c r="L21" s="14" t="str">
        <f>[17]Outubro!$G$15</f>
        <v>**</v>
      </c>
      <c r="M21" s="14" t="str">
        <f>[17]Outubro!$G$16</f>
        <v>**</v>
      </c>
      <c r="N21" s="14" t="str">
        <f>[17]Outubro!$G$17</f>
        <v>**</v>
      </c>
      <c r="O21" s="14" t="str">
        <f>[17]Outubro!$G$18</f>
        <v>**</v>
      </c>
      <c r="P21" s="14" t="str">
        <f>[17]Outubro!$G$19</f>
        <v>**</v>
      </c>
      <c r="Q21" s="14" t="str">
        <f>[17]Outubro!$G$20</f>
        <v>**</v>
      </c>
      <c r="R21" s="14" t="str">
        <f>[17]Outubro!$G$21</f>
        <v>**</v>
      </c>
      <c r="S21" s="14" t="str">
        <f>[17]Outubro!$G$22</f>
        <v>**</v>
      </c>
      <c r="T21" s="14">
        <f>[17]Outubro!$G$23</f>
        <v>10</v>
      </c>
      <c r="U21" s="14">
        <f>[17]Outubro!$G$24</f>
        <v>30</v>
      </c>
      <c r="V21" s="14">
        <f>[17]Outubro!$G$25</f>
        <v>31</v>
      </c>
      <c r="W21" s="14">
        <f>[17]Outubro!$G$26</f>
        <v>38</v>
      </c>
      <c r="X21" s="14">
        <f>[17]Outubro!$G$27</f>
        <v>38</v>
      </c>
      <c r="Y21" s="14">
        <f>[17]Outubro!$G$28</f>
        <v>32</v>
      </c>
      <c r="Z21" s="14">
        <f>[17]Outubro!$G$29</f>
        <v>56</v>
      </c>
      <c r="AA21" s="14">
        <f>[17]Outubro!$G$30</f>
        <v>51</v>
      </c>
      <c r="AB21" s="14">
        <f>[17]Outubro!$G$31</f>
        <v>43</v>
      </c>
      <c r="AC21" s="14">
        <f>[17]Outubro!$G$32</f>
        <v>36</v>
      </c>
      <c r="AD21" s="14">
        <f>[17]Outubro!$G$33</f>
        <v>32</v>
      </c>
      <c r="AE21" s="14">
        <f>[17]Outubro!$G$34</f>
        <v>62</v>
      </c>
      <c r="AF21" s="14">
        <f>[17]Outubro!$G$35</f>
        <v>54</v>
      </c>
      <c r="AG21" s="7">
        <f t="shared" si="5"/>
        <v>10</v>
      </c>
      <c r="AH21" s="25">
        <f t="shared" si="6"/>
        <v>39.46153846153846</v>
      </c>
    </row>
    <row r="22" spans="1:34" ht="17.100000000000001" customHeight="1" x14ac:dyDescent="0.2">
      <c r="A22" s="9" t="s">
        <v>14</v>
      </c>
      <c r="B22" s="14">
        <f>[18]Outubro!$G$5</f>
        <v>20</v>
      </c>
      <c r="C22" s="14">
        <f>[18]Outubro!$G$6</f>
        <v>42</v>
      </c>
      <c r="D22" s="14">
        <f>[18]Outubro!$G$7</f>
        <v>27</v>
      </c>
      <c r="E22" s="14">
        <f>[18]Outubro!$G$8</f>
        <v>30</v>
      </c>
      <c r="F22" s="14">
        <f>[18]Outubro!$G$9</f>
        <v>39</v>
      </c>
      <c r="G22" s="14">
        <f>[18]Outubro!$G$10</f>
        <v>43</v>
      </c>
      <c r="H22" s="14">
        <f>[18]Outubro!$G$11</f>
        <v>35</v>
      </c>
      <c r="I22" s="14">
        <f>[18]Outubro!$G$12</f>
        <v>31</v>
      </c>
      <c r="J22" s="14">
        <f>[18]Outubro!$G$13</f>
        <v>50</v>
      </c>
      <c r="K22" s="14">
        <f>[18]Outubro!$G$14</f>
        <v>60</v>
      </c>
      <c r="L22" s="14">
        <f>[18]Outubro!$G$15</f>
        <v>57</v>
      </c>
      <c r="M22" s="14">
        <f>[18]Outubro!$G$16</f>
        <v>60</v>
      </c>
      <c r="N22" s="14">
        <f>[18]Outubro!$G$17</f>
        <v>69</v>
      </c>
      <c r="O22" s="14">
        <f>[18]Outubro!$G$18</f>
        <v>63</v>
      </c>
      <c r="P22" s="14">
        <f>[18]Outubro!$G$19</f>
        <v>72</v>
      </c>
      <c r="Q22" s="14">
        <f>[18]Outubro!$G$20</f>
        <v>80</v>
      </c>
      <c r="R22" s="14">
        <f>[18]Outubro!$G$21</f>
        <v>59</v>
      </c>
      <c r="S22" s="14">
        <f>[18]Outubro!$G$22</f>
        <v>34</v>
      </c>
      <c r="T22" s="14">
        <f>[18]Outubro!$G$23</f>
        <v>34</v>
      </c>
      <c r="U22" s="14">
        <f>[18]Outubro!$G$24</f>
        <v>69</v>
      </c>
      <c r="V22" s="14">
        <f>[18]Outubro!$G$25</f>
        <v>42</v>
      </c>
      <c r="W22" s="14">
        <f>[18]Outubro!$G$26</f>
        <v>45</v>
      </c>
      <c r="X22" s="14">
        <f>[18]Outubro!$G$27</f>
        <v>70</v>
      </c>
      <c r="Y22" s="14">
        <f>[18]Outubro!$G$28</f>
        <v>42</v>
      </c>
      <c r="Z22" s="14">
        <f>[18]Outubro!$G$29</f>
        <v>45</v>
      </c>
      <c r="AA22" s="14">
        <f>[18]Outubro!$G$30</f>
        <v>70</v>
      </c>
      <c r="AB22" s="14">
        <f>[18]Outubro!$G$31</f>
        <v>56</v>
      </c>
      <c r="AC22" s="14">
        <f>[18]Outubro!$G$32</f>
        <v>77</v>
      </c>
      <c r="AD22" s="14">
        <f>[18]Outubro!$G$33</f>
        <v>50</v>
      </c>
      <c r="AE22" s="14">
        <f>[18]Outubro!$G$34</f>
        <v>64</v>
      </c>
      <c r="AF22" s="14">
        <f>[18]Outubro!$G$35</f>
        <v>62</v>
      </c>
      <c r="AG22" s="7">
        <f t="shared" si="5"/>
        <v>20</v>
      </c>
      <c r="AH22" s="25">
        <f t="shared" si="6"/>
        <v>51.516129032258064</v>
      </c>
    </row>
    <row r="23" spans="1:34" ht="17.100000000000001" customHeight="1" x14ac:dyDescent="0.2">
      <c r="A23" s="9" t="s">
        <v>15</v>
      </c>
      <c r="B23" s="14">
        <f>[19]Outubro!$G$5</f>
        <v>33</v>
      </c>
      <c r="C23" s="14">
        <f>[19]Outubro!$G$6</f>
        <v>50</v>
      </c>
      <c r="D23" s="14">
        <f>[19]Outubro!$G$7</f>
        <v>24</v>
      </c>
      <c r="E23" s="14">
        <f>[19]Outubro!$G$8</f>
        <v>29</v>
      </c>
      <c r="F23" s="14">
        <f>[19]Outubro!$G$9</f>
        <v>32</v>
      </c>
      <c r="G23" s="14">
        <f>[19]Outubro!$G$10</f>
        <v>29</v>
      </c>
      <c r="H23" s="14">
        <f>[19]Outubro!$G$11</f>
        <v>28</v>
      </c>
      <c r="I23" s="14">
        <f>[19]Outubro!$G$12</f>
        <v>38</v>
      </c>
      <c r="J23" s="14">
        <f>[19]Outubro!$G$13</f>
        <v>40</v>
      </c>
      <c r="K23" s="14">
        <f>[19]Outubro!$G$14</f>
        <v>79</v>
      </c>
      <c r="L23" s="14">
        <f>[19]Outubro!$G$15</f>
        <v>53</v>
      </c>
      <c r="M23" s="14">
        <f>[19]Outubro!$G$16</f>
        <v>73</v>
      </c>
      <c r="N23" s="14">
        <f>[19]Outubro!$G$17</f>
        <v>51</v>
      </c>
      <c r="O23" s="14">
        <f>[19]Outubro!$G$18</f>
        <v>87</v>
      </c>
      <c r="P23" s="14">
        <f>[19]Outubro!$G$19</f>
        <v>36</v>
      </c>
      <c r="Q23" s="14">
        <f>[19]Outubro!$G$20</f>
        <v>29</v>
      </c>
      <c r="R23" s="14">
        <f>[19]Outubro!$G$21</f>
        <v>22</v>
      </c>
      <c r="S23" s="14">
        <f>[19]Outubro!$G$22</f>
        <v>25</v>
      </c>
      <c r="T23" s="14">
        <f>[19]Outubro!$G$23</f>
        <v>24</v>
      </c>
      <c r="U23" s="14">
        <f>[19]Outubro!$G$24</f>
        <v>32</v>
      </c>
      <c r="V23" s="14">
        <f>[19]Outubro!$G$25</f>
        <v>31</v>
      </c>
      <c r="W23" s="14">
        <f>[19]Outubro!$G$26</f>
        <v>32</v>
      </c>
      <c r="X23" s="14">
        <f>[19]Outubro!$G$27</f>
        <v>30</v>
      </c>
      <c r="Y23" s="14">
        <f>[19]Outubro!$G$28</f>
        <v>30</v>
      </c>
      <c r="Z23" s="14">
        <f>[19]Outubro!$G$29</f>
        <v>49</v>
      </c>
      <c r="AA23" s="14">
        <f>[19]Outubro!$G$30</f>
        <v>45</v>
      </c>
      <c r="AB23" s="14">
        <f>[19]Outubro!$G$31</f>
        <v>29</v>
      </c>
      <c r="AC23" s="14">
        <f>[19]Outubro!$G$32</f>
        <v>41</v>
      </c>
      <c r="AD23" s="14">
        <f>[19]Outubro!$G$33</f>
        <v>31</v>
      </c>
      <c r="AE23" s="14">
        <f>[19]Outubro!$G$34</f>
        <v>68</v>
      </c>
      <c r="AF23" s="14">
        <f>[19]Outubro!$G$35</f>
        <v>32</v>
      </c>
      <c r="AG23" s="7">
        <f t="shared" si="5"/>
        <v>22</v>
      </c>
      <c r="AH23" s="25">
        <f t="shared" si="6"/>
        <v>39.741935483870968</v>
      </c>
    </row>
    <row r="24" spans="1:34" ht="17.100000000000001" customHeight="1" x14ac:dyDescent="0.2">
      <c r="A24" s="9" t="s">
        <v>16</v>
      </c>
      <c r="B24" s="14">
        <f>[20]Outubro!$G$5</f>
        <v>38</v>
      </c>
      <c r="C24" s="14">
        <f>[20]Outubro!$G$6</f>
        <v>54</v>
      </c>
      <c r="D24" s="14">
        <f>[20]Outubro!$G$7</f>
        <v>33</v>
      </c>
      <c r="E24" s="14">
        <f>[20]Outubro!$G$8</f>
        <v>24</v>
      </c>
      <c r="F24" s="14">
        <f>[20]Outubro!$G$9</f>
        <v>17</v>
      </c>
      <c r="G24" s="14">
        <f>[20]Outubro!$G$10</f>
        <v>39</v>
      </c>
      <c r="H24" s="14">
        <f>[20]Outubro!$G$11</f>
        <v>35</v>
      </c>
      <c r="I24" s="14">
        <f>[20]Outubro!$G$12</f>
        <v>38</v>
      </c>
      <c r="J24" s="14">
        <f>[20]Outubro!$G$13</f>
        <v>32</v>
      </c>
      <c r="K24" s="14">
        <f>[20]Outubro!$G$14</f>
        <v>62</v>
      </c>
      <c r="L24" s="14">
        <f>[20]Outubro!$G$15</f>
        <v>42</v>
      </c>
      <c r="M24" s="14">
        <f>[20]Outubro!$G$16</f>
        <v>35</v>
      </c>
      <c r="N24" s="14">
        <f>[20]Outubro!$G$17</f>
        <v>46</v>
      </c>
      <c r="O24" s="14">
        <f>[20]Outubro!$G$18</f>
        <v>84</v>
      </c>
      <c r="P24" s="14">
        <f>[20]Outubro!$G$19</f>
        <v>88</v>
      </c>
      <c r="Q24" s="14">
        <f>[20]Outubro!$G$20</f>
        <v>35</v>
      </c>
      <c r="R24" s="14">
        <f>[20]Outubro!$G$21</f>
        <v>22</v>
      </c>
      <c r="S24" s="14">
        <f>[20]Outubro!$G$22</f>
        <v>26</v>
      </c>
      <c r="T24" s="14">
        <f>[20]Outubro!$G$23</f>
        <v>19</v>
      </c>
      <c r="U24" s="14">
        <f>[20]Outubro!$G$24</f>
        <v>22</v>
      </c>
      <c r="V24" s="14">
        <f>[20]Outubro!$G$25</f>
        <v>15</v>
      </c>
      <c r="W24" s="14">
        <f>[20]Outubro!$G$26</f>
        <v>28</v>
      </c>
      <c r="X24" s="14">
        <f>[20]Outubro!$G$27</f>
        <v>29</v>
      </c>
      <c r="Y24" s="14">
        <f>[20]Outubro!$G$28</f>
        <v>27</v>
      </c>
      <c r="Z24" s="14">
        <f>[20]Outubro!$G$29</f>
        <v>40</v>
      </c>
      <c r="AA24" s="14">
        <f>[20]Outubro!$G$30</f>
        <v>33</v>
      </c>
      <c r="AB24" s="14">
        <f>[20]Outubro!$G$31</f>
        <v>20</v>
      </c>
      <c r="AC24" s="14">
        <f>[20]Outubro!$G$32</f>
        <v>23</v>
      </c>
      <c r="AD24" s="14">
        <f>[20]Outubro!$G$33</f>
        <v>24</v>
      </c>
      <c r="AE24" s="14">
        <f>[20]Outubro!$G$34</f>
        <v>33</v>
      </c>
      <c r="AF24" s="14">
        <f>[20]Outubro!$G$35</f>
        <v>31</v>
      </c>
      <c r="AG24" s="7">
        <f t="shared" si="5"/>
        <v>15</v>
      </c>
      <c r="AH24" s="25">
        <f t="shared" si="6"/>
        <v>35.29032258064516</v>
      </c>
    </row>
    <row r="25" spans="1:34" ht="17.100000000000001" customHeight="1" x14ac:dyDescent="0.2">
      <c r="A25" s="9" t="s">
        <v>17</v>
      </c>
      <c r="B25" s="14">
        <f>[21]Outubro!$G$5</f>
        <v>32</v>
      </c>
      <c r="C25" s="14">
        <f>[21]Outubro!$G$6</f>
        <v>46</v>
      </c>
      <c r="D25" s="14">
        <f>[21]Outubro!$G$7</f>
        <v>28</v>
      </c>
      <c r="E25" s="14">
        <f>[21]Outubro!$G$8</f>
        <v>30</v>
      </c>
      <c r="F25" s="14">
        <f>[21]Outubro!$G$9</f>
        <v>33</v>
      </c>
      <c r="G25" s="14">
        <f>[21]Outubro!$G$10</f>
        <v>35</v>
      </c>
      <c r="H25" s="14">
        <f>[21]Outubro!$G$11</f>
        <v>27</v>
      </c>
      <c r="I25" s="14">
        <f>[21]Outubro!$G$12</f>
        <v>34</v>
      </c>
      <c r="J25" s="14">
        <f>[21]Outubro!$G$13</f>
        <v>40</v>
      </c>
      <c r="K25" s="14">
        <f>[21]Outubro!$G$14</f>
        <v>59</v>
      </c>
      <c r="L25" s="14">
        <f>[21]Outubro!$G$15</f>
        <v>57</v>
      </c>
      <c r="M25" s="14">
        <f>[21]Outubro!$G$16</f>
        <v>58</v>
      </c>
      <c r="N25" s="14">
        <f>[21]Outubro!$G$17</f>
        <v>49</v>
      </c>
      <c r="O25" s="14">
        <f>[21]Outubro!$G$18</f>
        <v>66</v>
      </c>
      <c r="P25" s="14">
        <f>[21]Outubro!$G$19</f>
        <v>79</v>
      </c>
      <c r="Q25" s="14">
        <f>[21]Outubro!$G$20</f>
        <v>39</v>
      </c>
      <c r="R25" s="14">
        <f>[21]Outubro!$G$21</f>
        <v>42</v>
      </c>
      <c r="S25" s="14">
        <f>[21]Outubro!$G$22</f>
        <v>35</v>
      </c>
      <c r="T25" s="14">
        <f>[21]Outubro!$G$23</f>
        <v>31</v>
      </c>
      <c r="U25" s="14">
        <f>[21]Outubro!$G$24</f>
        <v>28</v>
      </c>
      <c r="V25" s="14">
        <f>[21]Outubro!$G$25</f>
        <v>33</v>
      </c>
      <c r="W25" s="14">
        <f>[21]Outubro!$G$26</f>
        <v>34</v>
      </c>
      <c r="X25" s="14">
        <f>[21]Outubro!$G$27</f>
        <v>41</v>
      </c>
      <c r="Y25" s="14">
        <f>[21]Outubro!$G$28</f>
        <v>34</v>
      </c>
      <c r="Z25" s="14">
        <f>[21]Outubro!$G$29</f>
        <v>59</v>
      </c>
      <c r="AA25" s="14">
        <f>[21]Outubro!$G$30</f>
        <v>37</v>
      </c>
      <c r="AB25" s="14">
        <f>[21]Outubro!$G$31</f>
        <v>32</v>
      </c>
      <c r="AC25" s="14">
        <f>[21]Outubro!$G$32</f>
        <v>38</v>
      </c>
      <c r="AD25" s="14">
        <f>[21]Outubro!$G$33</f>
        <v>32</v>
      </c>
      <c r="AE25" s="14">
        <f>[21]Outubro!$G$34</f>
        <v>54</v>
      </c>
      <c r="AF25" s="14">
        <f>[21]Outubro!$G$35</f>
        <v>38</v>
      </c>
      <c r="AG25" s="7">
        <f t="shared" si="5"/>
        <v>27</v>
      </c>
      <c r="AH25" s="25">
        <f t="shared" si="6"/>
        <v>41.29032258064516</v>
      </c>
    </row>
    <row r="26" spans="1:34" ht="17.100000000000001" customHeight="1" x14ac:dyDescent="0.2">
      <c r="A26" s="9" t="s">
        <v>18</v>
      </c>
      <c r="B26" s="14">
        <f>[22]Outubro!$G$5</f>
        <v>30</v>
      </c>
      <c r="C26" s="14">
        <f>[22]Outubro!$G$6</f>
        <v>50</v>
      </c>
      <c r="D26" s="14">
        <f>[22]Outubro!$G$7</f>
        <v>24</v>
      </c>
      <c r="E26" s="14">
        <f>[22]Outubro!$G$8</f>
        <v>23</v>
      </c>
      <c r="F26" s="14">
        <f>[22]Outubro!$G$9</f>
        <v>38</v>
      </c>
      <c r="G26" s="14">
        <f>[22]Outubro!$G$10</f>
        <v>36</v>
      </c>
      <c r="H26" s="14">
        <f>[22]Outubro!$G$11</f>
        <v>31</v>
      </c>
      <c r="I26" s="14">
        <f>[22]Outubro!$G$12</f>
        <v>30</v>
      </c>
      <c r="J26" s="14">
        <f>[22]Outubro!$G$13</f>
        <v>30</v>
      </c>
      <c r="K26" s="14">
        <f>[22]Outubro!$G$14</f>
        <v>63</v>
      </c>
      <c r="L26" s="14">
        <f>[22]Outubro!$G$15</f>
        <v>60</v>
      </c>
      <c r="M26" s="14">
        <f>[22]Outubro!$G$16</f>
        <v>45</v>
      </c>
      <c r="N26" s="14">
        <f>[22]Outubro!$G$17</f>
        <v>40</v>
      </c>
      <c r="O26" s="14">
        <f>[22]Outubro!$G$18</f>
        <v>62</v>
      </c>
      <c r="P26" s="14">
        <f>[22]Outubro!$G$19</f>
        <v>84</v>
      </c>
      <c r="Q26" s="14">
        <f>[22]Outubro!$G$20</f>
        <v>71</v>
      </c>
      <c r="R26" s="14">
        <f>[22]Outubro!$G$21</f>
        <v>33</v>
      </c>
      <c r="S26" s="14">
        <f>[22]Outubro!$G$22</f>
        <v>22</v>
      </c>
      <c r="T26" s="14">
        <f>[22]Outubro!$G$23</f>
        <v>35</v>
      </c>
      <c r="U26" s="14">
        <f>[22]Outubro!$G$24</f>
        <v>32</v>
      </c>
      <c r="V26" s="14">
        <f>[22]Outubro!$G$25</f>
        <v>34</v>
      </c>
      <c r="W26" s="14">
        <f>[22]Outubro!$G$26</f>
        <v>51</v>
      </c>
      <c r="X26" s="14">
        <f>[22]Outubro!$G$27</f>
        <v>35</v>
      </c>
      <c r="Y26" s="14">
        <f>[22]Outubro!$G$28</f>
        <v>30</v>
      </c>
      <c r="Z26" s="14">
        <f>[22]Outubro!$G$29</f>
        <v>36</v>
      </c>
      <c r="AA26" s="14">
        <f>[22]Outubro!$G$30</f>
        <v>52</v>
      </c>
      <c r="AB26" s="14">
        <f>[22]Outubro!$G$31</f>
        <v>46</v>
      </c>
      <c r="AC26" s="14">
        <f>[22]Outubro!$G$32</f>
        <v>30</v>
      </c>
      <c r="AD26" s="14">
        <f>[22]Outubro!$G$33</f>
        <v>33</v>
      </c>
      <c r="AE26" s="14">
        <f>[22]Outubro!$G$34</f>
        <v>64</v>
      </c>
      <c r="AF26" s="14">
        <f>[22]Outubro!$G$35</f>
        <v>54</v>
      </c>
      <c r="AG26" s="7">
        <f>MIN(B26:AF26)</f>
        <v>22</v>
      </c>
      <c r="AH26" s="25">
        <f t="shared" si="6"/>
        <v>42.064516129032256</v>
      </c>
    </row>
    <row r="27" spans="1:34" ht="17.100000000000001" customHeight="1" x14ac:dyDescent="0.2">
      <c r="A27" s="9" t="s">
        <v>19</v>
      </c>
      <c r="B27" s="14">
        <f>[23]Outubro!$G$5</f>
        <v>52</v>
      </c>
      <c r="C27" s="14">
        <f>[23]Outubro!$G$6</f>
        <v>62</v>
      </c>
      <c r="D27" s="14">
        <f>[23]Outubro!$G$7</f>
        <v>39</v>
      </c>
      <c r="E27" s="14">
        <f>[23]Outubro!$G$8</f>
        <v>39</v>
      </c>
      <c r="F27" s="14">
        <f>[23]Outubro!$G$9</f>
        <v>54</v>
      </c>
      <c r="G27" s="14">
        <f>[23]Outubro!$G$10</f>
        <v>59</v>
      </c>
      <c r="H27" s="14">
        <f>[23]Outubro!$G$11</f>
        <v>51</v>
      </c>
      <c r="I27" s="14">
        <f>[23]Outubro!$G$12</f>
        <v>55</v>
      </c>
      <c r="J27" s="14">
        <f>[23]Outubro!$G$13</f>
        <v>71</v>
      </c>
      <c r="K27" s="14">
        <f>[23]Outubro!$G$14</f>
        <v>81</v>
      </c>
      <c r="L27" s="14">
        <f>[23]Outubro!$G$15</f>
        <v>67</v>
      </c>
      <c r="M27" s="14">
        <f>[23]Outubro!$G$16</f>
        <v>72</v>
      </c>
      <c r="N27" s="14">
        <f>[23]Outubro!$G$17</f>
        <v>80</v>
      </c>
      <c r="O27" s="14">
        <f>[23]Outubro!$G$18</f>
        <v>74</v>
      </c>
      <c r="P27" s="14">
        <f>[23]Outubro!$G$19</f>
        <v>80</v>
      </c>
      <c r="Q27" s="14">
        <f>[23]Outubro!$G$20</f>
        <v>55</v>
      </c>
      <c r="R27" s="14">
        <f>[23]Outubro!$G$21</f>
        <v>44</v>
      </c>
      <c r="S27" s="14">
        <f>[23]Outubro!$G$22</f>
        <v>47</v>
      </c>
      <c r="T27" s="14">
        <f>[23]Outubro!$G$23</f>
        <v>47</v>
      </c>
      <c r="U27" s="14">
        <f>[23]Outubro!$G$24</f>
        <v>49</v>
      </c>
      <c r="V27" s="14">
        <f>[23]Outubro!$G$25</f>
        <v>49</v>
      </c>
      <c r="W27" s="14">
        <f>[23]Outubro!$G$26</f>
        <v>52</v>
      </c>
      <c r="X27" s="14">
        <f>[23]Outubro!$G$27</f>
        <v>55</v>
      </c>
      <c r="Y27" s="14">
        <f>[23]Outubro!$G$28</f>
        <v>61</v>
      </c>
      <c r="Z27" s="14">
        <f>[23]Outubro!$G$29</f>
        <v>68</v>
      </c>
      <c r="AA27" s="14">
        <f>[23]Outubro!$G$30</f>
        <v>60</v>
      </c>
      <c r="AB27" s="14">
        <f>[23]Outubro!$G$31</f>
        <v>55</v>
      </c>
      <c r="AC27" s="14">
        <f>[23]Outubro!$G$32</f>
        <v>60</v>
      </c>
      <c r="AD27" s="14">
        <f>[23]Outubro!$G$33</f>
        <v>68</v>
      </c>
      <c r="AE27" s="14">
        <f>[23]Outubro!$G$34</f>
        <v>73</v>
      </c>
      <c r="AF27" s="14">
        <f>[23]Outubro!$G$35</f>
        <v>54</v>
      </c>
      <c r="AG27" s="7">
        <f t="shared" si="5"/>
        <v>39</v>
      </c>
      <c r="AH27" s="25">
        <f t="shared" si="6"/>
        <v>59.12903225806452</v>
      </c>
    </row>
    <row r="28" spans="1:34" ht="17.100000000000001" customHeight="1" x14ac:dyDescent="0.2">
      <c r="A28" s="9" t="s">
        <v>31</v>
      </c>
      <c r="B28" s="14">
        <f>[24]Outubro!$G$5</f>
        <v>33</v>
      </c>
      <c r="C28" s="14">
        <f>[24]Outubro!$G$6</f>
        <v>48</v>
      </c>
      <c r="D28" s="14">
        <f>[24]Outubro!$G$7</f>
        <v>31</v>
      </c>
      <c r="E28" s="14">
        <f>[24]Outubro!$G$8</f>
        <v>26</v>
      </c>
      <c r="F28" s="14">
        <f>[24]Outubro!$G$9</f>
        <v>35</v>
      </c>
      <c r="G28" s="14">
        <f>[24]Outubro!$G$10</f>
        <v>37</v>
      </c>
      <c r="H28" s="14">
        <f>[24]Outubro!$G$11</f>
        <v>33</v>
      </c>
      <c r="I28" s="14">
        <f>[24]Outubro!$G$12</f>
        <v>37</v>
      </c>
      <c r="J28" s="14">
        <f>[24]Outubro!$G$13</f>
        <v>35</v>
      </c>
      <c r="K28" s="14">
        <f>[24]Outubro!$G$14</f>
        <v>61</v>
      </c>
      <c r="L28" s="14">
        <f>[24]Outubro!$G$15</f>
        <v>63</v>
      </c>
      <c r="M28" s="14">
        <f>[24]Outubro!$G$16</f>
        <v>54</v>
      </c>
      <c r="N28" s="14">
        <f>[24]Outubro!$G$17</f>
        <v>48</v>
      </c>
      <c r="O28" s="14">
        <f>[24]Outubro!$G$18</f>
        <v>67</v>
      </c>
      <c r="P28" s="14">
        <f>[24]Outubro!$G$19</f>
        <v>82</v>
      </c>
      <c r="Q28" s="14">
        <f>[24]Outubro!$G$20</f>
        <v>49</v>
      </c>
      <c r="R28" s="14">
        <f>[24]Outubro!$G$21</f>
        <v>32</v>
      </c>
      <c r="S28" s="14">
        <f>[24]Outubro!$G$22</f>
        <v>27</v>
      </c>
      <c r="T28" s="14">
        <f>[24]Outubro!$G$23</f>
        <v>25</v>
      </c>
      <c r="U28" s="14">
        <f>[24]Outubro!$G$24</f>
        <v>28</v>
      </c>
      <c r="V28" s="14">
        <f>[24]Outubro!$G$25</f>
        <v>31</v>
      </c>
      <c r="W28" s="14">
        <f>[24]Outubro!$G$26</f>
        <v>36</v>
      </c>
      <c r="X28" s="14">
        <f>[24]Outubro!$G$27</f>
        <v>36</v>
      </c>
      <c r="Y28" s="14">
        <f>[24]Outubro!$G$28</f>
        <v>35</v>
      </c>
      <c r="Z28" s="14">
        <f>[24]Outubro!$G$29</f>
        <v>53</v>
      </c>
      <c r="AA28" s="14">
        <f>[24]Outubro!$G$30</f>
        <v>31</v>
      </c>
      <c r="AB28" s="14">
        <f>[24]Outubro!$G$31</f>
        <v>43</v>
      </c>
      <c r="AC28" s="14">
        <f>[24]Outubro!$G$32</f>
        <v>38</v>
      </c>
      <c r="AD28" s="14">
        <f>[24]Outubro!$G$33</f>
        <v>33</v>
      </c>
      <c r="AE28" s="14">
        <f>[24]Outubro!$G$34</f>
        <v>53</v>
      </c>
      <c r="AF28" s="14">
        <f>[24]Outubro!$G$35</f>
        <v>42</v>
      </c>
      <c r="AG28" s="7">
        <f t="shared" si="5"/>
        <v>25</v>
      </c>
      <c r="AH28" s="25">
        <f>AVERAGE(B28:AF28)</f>
        <v>41.354838709677416</v>
      </c>
    </row>
    <row r="29" spans="1:34" ht="17.100000000000001" customHeight="1" x14ac:dyDescent="0.2">
      <c r="A29" s="9" t="s">
        <v>20</v>
      </c>
      <c r="B29" s="14">
        <f>[25]Outubro!$G$5</f>
        <v>21</v>
      </c>
      <c r="C29" s="14">
        <f>[25]Outubro!$G$6</f>
        <v>60</v>
      </c>
      <c r="D29" s="14">
        <f>[25]Outubro!$G$7</f>
        <v>29</v>
      </c>
      <c r="E29" s="14">
        <f>[25]Outubro!$G$8</f>
        <v>30</v>
      </c>
      <c r="F29" s="14">
        <f>[25]Outubro!$G$9</f>
        <v>39</v>
      </c>
      <c r="G29" s="14">
        <f>[25]Outubro!$G$10</f>
        <v>28</v>
      </c>
      <c r="H29" s="14">
        <f>[25]Outubro!$G$11</f>
        <v>27</v>
      </c>
      <c r="I29" s="14">
        <f>[25]Outubro!$G$12</f>
        <v>25</v>
      </c>
      <c r="J29" s="14">
        <f>[25]Outubro!$G$13</f>
        <v>33</v>
      </c>
      <c r="K29" s="14">
        <f>[25]Outubro!$G$14</f>
        <v>52</v>
      </c>
      <c r="L29" s="14">
        <f>[25]Outubro!$G$15</f>
        <v>44</v>
      </c>
      <c r="M29" s="14">
        <f>[25]Outubro!$G$16</f>
        <v>35</v>
      </c>
      <c r="N29" s="14">
        <f>[25]Outubro!$G$17</f>
        <v>39</v>
      </c>
      <c r="O29" s="14">
        <f>[25]Outubro!$G$18</f>
        <v>66</v>
      </c>
      <c r="P29" s="14">
        <f>[25]Outubro!$G$19</f>
        <v>72</v>
      </c>
      <c r="Q29" s="14">
        <f>[25]Outubro!$G$20</f>
        <v>54</v>
      </c>
      <c r="R29" s="14">
        <f>[25]Outubro!$G$21</f>
        <v>45</v>
      </c>
      <c r="S29" s="14">
        <f>[25]Outubro!$G$22</f>
        <v>37</v>
      </c>
      <c r="T29" s="14">
        <f>[25]Outubro!$G$23</f>
        <v>41</v>
      </c>
      <c r="U29" s="14">
        <f>[25]Outubro!$G$24</f>
        <v>36</v>
      </c>
      <c r="V29" s="14">
        <f>[25]Outubro!$G$25</f>
        <v>25</v>
      </c>
      <c r="W29" s="14">
        <f>[25]Outubro!$G$26</f>
        <v>36</v>
      </c>
      <c r="X29" s="14">
        <f>[25]Outubro!$G$27</f>
        <v>56</v>
      </c>
      <c r="Y29" s="14">
        <f>[25]Outubro!$G$28</f>
        <v>35</v>
      </c>
      <c r="Z29" s="14">
        <f>[25]Outubro!$G$29</f>
        <v>35</v>
      </c>
      <c r="AA29" s="14">
        <f>[25]Outubro!$G$30</f>
        <v>70</v>
      </c>
      <c r="AB29" s="14">
        <f>[25]Outubro!$G$31</f>
        <v>44</v>
      </c>
      <c r="AC29" s="14">
        <f>[25]Outubro!$G$32</f>
        <v>32</v>
      </c>
      <c r="AD29" s="14">
        <f>[25]Outubro!$G$33</f>
        <v>33</v>
      </c>
      <c r="AE29" s="14">
        <f>[25]Outubro!$G$34</f>
        <v>61</v>
      </c>
      <c r="AF29" s="14">
        <f>[25]Outubro!$G$35</f>
        <v>62</v>
      </c>
      <c r="AG29" s="7">
        <f>MIN(B29:AF29)</f>
        <v>21</v>
      </c>
      <c r="AH29" s="25">
        <f>AVERAGE(B29:AF29)</f>
        <v>42</v>
      </c>
    </row>
    <row r="30" spans="1:34" s="5" customFormat="1" ht="17.100000000000001" customHeight="1" x14ac:dyDescent="0.2">
      <c r="A30" s="10" t="s">
        <v>36</v>
      </c>
      <c r="B30" s="21">
        <f>MIN(B5:B29)</f>
        <v>20</v>
      </c>
      <c r="C30" s="21">
        <f t="shared" ref="C30:AH30" si="9">MIN(C5:C29)</f>
        <v>12</v>
      </c>
      <c r="D30" s="21">
        <f t="shared" si="9"/>
        <v>12</v>
      </c>
      <c r="E30" s="21">
        <f t="shared" si="9"/>
        <v>19</v>
      </c>
      <c r="F30" s="21">
        <f t="shared" si="9"/>
        <v>17</v>
      </c>
      <c r="G30" s="21">
        <f t="shared" si="9"/>
        <v>27</v>
      </c>
      <c r="H30" s="21">
        <f t="shared" si="9"/>
        <v>26</v>
      </c>
      <c r="I30" s="21">
        <f t="shared" si="9"/>
        <v>25</v>
      </c>
      <c r="J30" s="21">
        <f t="shared" si="9"/>
        <v>27</v>
      </c>
      <c r="K30" s="21">
        <f t="shared" si="9"/>
        <v>46</v>
      </c>
      <c r="L30" s="21">
        <f t="shared" si="9"/>
        <v>35</v>
      </c>
      <c r="M30" s="21">
        <f t="shared" si="9"/>
        <v>32</v>
      </c>
      <c r="N30" s="21">
        <f t="shared" si="9"/>
        <v>31</v>
      </c>
      <c r="O30" s="21">
        <f t="shared" si="9"/>
        <v>48</v>
      </c>
      <c r="P30" s="21">
        <f t="shared" si="9"/>
        <v>36</v>
      </c>
      <c r="Q30" s="21">
        <f t="shared" si="9"/>
        <v>29</v>
      </c>
      <c r="R30" s="21">
        <f t="shared" si="9"/>
        <v>21</v>
      </c>
      <c r="S30" s="21">
        <f t="shared" si="9"/>
        <v>15</v>
      </c>
      <c r="T30" s="21">
        <f t="shared" si="9"/>
        <v>10</v>
      </c>
      <c r="U30" s="21">
        <f t="shared" si="9"/>
        <v>19</v>
      </c>
      <c r="V30" s="21">
        <f t="shared" si="9"/>
        <v>15</v>
      </c>
      <c r="W30" s="21">
        <f t="shared" si="9"/>
        <v>26</v>
      </c>
      <c r="X30" s="21">
        <f t="shared" si="9"/>
        <v>25</v>
      </c>
      <c r="Y30" s="21">
        <f t="shared" si="9"/>
        <v>25</v>
      </c>
      <c r="Z30" s="21">
        <f t="shared" si="9"/>
        <v>28</v>
      </c>
      <c r="AA30" s="21">
        <f t="shared" si="9"/>
        <v>25</v>
      </c>
      <c r="AB30" s="21">
        <f t="shared" si="9"/>
        <v>20</v>
      </c>
      <c r="AC30" s="21">
        <f t="shared" si="9"/>
        <v>23</v>
      </c>
      <c r="AD30" s="21">
        <f t="shared" si="9"/>
        <v>24</v>
      </c>
      <c r="AE30" s="21">
        <f t="shared" si="9"/>
        <v>24</v>
      </c>
      <c r="AF30" s="55">
        <f t="shared" si="9"/>
        <v>25</v>
      </c>
      <c r="AG30" s="21">
        <f t="shared" si="9"/>
        <v>10</v>
      </c>
      <c r="AH30" s="21">
        <f t="shared" si="9"/>
        <v>34.903225806451616</v>
      </c>
    </row>
  </sheetData>
  <mergeCells count="34"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AC32" sqref="AC32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18" bestFit="1" customWidth="1"/>
  </cols>
  <sheetData>
    <row r="1" spans="1:33" ht="20.100000000000001" customHeight="1" thickBot="1" x14ac:dyDescent="0.25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</row>
    <row r="2" spans="1:33" s="4" customFormat="1" ht="20.100000000000001" customHeight="1" x14ac:dyDescent="0.2">
      <c r="A2" s="61" t="s">
        <v>21</v>
      </c>
      <c r="B2" s="58" t="s">
        <v>50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</row>
    <row r="3" spans="1:33" s="5" customFormat="1" ht="20.100000000000001" customHeight="1" x14ac:dyDescent="0.2">
      <c r="A3" s="62"/>
      <c r="B3" s="56">
        <v>1</v>
      </c>
      <c r="C3" s="56">
        <f>SUM(B3+1)</f>
        <v>2</v>
      </c>
      <c r="D3" s="56">
        <f t="shared" ref="D3:AD3" si="0">SUM(C3+1)</f>
        <v>3</v>
      </c>
      <c r="E3" s="56">
        <f t="shared" si="0"/>
        <v>4</v>
      </c>
      <c r="F3" s="56">
        <f t="shared" si="0"/>
        <v>5</v>
      </c>
      <c r="G3" s="56">
        <f t="shared" si="0"/>
        <v>6</v>
      </c>
      <c r="H3" s="56">
        <f t="shared" si="0"/>
        <v>7</v>
      </c>
      <c r="I3" s="56">
        <f t="shared" si="0"/>
        <v>8</v>
      </c>
      <c r="J3" s="56">
        <f t="shared" si="0"/>
        <v>9</v>
      </c>
      <c r="K3" s="56">
        <f t="shared" si="0"/>
        <v>10</v>
      </c>
      <c r="L3" s="56">
        <f t="shared" si="0"/>
        <v>11</v>
      </c>
      <c r="M3" s="56">
        <f t="shared" si="0"/>
        <v>12</v>
      </c>
      <c r="N3" s="56">
        <f t="shared" si="0"/>
        <v>13</v>
      </c>
      <c r="O3" s="56">
        <f t="shared" si="0"/>
        <v>14</v>
      </c>
      <c r="P3" s="56">
        <f t="shared" si="0"/>
        <v>15</v>
      </c>
      <c r="Q3" s="56">
        <f t="shared" si="0"/>
        <v>16</v>
      </c>
      <c r="R3" s="56">
        <f t="shared" si="0"/>
        <v>17</v>
      </c>
      <c r="S3" s="56">
        <f t="shared" si="0"/>
        <v>18</v>
      </c>
      <c r="T3" s="56">
        <f t="shared" si="0"/>
        <v>19</v>
      </c>
      <c r="U3" s="56">
        <f t="shared" si="0"/>
        <v>20</v>
      </c>
      <c r="V3" s="56">
        <f t="shared" si="0"/>
        <v>21</v>
      </c>
      <c r="W3" s="56">
        <f t="shared" si="0"/>
        <v>22</v>
      </c>
      <c r="X3" s="56">
        <f t="shared" si="0"/>
        <v>23</v>
      </c>
      <c r="Y3" s="56">
        <f t="shared" si="0"/>
        <v>24</v>
      </c>
      <c r="Z3" s="56">
        <f t="shared" si="0"/>
        <v>25</v>
      </c>
      <c r="AA3" s="56">
        <f t="shared" si="0"/>
        <v>26</v>
      </c>
      <c r="AB3" s="56">
        <f t="shared" si="0"/>
        <v>27</v>
      </c>
      <c r="AC3" s="56">
        <f t="shared" si="0"/>
        <v>28</v>
      </c>
      <c r="AD3" s="56">
        <f t="shared" si="0"/>
        <v>29</v>
      </c>
      <c r="AE3" s="56">
        <v>30</v>
      </c>
      <c r="AF3" s="56">
        <v>31</v>
      </c>
      <c r="AG3" s="30" t="s">
        <v>42</v>
      </c>
    </row>
    <row r="4" spans="1:33" s="5" customFormat="1" ht="20.100000000000001" customHeight="1" thickBot="1" x14ac:dyDescent="0.25">
      <c r="A4" s="63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29" t="s">
        <v>40</v>
      </c>
    </row>
    <row r="5" spans="1:33" s="5" customFormat="1" ht="20.100000000000001" customHeight="1" thickTop="1" x14ac:dyDescent="0.2">
      <c r="A5" s="8" t="s">
        <v>49</v>
      </c>
      <c r="B5" s="44" t="str">
        <f>[1]Outubro!$H$5</f>
        <v>**</v>
      </c>
      <c r="C5" s="44" t="str">
        <f>[1]Outubro!$H$6</f>
        <v>**</v>
      </c>
      <c r="D5" s="44" t="str">
        <f>[1]Outubro!$H$7</f>
        <v>**</v>
      </c>
      <c r="E5" s="44" t="str">
        <f>[1]Outubro!$H$8</f>
        <v>**</v>
      </c>
      <c r="F5" s="44" t="str">
        <f>[1]Outubro!$H$9</f>
        <v>**</v>
      </c>
      <c r="G5" s="44" t="str">
        <f>[1]Outubro!$H$10</f>
        <v>**</v>
      </c>
      <c r="H5" s="44" t="str">
        <f>[1]Outubro!$H$11</f>
        <v>**</v>
      </c>
      <c r="I5" s="44" t="str">
        <f>[1]Outubro!$H$12</f>
        <v>**</v>
      </c>
      <c r="J5" s="44" t="str">
        <f>[1]Outubro!$H$13</f>
        <v>**</v>
      </c>
      <c r="K5" s="44" t="str">
        <f>[1]Outubro!$H$14</f>
        <v>**</v>
      </c>
      <c r="L5" s="44" t="str">
        <f>[1]Outubro!$H$15</f>
        <v>**</v>
      </c>
      <c r="M5" s="44" t="str">
        <f>[1]Outubro!$H$16</f>
        <v>**</v>
      </c>
      <c r="N5" s="44" t="str">
        <f>[1]Outubro!$H$17</f>
        <v>**</v>
      </c>
      <c r="O5" s="44" t="str">
        <f>[1]Outubro!$H$18</f>
        <v>**</v>
      </c>
      <c r="P5" s="44" t="str">
        <f>[1]Outubro!$H$19</f>
        <v>**</v>
      </c>
      <c r="Q5" s="44" t="str">
        <f>[1]Outubro!$H$20</f>
        <v>**</v>
      </c>
      <c r="R5" s="44" t="str">
        <f>[1]Outubro!$H$21</f>
        <v>**</v>
      </c>
      <c r="S5" s="44" t="str">
        <f>[1]Outubro!$H$22</f>
        <v>**</v>
      </c>
      <c r="T5" s="44" t="str">
        <f>[1]Outubro!$H$23</f>
        <v>**</v>
      </c>
      <c r="U5" s="44" t="str">
        <f>[1]Outubro!$H$24</f>
        <v>**</v>
      </c>
      <c r="V5" s="44" t="str">
        <f>[1]Outubro!$H$25</f>
        <v>**</v>
      </c>
      <c r="W5" s="44" t="str">
        <f>[1]Outubro!$H$26</f>
        <v>**</v>
      </c>
      <c r="X5" s="44" t="str">
        <f>[1]Outubro!$H$27</f>
        <v>**</v>
      </c>
      <c r="Y5" s="44">
        <f>[1]Outubro!$H$28</f>
        <v>11.520000000000001</v>
      </c>
      <c r="Z5" s="44">
        <f>[1]Outubro!$H$29</f>
        <v>32.4</v>
      </c>
      <c r="AA5" s="44">
        <f>[1]Outubro!$H$30</f>
        <v>11.16</v>
      </c>
      <c r="AB5" s="44">
        <f>[1]Outubro!$H$31</f>
        <v>8.2799999999999994</v>
      </c>
      <c r="AC5" s="44">
        <f>[1]Outubro!$H$32</f>
        <v>11.16</v>
      </c>
      <c r="AD5" s="44">
        <f>[1]Outubro!$H$33</f>
        <v>14.4</v>
      </c>
      <c r="AE5" s="44">
        <f>[1]Outubro!$H$34</f>
        <v>14.04</v>
      </c>
      <c r="AF5" s="44">
        <f>[1]Outubro!$H$35</f>
        <v>13.68</v>
      </c>
      <c r="AG5" s="45">
        <f>MAX(B5:AF5)</f>
        <v>32.4</v>
      </c>
    </row>
    <row r="6" spans="1:33" ht="17.100000000000001" customHeight="1" x14ac:dyDescent="0.2">
      <c r="A6" s="9" t="s">
        <v>0</v>
      </c>
      <c r="B6" s="3">
        <f>[2]Outubro!$H$5</f>
        <v>40.32</v>
      </c>
      <c r="C6" s="3">
        <f>[2]Outubro!$H$6</f>
        <v>14.04</v>
      </c>
      <c r="D6" s="3">
        <f>[2]Outubro!$H$7</f>
        <v>12.6</v>
      </c>
      <c r="E6" s="3">
        <f>[2]Outubro!$H$8</f>
        <v>26.64</v>
      </c>
      <c r="F6" s="3">
        <f>[2]Outubro!$H$9</f>
        <v>20.16</v>
      </c>
      <c r="G6" s="3">
        <f>[2]Outubro!$H$10</f>
        <v>16.2</v>
      </c>
      <c r="H6" s="3">
        <f>[2]Outubro!$H$11</f>
        <v>21.6</v>
      </c>
      <c r="I6" s="3">
        <f>[2]Outubro!$H$12</f>
        <v>24.48</v>
      </c>
      <c r="J6" s="3">
        <f>[2]Outubro!$H$13</f>
        <v>23.040000000000003</v>
      </c>
      <c r="K6" s="3">
        <f>[2]Outubro!$H$14</f>
        <v>10.44</v>
      </c>
      <c r="L6" s="3">
        <f>[2]Outubro!$H$15</f>
        <v>9</v>
      </c>
      <c r="M6" s="3">
        <f>[2]Outubro!$H$16</f>
        <v>23.040000000000003</v>
      </c>
      <c r="N6" s="3">
        <f>[2]Outubro!$H$17</f>
        <v>25.2</v>
      </c>
      <c r="O6" s="3">
        <f>[2]Outubro!$H$18</f>
        <v>15.48</v>
      </c>
      <c r="P6" s="3">
        <f>[2]Outubro!$H$19</f>
        <v>10.44</v>
      </c>
      <c r="Q6" s="3">
        <f>[2]Outubro!$H$20</f>
        <v>15.840000000000002</v>
      </c>
      <c r="R6" s="3">
        <f>[2]Outubro!$H$21</f>
        <v>13.68</v>
      </c>
      <c r="S6" s="3">
        <f>[2]Outubro!$H$22</f>
        <v>23.759999999999998</v>
      </c>
      <c r="T6" s="3">
        <f>[2]Outubro!$H$23</f>
        <v>25.56</v>
      </c>
      <c r="U6" s="3">
        <f>[2]Outubro!$H$24</f>
        <v>14.4</v>
      </c>
      <c r="V6" s="3">
        <f>[2]Outubro!$H$25</f>
        <v>26.64</v>
      </c>
      <c r="W6" s="3">
        <f>[2]Outubro!$H$26</f>
        <v>25.92</v>
      </c>
      <c r="X6" s="3">
        <f>[2]Outubro!$H$27</f>
        <v>22.68</v>
      </c>
      <c r="Y6" s="3">
        <f>[2]Outubro!$H$28</f>
        <v>16.559999999999999</v>
      </c>
      <c r="Z6" s="3">
        <f>[2]Outubro!$H$29</f>
        <v>12.96</v>
      </c>
      <c r="AA6" s="3">
        <f>[2]Outubro!$H$30</f>
        <v>14.4</v>
      </c>
      <c r="AB6" s="3">
        <f>[2]Outubro!$H$31</f>
        <v>9</v>
      </c>
      <c r="AC6" s="3">
        <f>[2]Outubro!$H$32</f>
        <v>16.2</v>
      </c>
      <c r="AD6" s="3">
        <f>[2]Outubro!$H$33</f>
        <v>36.72</v>
      </c>
      <c r="AE6" s="3">
        <f>[2]Outubro!$H$34</f>
        <v>32.04</v>
      </c>
      <c r="AF6" s="3">
        <f>[2]Outubro!$H$35</f>
        <v>23.759999999999998</v>
      </c>
      <c r="AG6" s="16">
        <f>MAX(B6:AF6)</f>
        <v>40.32</v>
      </c>
    </row>
    <row r="7" spans="1:33" ht="17.100000000000001" customHeight="1" x14ac:dyDescent="0.2">
      <c r="A7" s="9" t="s">
        <v>1</v>
      </c>
      <c r="B7" s="3">
        <f>[3]Outubro!$H$5</f>
        <v>29.52</v>
      </c>
      <c r="C7" s="3">
        <f>[3]Outubro!$H$6</f>
        <v>28.08</v>
      </c>
      <c r="D7" s="3">
        <f>[3]Outubro!$H$7</f>
        <v>9.7200000000000006</v>
      </c>
      <c r="E7" s="3">
        <f>[3]Outubro!$H$8</f>
        <v>13.32</v>
      </c>
      <c r="F7" s="3">
        <f>[3]Outubro!$H$9</f>
        <v>12.24</v>
      </c>
      <c r="G7" s="3">
        <f>[3]Outubro!$H$10</f>
        <v>15.840000000000002</v>
      </c>
      <c r="H7" s="3">
        <f>[3]Outubro!$H$11</f>
        <v>14.4</v>
      </c>
      <c r="I7" s="3">
        <f>[3]Outubro!$H$12</f>
        <v>18.720000000000002</v>
      </c>
      <c r="J7" s="3">
        <f>[3]Outubro!$H$13</f>
        <v>16.920000000000002</v>
      </c>
      <c r="K7" s="3">
        <f>[3]Outubro!$H$14</f>
        <v>17.28</v>
      </c>
      <c r="L7" s="3">
        <f>[3]Outubro!$H$15</f>
        <v>6.84</v>
      </c>
      <c r="M7" s="3">
        <f>[3]Outubro!$H$16</f>
        <v>16.559999999999999</v>
      </c>
      <c r="N7" s="3">
        <f>[3]Outubro!$H$17</f>
        <v>16.2</v>
      </c>
      <c r="O7" s="3">
        <f>[3]Outubro!$H$18</f>
        <v>13.32</v>
      </c>
      <c r="P7" s="3">
        <f>[3]Outubro!$H$19</f>
        <v>13.68</v>
      </c>
      <c r="Q7" s="3">
        <f>[3]Outubro!$H$20</f>
        <v>6.84</v>
      </c>
      <c r="R7" s="3">
        <f>[3]Outubro!$H$21</f>
        <v>10.8</v>
      </c>
      <c r="S7" s="3">
        <f>[3]Outubro!$H$22</f>
        <v>16.920000000000002</v>
      </c>
      <c r="T7" s="3">
        <f>[3]Outubro!$H$23</f>
        <v>19.8</v>
      </c>
      <c r="U7" s="3">
        <f>[3]Outubro!$H$24</f>
        <v>14.4</v>
      </c>
      <c r="V7" s="3">
        <f>[3]Outubro!$H$25</f>
        <v>20.16</v>
      </c>
      <c r="W7" s="3">
        <f>[3]Outubro!$H$26</f>
        <v>16.920000000000002</v>
      </c>
      <c r="X7" s="3">
        <f>[3]Outubro!$H$27</f>
        <v>14.04</v>
      </c>
      <c r="Y7" s="3">
        <f>[3]Outubro!$H$28</f>
        <v>12.96</v>
      </c>
      <c r="Z7" s="3">
        <f>[3]Outubro!$H$29</f>
        <v>14.04</v>
      </c>
      <c r="AA7" s="3">
        <f>[3]Outubro!$H$30</f>
        <v>11.16</v>
      </c>
      <c r="AB7" s="3">
        <f>[3]Outubro!$H$31</f>
        <v>11.879999999999999</v>
      </c>
      <c r="AC7" s="3">
        <f>[3]Outubro!$H$32</f>
        <v>15.48</v>
      </c>
      <c r="AD7" s="3">
        <f>[3]Outubro!$H$33</f>
        <v>17.28</v>
      </c>
      <c r="AE7" s="3">
        <f>[3]Outubro!$H$34</f>
        <v>24.48</v>
      </c>
      <c r="AF7" s="3">
        <f>[3]Outubro!$H$35</f>
        <v>10.8</v>
      </c>
      <c r="AG7" s="16">
        <f t="shared" ref="AG7:AG17" si="1">MAX(B7:AF7)</f>
        <v>29.52</v>
      </c>
    </row>
    <row r="8" spans="1:33" ht="17.100000000000001" customHeight="1" x14ac:dyDescent="0.2">
      <c r="A8" s="9" t="s">
        <v>51</v>
      </c>
      <c r="B8" s="3">
        <f>[4]Outubro!$H$5</f>
        <v>24</v>
      </c>
      <c r="C8" s="3">
        <f>[4]Outubro!$H$6</f>
        <v>14.719999999999999</v>
      </c>
      <c r="D8" s="3">
        <f>[4]Outubro!$H$7</f>
        <v>10.240000000000002</v>
      </c>
      <c r="E8" s="3">
        <f>[4]Outubro!$H$8</f>
        <v>10.56</v>
      </c>
      <c r="F8" s="3">
        <f>[4]Outubro!$H$9</f>
        <v>10.88</v>
      </c>
      <c r="G8" s="3">
        <f>[4]Outubro!$H$10</f>
        <v>10.240000000000002</v>
      </c>
      <c r="H8" s="3">
        <f>[4]Outubro!$H$11</f>
        <v>12.48</v>
      </c>
      <c r="I8" s="3">
        <f>[4]Outubro!$H$12</f>
        <v>21.76</v>
      </c>
      <c r="J8" s="3">
        <f>[4]Outubro!$H$13</f>
        <v>18.880000000000003</v>
      </c>
      <c r="K8" s="3">
        <f>[4]Outubro!$H$14</f>
        <v>9.2799999999999994</v>
      </c>
      <c r="L8" s="3">
        <f>[4]Outubro!$H$15</f>
        <v>9.9200000000000017</v>
      </c>
      <c r="M8" s="3">
        <f>[4]Outubro!$H$16</f>
        <v>10.88</v>
      </c>
      <c r="N8" s="3">
        <f>[4]Outubro!$H$17</f>
        <v>20.16</v>
      </c>
      <c r="O8" s="3">
        <f>[4]Outubro!$H$18</f>
        <v>9.9200000000000017</v>
      </c>
      <c r="P8" s="3">
        <f>[4]Outubro!$H$19</f>
        <v>12.8</v>
      </c>
      <c r="Q8" s="3">
        <f>[4]Outubro!$H$20</f>
        <v>15.040000000000001</v>
      </c>
      <c r="R8" s="3">
        <f>[4]Outubro!$H$21</f>
        <v>12.48</v>
      </c>
      <c r="S8" s="3">
        <f>[4]Outubro!$H$22</f>
        <v>12.16</v>
      </c>
      <c r="T8" s="3">
        <f>[4]Outubro!$H$23</f>
        <v>12.48</v>
      </c>
      <c r="U8" s="3">
        <f>[4]Outubro!$H$24</f>
        <v>11.520000000000001</v>
      </c>
      <c r="V8" s="3">
        <f>[4]Outubro!$H$25</f>
        <v>16.32</v>
      </c>
      <c r="W8" s="3">
        <f>[4]Outubro!$H$26</f>
        <v>10.56</v>
      </c>
      <c r="X8" s="3">
        <f>[4]Outubro!$H$27</f>
        <v>9.2799999999999994</v>
      </c>
      <c r="Y8" s="3">
        <f>[4]Outubro!$H$28</f>
        <v>9.2799999999999994</v>
      </c>
      <c r="Z8" s="3">
        <f>[4]Outubro!$H$29</f>
        <v>13.440000000000001</v>
      </c>
      <c r="AA8" s="3">
        <f>[4]Outubro!$H$30</f>
        <v>16.32</v>
      </c>
      <c r="AB8" s="3">
        <f>[4]Outubro!$H$31</f>
        <v>10.56</v>
      </c>
      <c r="AC8" s="3">
        <f>[4]Outubro!$H$32</f>
        <v>9.6000000000000014</v>
      </c>
      <c r="AD8" s="3">
        <f>[4]Outubro!$H$33</f>
        <v>10.240000000000002</v>
      </c>
      <c r="AE8" s="3">
        <f>[4]Outubro!$H$34</f>
        <v>17.600000000000001</v>
      </c>
      <c r="AF8" s="3">
        <f>[4]Outubro!$H$35</f>
        <v>29.760000000000005</v>
      </c>
      <c r="AG8" s="16">
        <f t="shared" si="1"/>
        <v>29.760000000000005</v>
      </c>
    </row>
    <row r="9" spans="1:33" ht="17.100000000000001" customHeight="1" x14ac:dyDescent="0.2">
      <c r="A9" s="9" t="s">
        <v>2</v>
      </c>
      <c r="B9" s="3">
        <f>[5]Outubro!$H$5</f>
        <v>32.4</v>
      </c>
      <c r="C9" s="3">
        <f>[5]Outubro!$H$6</f>
        <v>40.32</v>
      </c>
      <c r="D9" s="3">
        <f>[5]Outubro!$H$7</f>
        <v>37.080000000000005</v>
      </c>
      <c r="E9" s="3">
        <f>[5]Outubro!$H$8</f>
        <v>23.759999999999998</v>
      </c>
      <c r="F9" s="3">
        <f>[5]Outubro!$H$9</f>
        <v>19.440000000000001</v>
      </c>
      <c r="G9" s="3">
        <f>[5]Outubro!$H$10</f>
        <v>33.480000000000004</v>
      </c>
      <c r="H9" s="3">
        <f>[5]Outubro!$H$11</f>
        <v>23.040000000000003</v>
      </c>
      <c r="I9" s="3">
        <f>[5]Outubro!$H$12</f>
        <v>21.240000000000002</v>
      </c>
      <c r="J9" s="3">
        <f>[5]Outubro!$H$13</f>
        <v>21.240000000000002</v>
      </c>
      <c r="K9" s="3">
        <f>[5]Outubro!$H$14</f>
        <v>28.8</v>
      </c>
      <c r="L9" s="3">
        <f>[5]Outubro!$H$15</f>
        <v>13.68</v>
      </c>
      <c r="M9" s="3">
        <f>[5]Outubro!$H$16</f>
        <v>15.48</v>
      </c>
      <c r="N9" s="3">
        <f>[5]Outubro!$H$17</f>
        <v>18.720000000000002</v>
      </c>
      <c r="O9" s="3">
        <f>[5]Outubro!$H$18</f>
        <v>13.32</v>
      </c>
      <c r="P9" s="3">
        <f>[5]Outubro!$H$19</f>
        <v>16.2</v>
      </c>
      <c r="Q9" s="3">
        <f>[5]Outubro!$H$20</f>
        <v>14.76</v>
      </c>
      <c r="R9" s="3">
        <f>[5]Outubro!$H$21</f>
        <v>8.2799999999999994</v>
      </c>
      <c r="S9" s="3">
        <f>[5]Outubro!$H$22</f>
        <v>15.840000000000002</v>
      </c>
      <c r="T9" s="3">
        <f>[5]Outubro!$H$23</f>
        <v>14.4</v>
      </c>
      <c r="U9" s="3">
        <f>[5]Outubro!$H$24</f>
        <v>15.120000000000001</v>
      </c>
      <c r="V9" s="3">
        <f>[5]Outubro!$H$25</f>
        <v>16.920000000000002</v>
      </c>
      <c r="W9" s="3">
        <f>[5]Outubro!$H$26</f>
        <v>17.28</v>
      </c>
      <c r="X9" s="3">
        <f>[5]Outubro!$H$27</f>
        <v>12.6</v>
      </c>
      <c r="Y9" s="3">
        <f>[5]Outubro!$H$28</f>
        <v>22.32</v>
      </c>
      <c r="Z9" s="3">
        <f>[5]Outubro!$H$29</f>
        <v>14.04</v>
      </c>
      <c r="AA9" s="3">
        <f>[5]Outubro!$H$30</f>
        <v>18.720000000000002</v>
      </c>
      <c r="AB9" s="3">
        <f>[5]Outubro!$H$31</f>
        <v>14.4</v>
      </c>
      <c r="AC9" s="3">
        <f>[5]Outubro!$H$32</f>
        <v>13.68</v>
      </c>
      <c r="AD9" s="3">
        <f>[5]Outubro!$H$33</f>
        <v>19.8</v>
      </c>
      <c r="AE9" s="3">
        <f>[5]Outubro!$H$34</f>
        <v>45.36</v>
      </c>
      <c r="AF9" s="3">
        <f>[5]Outubro!$H$35</f>
        <v>22.32</v>
      </c>
      <c r="AG9" s="16">
        <f t="shared" si="1"/>
        <v>45.36</v>
      </c>
    </row>
    <row r="10" spans="1:33" ht="17.100000000000001" customHeight="1" x14ac:dyDescent="0.2">
      <c r="A10" s="9" t="s">
        <v>3</v>
      </c>
      <c r="B10" s="3">
        <f>[6]Outubro!$H$5</f>
        <v>19.440000000000001</v>
      </c>
      <c r="C10" s="3">
        <f>[6]Outubro!$H$6</f>
        <v>16.2</v>
      </c>
      <c r="D10" s="3">
        <f>[6]Outubro!$H$7</f>
        <v>11.520000000000001</v>
      </c>
      <c r="E10" s="3">
        <f>[6]Outubro!$H$8</f>
        <v>19.8</v>
      </c>
      <c r="F10" s="3">
        <f>[6]Outubro!$H$9</f>
        <v>17.64</v>
      </c>
      <c r="G10" s="3">
        <f>[6]Outubro!$H$10</f>
        <v>12.96</v>
      </c>
      <c r="H10" s="3">
        <f>[6]Outubro!$H$11</f>
        <v>15.120000000000001</v>
      </c>
      <c r="I10" s="3">
        <f>[6]Outubro!$H$12</f>
        <v>13.68</v>
      </c>
      <c r="J10" s="3">
        <f>[6]Outubro!$H$13</f>
        <v>15.840000000000002</v>
      </c>
      <c r="K10" s="3">
        <f>[6]Outubro!$H$14</f>
        <v>15.48</v>
      </c>
      <c r="L10" s="3">
        <f>[6]Outubro!$H$15</f>
        <v>7.9200000000000008</v>
      </c>
      <c r="M10" s="3">
        <f>[6]Outubro!$H$16</f>
        <v>27</v>
      </c>
      <c r="N10" s="3">
        <f>[6]Outubro!$H$17</f>
        <v>18.720000000000002</v>
      </c>
      <c r="O10" s="3">
        <f>[6]Outubro!$H$18</f>
        <v>13.32</v>
      </c>
      <c r="P10" s="3">
        <f>[6]Outubro!$H$19</f>
        <v>16.2</v>
      </c>
      <c r="Q10" s="3">
        <f>[6]Outubro!$H$20</f>
        <v>14.76</v>
      </c>
      <c r="R10" s="3">
        <f>[6]Outubro!$H$21</f>
        <v>8.2799999999999994</v>
      </c>
      <c r="S10" s="3">
        <f>[6]Outubro!$H$22</f>
        <v>15.840000000000002</v>
      </c>
      <c r="T10" s="3">
        <f>[6]Outubro!$H$23</f>
        <v>14.4</v>
      </c>
      <c r="U10" s="3">
        <f>[6]Outubro!$H$24</f>
        <v>15.120000000000001</v>
      </c>
      <c r="V10" s="3">
        <f>[6]Outubro!$H$25</f>
        <v>16.920000000000002</v>
      </c>
      <c r="W10" s="3">
        <f>[6]Outubro!$H$26</f>
        <v>17.28</v>
      </c>
      <c r="X10" s="3">
        <f>[6]Outubro!$H$27</f>
        <v>12.6</v>
      </c>
      <c r="Y10" s="3">
        <f>[6]Outubro!$H$28</f>
        <v>9.7200000000000006</v>
      </c>
      <c r="Z10" s="3">
        <f>[6]Outubro!$H$29</f>
        <v>13.68</v>
      </c>
      <c r="AA10" s="3">
        <f>[6]Outubro!$H$30</f>
        <v>8.64</v>
      </c>
      <c r="AB10" s="3">
        <f>[6]Outubro!$H$31</f>
        <v>12.96</v>
      </c>
      <c r="AC10" s="3">
        <f>[6]Outubro!$H$32</f>
        <v>7.2</v>
      </c>
      <c r="AD10" s="3">
        <f>[6]Outubro!$H$33</f>
        <v>30.96</v>
      </c>
      <c r="AE10" s="3">
        <f>[6]Outubro!$H$34</f>
        <v>13.32</v>
      </c>
      <c r="AF10" s="3">
        <f>[6]Outubro!$H$35</f>
        <v>9.3600000000000012</v>
      </c>
      <c r="AG10" s="16" t="s">
        <v>32</v>
      </c>
    </row>
    <row r="11" spans="1:33" ht="17.100000000000001" customHeight="1" x14ac:dyDescent="0.2">
      <c r="A11" s="9" t="s">
        <v>4</v>
      </c>
      <c r="B11" s="3">
        <f>[7]Outubro!$H$5</f>
        <v>31.319999999999997</v>
      </c>
      <c r="C11" s="3">
        <f>[7]Outubro!$H$6</f>
        <v>14.76</v>
      </c>
      <c r="D11" s="3">
        <f>[7]Outubro!$H$7</f>
        <v>14.76</v>
      </c>
      <c r="E11" s="3">
        <f>[7]Outubro!$H$8</f>
        <v>22.32</v>
      </c>
      <c r="F11" s="3">
        <f>[7]Outubro!$H$9</f>
        <v>21.6</v>
      </c>
      <c r="G11" s="3">
        <f>[7]Outubro!$H$10</f>
        <v>23.040000000000003</v>
      </c>
      <c r="H11" s="3">
        <f>[7]Outubro!$H$11</f>
        <v>21.96</v>
      </c>
      <c r="I11" s="3">
        <f>[7]Outubro!$H$12</f>
        <v>27.720000000000002</v>
      </c>
      <c r="J11" s="3">
        <f>[7]Outubro!$H$13</f>
        <v>22.32</v>
      </c>
      <c r="K11" s="3">
        <f>[7]Outubro!$H$14</f>
        <v>26.64</v>
      </c>
      <c r="L11" s="3">
        <f>[7]Outubro!$H$15</f>
        <v>10.44</v>
      </c>
      <c r="M11" s="3">
        <f>[7]Outubro!$H$16</f>
        <v>21.6</v>
      </c>
      <c r="N11" s="3">
        <f>[7]Outubro!$H$17</f>
        <v>35.64</v>
      </c>
      <c r="O11" s="3">
        <f>[7]Outubro!$H$18</f>
        <v>17.64</v>
      </c>
      <c r="P11" s="3">
        <f>[7]Outubro!$H$19</f>
        <v>28.44</v>
      </c>
      <c r="Q11" s="3">
        <f>[7]Outubro!$H$20</f>
        <v>22.32</v>
      </c>
      <c r="R11" s="3">
        <f>[7]Outubro!$H$21</f>
        <v>11.16</v>
      </c>
      <c r="S11" s="3">
        <f>[7]Outubro!$H$22</f>
        <v>18.720000000000002</v>
      </c>
      <c r="T11" s="3">
        <f>[7]Outubro!$H$23</f>
        <v>15.840000000000002</v>
      </c>
      <c r="U11" s="3">
        <f>[7]Outubro!$H$24</f>
        <v>21.240000000000002</v>
      </c>
      <c r="V11" s="3">
        <f>[7]Outubro!$H$25</f>
        <v>22.68</v>
      </c>
      <c r="W11" s="3">
        <f>[7]Outubro!$H$26</f>
        <v>25.56</v>
      </c>
      <c r="X11" s="3">
        <f>[7]Outubro!$H$27</f>
        <v>20.52</v>
      </c>
      <c r="Y11" s="3">
        <f>[7]Outubro!$H$28</f>
        <v>18.36</v>
      </c>
      <c r="Z11" s="3">
        <f>[7]Outubro!$H$29</f>
        <v>31.680000000000003</v>
      </c>
      <c r="AA11" s="3">
        <f>[7]Outubro!$H$30</f>
        <v>18</v>
      </c>
      <c r="AB11" s="3">
        <f>[7]Outubro!$H$31</f>
        <v>18.720000000000002</v>
      </c>
      <c r="AC11" s="3">
        <f>[7]Outubro!$H$32</f>
        <v>18</v>
      </c>
      <c r="AD11" s="3">
        <f>[7]Outubro!$H$33</f>
        <v>23.759999999999998</v>
      </c>
      <c r="AE11" s="3">
        <f>[7]Outubro!$H$34</f>
        <v>22.32</v>
      </c>
      <c r="AF11" s="3">
        <f>[7]Outubro!$H$35</f>
        <v>10.8</v>
      </c>
      <c r="AG11" s="16">
        <f t="shared" si="1"/>
        <v>35.64</v>
      </c>
    </row>
    <row r="12" spans="1:33" ht="17.100000000000001" customHeight="1" x14ac:dyDescent="0.2">
      <c r="A12" s="9" t="s">
        <v>5</v>
      </c>
      <c r="B12" s="3">
        <f>[8]Outubro!$H$5</f>
        <v>13.78</v>
      </c>
      <c r="C12" s="3">
        <f>[8]Outubro!$H$6</f>
        <v>29.16</v>
      </c>
      <c r="D12" s="3">
        <f>[8]Outubro!$H$7</f>
        <v>9.3600000000000012</v>
      </c>
      <c r="E12" s="3">
        <f>[8]Outubro!$H$8</f>
        <v>14.76</v>
      </c>
      <c r="F12" s="3">
        <f>[8]Outubro!$H$9</f>
        <v>14.4</v>
      </c>
      <c r="G12" s="3">
        <f>[8]Outubro!$H$10</f>
        <v>17.64</v>
      </c>
      <c r="H12" s="3">
        <f>[8]Outubro!$H$11</f>
        <v>18</v>
      </c>
      <c r="I12" s="3">
        <f>[8]Outubro!$H$12</f>
        <v>22.32</v>
      </c>
      <c r="J12" s="3">
        <f>[8]Outubro!$H$13</f>
        <v>17.28</v>
      </c>
      <c r="K12" s="3">
        <f>[8]Outubro!$H$14</f>
        <v>22.32</v>
      </c>
      <c r="L12" s="3">
        <f>[8]Outubro!$H$15</f>
        <v>15.48</v>
      </c>
      <c r="M12" s="3">
        <f>[8]Outubro!$H$16</f>
        <v>15.840000000000002</v>
      </c>
      <c r="N12" s="3">
        <f>[8]Outubro!$H$17</f>
        <v>23.040000000000003</v>
      </c>
      <c r="O12" s="3">
        <f>[8]Outubro!$H$18</f>
        <v>11.879999999999999</v>
      </c>
      <c r="P12" s="3">
        <f>[8]Outubro!$H$19</f>
        <v>15.840000000000002</v>
      </c>
      <c r="Q12" s="3">
        <f>[8]Outubro!$H$20</f>
        <v>11.520000000000001</v>
      </c>
      <c r="R12" s="3">
        <f>[8]Outubro!$H$21</f>
        <v>11.879999999999999</v>
      </c>
      <c r="S12" s="3">
        <f>[8]Outubro!$H$22</f>
        <v>18.36</v>
      </c>
      <c r="T12" s="3">
        <f>[8]Outubro!$H$23</f>
        <v>19.079999999999998</v>
      </c>
      <c r="U12" s="3">
        <f>[8]Outubro!$H$24</f>
        <v>19.079999999999998</v>
      </c>
      <c r="V12" s="3">
        <f>[8]Outubro!$H$25</f>
        <v>20.88</v>
      </c>
      <c r="W12" s="3">
        <f>[8]Outubro!$H$26</f>
        <v>15.120000000000001</v>
      </c>
      <c r="X12" s="3">
        <f>[8]Outubro!$H$27</f>
        <v>16.920000000000002</v>
      </c>
      <c r="Y12" s="3">
        <f>[8]Outubro!$H$28</f>
        <v>16.920000000000002</v>
      </c>
      <c r="Z12" s="3">
        <f>[8]Outubro!$H$29</f>
        <v>20.88</v>
      </c>
      <c r="AA12" s="3">
        <f>[8]Outubro!$H$30</f>
        <v>12.24</v>
      </c>
      <c r="AB12" s="3">
        <f>[8]Outubro!$H$31</f>
        <v>11.879999999999999</v>
      </c>
      <c r="AC12" s="3">
        <f>[8]Outubro!$H$32</f>
        <v>15.48</v>
      </c>
      <c r="AD12" s="3">
        <f>[8]Outubro!$H$33</f>
        <v>15.120000000000001</v>
      </c>
      <c r="AE12" s="3">
        <f>[8]Outubro!$H$34</f>
        <v>21.96</v>
      </c>
      <c r="AF12" s="3">
        <f>[8]Outubro!$H$35</f>
        <v>14.4</v>
      </c>
      <c r="AG12" s="16">
        <f t="shared" si="1"/>
        <v>29.16</v>
      </c>
    </row>
    <row r="13" spans="1:33" ht="17.100000000000001" customHeight="1" x14ac:dyDescent="0.2">
      <c r="A13" s="9" t="s">
        <v>6</v>
      </c>
      <c r="B13" s="3">
        <f>[9]Outubro!$H$5</f>
        <v>20.52</v>
      </c>
      <c r="C13" s="3">
        <f>[9]Outubro!$H$6</f>
        <v>23.759999999999998</v>
      </c>
      <c r="D13" s="3">
        <f>[9]Outubro!$H$7</f>
        <v>4.6800000000000006</v>
      </c>
      <c r="E13" s="3">
        <f>[9]Outubro!$H$8</f>
        <v>7.2</v>
      </c>
      <c r="F13" s="3">
        <f>[9]Outubro!$H$9</f>
        <v>9.7200000000000006</v>
      </c>
      <c r="G13" s="3">
        <f>[9]Outubro!$H$10</f>
        <v>10.08</v>
      </c>
      <c r="H13" s="3">
        <f>[9]Outubro!$H$11</f>
        <v>12.6</v>
      </c>
      <c r="I13" s="3">
        <f>[9]Outubro!$H$12</f>
        <v>16.2</v>
      </c>
      <c r="J13" s="3">
        <f>[9]Outubro!$H$13</f>
        <v>17.28</v>
      </c>
      <c r="K13" s="3">
        <f>[9]Outubro!$H$14</f>
        <v>12.96</v>
      </c>
      <c r="L13" s="3">
        <f>[9]Outubro!$H$15</f>
        <v>5.7600000000000007</v>
      </c>
      <c r="M13" s="3">
        <f>[9]Outubro!$H$16</f>
        <v>12.24</v>
      </c>
      <c r="N13" s="3">
        <f>[9]Outubro!$H$17</f>
        <v>20.88</v>
      </c>
      <c r="O13" s="3">
        <f>[9]Outubro!$H$18</f>
        <v>4.32</v>
      </c>
      <c r="P13" s="3">
        <f>[9]Outubro!$H$19</f>
        <v>7.2</v>
      </c>
      <c r="Q13" s="3">
        <f>[9]Outubro!$H$20</f>
        <v>12.24</v>
      </c>
      <c r="R13" s="3">
        <f>[9]Outubro!$H$21</f>
        <v>5.04</v>
      </c>
      <c r="S13" s="3">
        <f>[9]Outubro!$H$22</f>
        <v>10.8</v>
      </c>
      <c r="T13" s="3">
        <f>[9]Outubro!$H$23</f>
        <v>10.44</v>
      </c>
      <c r="U13" s="3">
        <f>[9]Outubro!$H$24</f>
        <v>9.7200000000000006</v>
      </c>
      <c r="V13" s="3">
        <f>[9]Outubro!$H$25</f>
        <v>19.440000000000001</v>
      </c>
      <c r="W13" s="3">
        <f>[9]Outubro!$H$26</f>
        <v>5.4</v>
      </c>
      <c r="X13" s="3">
        <f>[9]Outubro!$H$27</f>
        <v>4.6800000000000006</v>
      </c>
      <c r="Y13" s="3">
        <f>[9]Outubro!$H$28</f>
        <v>5.7600000000000007</v>
      </c>
      <c r="Z13" s="3">
        <f>[9]Outubro!$H$29</f>
        <v>8.2799999999999994</v>
      </c>
      <c r="AA13" s="3">
        <f>[9]Outubro!$H$30</f>
        <v>2.16</v>
      </c>
      <c r="AB13" s="3">
        <f>[9]Outubro!$H$31</f>
        <v>6.12</v>
      </c>
      <c r="AC13" s="3">
        <f>[9]Outubro!$H$32</f>
        <v>7.2</v>
      </c>
      <c r="AD13" s="3">
        <f>[9]Outubro!$H$33</f>
        <v>14.4</v>
      </c>
      <c r="AE13" s="3">
        <f>[9]Outubro!$H$34</f>
        <v>17.28</v>
      </c>
      <c r="AF13" s="3">
        <f>[9]Outubro!$H$35</f>
        <v>4.32</v>
      </c>
      <c r="AG13" s="16">
        <f t="shared" si="1"/>
        <v>23.759999999999998</v>
      </c>
    </row>
    <row r="14" spans="1:33" ht="17.100000000000001" customHeight="1" x14ac:dyDescent="0.2">
      <c r="A14" s="9" t="s">
        <v>7</v>
      </c>
      <c r="B14" s="3">
        <f>[10]Outubro!$H$5</f>
        <v>34.200000000000003</v>
      </c>
      <c r="C14" s="3">
        <f>[10]Outubro!$H$6</f>
        <v>17.28</v>
      </c>
      <c r="D14" s="3">
        <f>[10]Outubro!$H$7</f>
        <v>14.76</v>
      </c>
      <c r="E14" s="3">
        <f>[10]Outubro!$H$8</f>
        <v>19.8</v>
      </c>
      <c r="F14" s="3">
        <f>[10]Outubro!$H$9</f>
        <v>19.079999999999998</v>
      </c>
      <c r="G14" s="3">
        <f>[10]Outubro!$H$10</f>
        <v>20.16</v>
      </c>
      <c r="H14" s="3">
        <f>[10]Outubro!$H$11</f>
        <v>24.12</v>
      </c>
      <c r="I14" s="3">
        <f>[10]Outubro!$H$12</f>
        <v>29.52</v>
      </c>
      <c r="J14" s="3">
        <f>[10]Outubro!$H$13</f>
        <v>27.720000000000002</v>
      </c>
      <c r="K14" s="3">
        <f>[10]Outubro!$H$14</f>
        <v>16.920000000000002</v>
      </c>
      <c r="L14" s="3">
        <f>[10]Outubro!$H$15</f>
        <v>13.68</v>
      </c>
      <c r="M14" s="3">
        <f>[10]Outubro!$H$16</f>
        <v>30.240000000000002</v>
      </c>
      <c r="N14" s="3">
        <f>[10]Outubro!$H$17</f>
        <v>22.32</v>
      </c>
      <c r="O14" s="3">
        <f>[10]Outubro!$H$18</f>
        <v>9</v>
      </c>
      <c r="P14" s="3">
        <f>[10]Outubro!$H$19</f>
        <v>20.88</v>
      </c>
      <c r="Q14" s="3">
        <f>[10]Outubro!$H$20</f>
        <v>10.8</v>
      </c>
      <c r="R14" s="3">
        <f>[10]Outubro!$H$21</f>
        <v>13.68</v>
      </c>
      <c r="S14" s="3">
        <f>[10]Outubro!$H$22</f>
        <v>19.440000000000001</v>
      </c>
      <c r="T14" s="3">
        <f>[10]Outubro!$H$23</f>
        <v>27</v>
      </c>
      <c r="U14" s="3">
        <f>[10]Outubro!$H$24</f>
        <v>15.48</v>
      </c>
      <c r="V14" s="3">
        <f>[10]Outubro!$H$25</f>
        <v>18</v>
      </c>
      <c r="W14" s="3">
        <f>[10]Outubro!$H$26</f>
        <v>20.88</v>
      </c>
      <c r="X14" s="3">
        <f>[10]Outubro!$H$27</f>
        <v>16.920000000000002</v>
      </c>
      <c r="Y14" s="3">
        <f>[10]Outubro!$H$28</f>
        <v>14.76</v>
      </c>
      <c r="Z14" s="3">
        <f>[10]Outubro!$H$29</f>
        <v>12.6</v>
      </c>
      <c r="AA14" s="3">
        <f>[10]Outubro!$H$30</f>
        <v>16.559999999999999</v>
      </c>
      <c r="AB14" s="3">
        <f>[10]Outubro!$H$31</f>
        <v>9.7200000000000006</v>
      </c>
      <c r="AC14" s="3">
        <f>[10]Outubro!$H$32</f>
        <v>26.28</v>
      </c>
      <c r="AD14" s="3">
        <f>[10]Outubro!$H$33</f>
        <v>25.2</v>
      </c>
      <c r="AE14" s="3">
        <f>[10]Outubro!$H$34</f>
        <v>27</v>
      </c>
      <c r="AF14" s="3">
        <f>[10]Outubro!$H$35</f>
        <v>17.64</v>
      </c>
      <c r="AG14" s="16">
        <f t="shared" si="1"/>
        <v>34.200000000000003</v>
      </c>
    </row>
    <row r="15" spans="1:33" ht="17.100000000000001" customHeight="1" x14ac:dyDescent="0.2">
      <c r="A15" s="9" t="s">
        <v>8</v>
      </c>
      <c r="B15" s="3">
        <f>[11]Outubro!$H$5</f>
        <v>36.72</v>
      </c>
      <c r="C15" s="3">
        <f>[11]Outubro!$H$6</f>
        <v>16.559999999999999</v>
      </c>
      <c r="D15" s="3">
        <f>[11]Outubro!$H$7</f>
        <v>15.120000000000001</v>
      </c>
      <c r="E15" s="3">
        <f>[11]Outubro!$H$8</f>
        <v>27</v>
      </c>
      <c r="F15" s="3">
        <f>[11]Outubro!$H$9</f>
        <v>23.400000000000002</v>
      </c>
      <c r="G15" s="3">
        <f>[11]Outubro!$H$10</f>
        <v>19.8</v>
      </c>
      <c r="H15" s="3">
        <f>[11]Outubro!$H$11</f>
        <v>26.28</v>
      </c>
      <c r="I15" s="3">
        <f>[11]Outubro!$H$12</f>
        <v>32.76</v>
      </c>
      <c r="J15" s="3">
        <f>[11]Outubro!$H$13</f>
        <v>25.2</v>
      </c>
      <c r="K15" s="3">
        <f>[11]Outubro!$H$14</f>
        <v>19.8</v>
      </c>
      <c r="L15" s="3">
        <f>[11]Outubro!$H$15</f>
        <v>9</v>
      </c>
      <c r="M15" s="3">
        <f>[11]Outubro!$H$16</f>
        <v>29.52</v>
      </c>
      <c r="N15" s="3">
        <f>[11]Outubro!$H$17</f>
        <v>20.16</v>
      </c>
      <c r="O15" s="3">
        <f>[11]Outubro!$H$18</f>
        <v>13.68</v>
      </c>
      <c r="P15" s="3">
        <f>[11]Outubro!$H$19</f>
        <v>20.16</v>
      </c>
      <c r="Q15" s="3">
        <f>[11]Outubro!$H$20</f>
        <v>15.120000000000001</v>
      </c>
      <c r="R15" s="3">
        <f>[11]Outubro!$H$21</f>
        <v>16.559999999999999</v>
      </c>
      <c r="S15" s="3">
        <f>[11]Outubro!$H$22</f>
        <v>22.32</v>
      </c>
      <c r="T15" s="3">
        <f>[11]Outubro!$H$23</f>
        <v>21.96</v>
      </c>
      <c r="U15" s="3">
        <f>[11]Outubro!$H$24</f>
        <v>13.32</v>
      </c>
      <c r="V15" s="3">
        <f>[11]Outubro!$H$25</f>
        <v>28.8</v>
      </c>
      <c r="W15" s="3">
        <f>[11]Outubro!$H$26</f>
        <v>23.759999999999998</v>
      </c>
      <c r="X15" s="3">
        <f>[11]Outubro!$H$27</f>
        <v>24.12</v>
      </c>
      <c r="Y15" s="3">
        <f>[11]Outubro!$H$28</f>
        <v>19.8</v>
      </c>
      <c r="Z15" s="3">
        <f>[11]Outubro!$H$29</f>
        <v>23.040000000000003</v>
      </c>
      <c r="AA15" s="3">
        <f>[11]Outubro!$H$30</f>
        <v>15.840000000000002</v>
      </c>
      <c r="AB15" s="3">
        <f>[11]Outubro!$H$31</f>
        <v>10.8</v>
      </c>
      <c r="AC15" s="3">
        <f>[11]Outubro!$H$32</f>
        <v>13.32</v>
      </c>
      <c r="AD15" s="3">
        <f>[11]Outubro!$H$33</f>
        <v>36.36</v>
      </c>
      <c r="AE15" s="3">
        <f>[11]Outubro!$H$34</f>
        <v>23.040000000000003</v>
      </c>
      <c r="AF15" s="3">
        <f>[11]Outubro!$H$35</f>
        <v>19.440000000000001</v>
      </c>
      <c r="AG15" s="16">
        <f t="shared" si="1"/>
        <v>36.72</v>
      </c>
    </row>
    <row r="16" spans="1:33" ht="17.100000000000001" customHeight="1" x14ac:dyDescent="0.2">
      <c r="A16" s="9" t="s">
        <v>9</v>
      </c>
      <c r="B16" s="3">
        <f>[12]Outubro!$H$5</f>
        <v>35.28</v>
      </c>
      <c r="C16" s="3">
        <f>[12]Outubro!$H$6</f>
        <v>23.400000000000002</v>
      </c>
      <c r="D16" s="3">
        <f>[12]Outubro!$H$7</f>
        <v>14.04</v>
      </c>
      <c r="E16" s="3">
        <f>[12]Outubro!$H$8</f>
        <v>28.08</v>
      </c>
      <c r="F16" s="3">
        <f>[12]Outubro!$H$9</f>
        <v>19.440000000000001</v>
      </c>
      <c r="G16" s="3">
        <f>[12]Outubro!$H$10</f>
        <v>15.840000000000002</v>
      </c>
      <c r="H16" s="3">
        <f>[12]Outubro!$H$11</f>
        <v>28.8</v>
      </c>
      <c r="I16" s="3">
        <f>[12]Outubro!$H$12</f>
        <v>26.28</v>
      </c>
      <c r="J16" s="3">
        <f>[12]Outubro!$H$13</f>
        <v>21.6</v>
      </c>
      <c r="K16" s="3">
        <f>[12]Outubro!$H$14</f>
        <v>16.559999999999999</v>
      </c>
      <c r="L16" s="3">
        <f>[12]Outubro!$H$15</f>
        <v>7.9200000000000008</v>
      </c>
      <c r="M16" s="3">
        <f>[12]Outubro!$H$16</f>
        <v>28.08</v>
      </c>
      <c r="N16" s="3">
        <f>[12]Outubro!$H$17</f>
        <v>29.52</v>
      </c>
      <c r="O16" s="3">
        <f>[12]Outubro!$H$18</f>
        <v>14.76</v>
      </c>
      <c r="P16" s="3">
        <f>[12]Outubro!$H$19</f>
        <v>22.68</v>
      </c>
      <c r="Q16" s="3">
        <f>[12]Outubro!$H$20</f>
        <v>13.68</v>
      </c>
      <c r="R16" s="3">
        <f>[12]Outubro!$H$21</f>
        <v>16.920000000000002</v>
      </c>
      <c r="S16" s="3">
        <f>[12]Outubro!$H$22</f>
        <v>21.240000000000002</v>
      </c>
      <c r="T16" s="3">
        <f>[12]Outubro!$H$23</f>
        <v>25.2</v>
      </c>
      <c r="U16" s="3">
        <f>[12]Outubro!$H$24</f>
        <v>16.920000000000002</v>
      </c>
      <c r="V16" s="3">
        <f>[12]Outubro!$H$25</f>
        <v>20.88</v>
      </c>
      <c r="W16" s="3">
        <f>[12]Outubro!$H$26</f>
        <v>21.6</v>
      </c>
      <c r="X16" s="3">
        <f>[12]Outubro!$H$27</f>
        <v>18.720000000000002</v>
      </c>
      <c r="Y16" s="3">
        <f>[12]Outubro!$H$28</f>
        <v>20.16</v>
      </c>
      <c r="Z16" s="3">
        <f>[12]Outubro!$H$29</f>
        <v>19.8</v>
      </c>
      <c r="AA16" s="3">
        <f>[12]Outubro!$H$30</f>
        <v>21.96</v>
      </c>
      <c r="AB16" s="3">
        <f>[12]Outubro!$H$31</f>
        <v>11.16</v>
      </c>
      <c r="AC16" s="3">
        <f>[12]Outubro!$H$32</f>
        <v>12.96</v>
      </c>
      <c r="AD16" s="3">
        <f>[12]Outubro!$H$33</f>
        <v>25.56</v>
      </c>
      <c r="AE16" s="3">
        <f>[12]Outubro!$H$34</f>
        <v>23.759999999999998</v>
      </c>
      <c r="AF16" s="3">
        <f>[12]Outubro!$H$35</f>
        <v>19.440000000000001</v>
      </c>
      <c r="AG16" s="16">
        <f t="shared" si="1"/>
        <v>35.28</v>
      </c>
    </row>
    <row r="17" spans="1:33" ht="17.100000000000001" customHeight="1" x14ac:dyDescent="0.2">
      <c r="A17" s="9" t="s">
        <v>52</v>
      </c>
      <c r="B17" s="3">
        <f>[13]Outubro!$H$5</f>
        <v>16.920000000000002</v>
      </c>
      <c r="C17" s="3">
        <f>[13]Outubro!$H$6</f>
        <v>25.92</v>
      </c>
      <c r="D17" s="3">
        <f>[13]Outubro!$H$7</f>
        <v>8.64</v>
      </c>
      <c r="E17" s="3">
        <f>[13]Outubro!$H$8</f>
        <v>21.240000000000002</v>
      </c>
      <c r="F17" s="3">
        <f>[13]Outubro!$H$9</f>
        <v>18</v>
      </c>
      <c r="G17" s="3">
        <f>[13]Outubro!$H$10</f>
        <v>19.079999999999998</v>
      </c>
      <c r="H17" s="3">
        <f>[13]Outubro!$H$11</f>
        <v>19.8</v>
      </c>
      <c r="I17" s="3">
        <f>[13]Outubro!$H$12</f>
        <v>23.759999999999998</v>
      </c>
      <c r="J17" s="3">
        <f>[13]Outubro!$H$13</f>
        <v>18</v>
      </c>
      <c r="K17" s="3">
        <f>[13]Outubro!$H$14</f>
        <v>9</v>
      </c>
      <c r="L17" s="3">
        <f>[13]Outubro!$H$15</f>
        <v>9</v>
      </c>
      <c r="M17" s="3">
        <f>[13]Outubro!$H$16</f>
        <v>20.52</v>
      </c>
      <c r="N17" s="3">
        <f>[13]Outubro!$H$17</f>
        <v>19.8</v>
      </c>
      <c r="O17" s="3">
        <f>[13]Outubro!$H$18</f>
        <v>9</v>
      </c>
      <c r="P17" s="3">
        <f>[13]Outubro!$H$19</f>
        <v>10.08</v>
      </c>
      <c r="Q17" s="3">
        <f>[13]Outubro!$H$20</f>
        <v>12.6</v>
      </c>
      <c r="R17" s="3">
        <f>[13]Outubro!$H$21</f>
        <v>7.2</v>
      </c>
      <c r="S17" s="3">
        <f>[13]Outubro!$H$22</f>
        <v>10.8</v>
      </c>
      <c r="T17" s="3">
        <f>[13]Outubro!$H$23</f>
        <v>18.36</v>
      </c>
      <c r="U17" s="3">
        <f>[13]Outubro!$H$24</f>
        <v>9</v>
      </c>
      <c r="V17" s="3">
        <f>[13]Outubro!$H$25</f>
        <v>15.840000000000002</v>
      </c>
      <c r="W17" s="3">
        <f>[13]Outubro!$H$26</f>
        <v>19.079999999999998</v>
      </c>
      <c r="X17" s="3">
        <f>[13]Outubro!$H$27</f>
        <v>15.120000000000001</v>
      </c>
      <c r="Y17" s="3">
        <f>[13]Outubro!$H$28</f>
        <v>20.16</v>
      </c>
      <c r="Z17" s="3">
        <f>[13]Outubro!$H$29</f>
        <v>10.08</v>
      </c>
      <c r="AA17" s="3">
        <f>[13]Outubro!$H$30</f>
        <v>9.3600000000000012</v>
      </c>
      <c r="AB17" s="3">
        <f>[13]Outubro!$H$31</f>
        <v>8.64</v>
      </c>
      <c r="AC17" s="3">
        <f>[13]Outubro!$H$32</f>
        <v>14.76</v>
      </c>
      <c r="AD17" s="3">
        <f>[13]Outubro!$H$33</f>
        <v>21.240000000000002</v>
      </c>
      <c r="AE17" s="3">
        <f>[13]Outubro!$H$34</f>
        <v>16.920000000000002</v>
      </c>
      <c r="AF17" s="3">
        <f>[13]Outubro!$H$35</f>
        <v>7.2</v>
      </c>
      <c r="AG17" s="16">
        <f t="shared" si="1"/>
        <v>25.92</v>
      </c>
    </row>
    <row r="18" spans="1:33" ht="17.100000000000001" customHeight="1" x14ac:dyDescent="0.2">
      <c r="A18" s="9" t="s">
        <v>10</v>
      </c>
      <c r="B18" s="3">
        <f>[14]outubro!$H$5</f>
        <v>16.2</v>
      </c>
      <c r="C18" s="3">
        <f>[14]outubro!$H$6</f>
        <v>21.6</v>
      </c>
      <c r="D18" s="3">
        <f>[14]outubro!$H$7</f>
        <v>9.7200000000000006</v>
      </c>
      <c r="E18" s="3">
        <f>[14]outubro!$H$8</f>
        <v>25.2</v>
      </c>
      <c r="F18" s="3">
        <f>[14]outubro!$H$9</f>
        <v>11.879999999999999</v>
      </c>
      <c r="G18" s="3">
        <f>[14]outubro!$H$10</f>
        <v>16.920000000000002</v>
      </c>
      <c r="H18" s="3">
        <f>[14]outubro!$H$11</f>
        <v>23.759999999999998</v>
      </c>
      <c r="I18" s="3">
        <f>[14]outubro!$H$12</f>
        <v>17.28</v>
      </c>
      <c r="J18" s="3">
        <f>[14]outubro!$H$13</f>
        <v>10.08</v>
      </c>
      <c r="K18" s="3">
        <f>[14]outubro!$H$14</f>
        <v>5.04</v>
      </c>
      <c r="L18" s="3">
        <f>[14]outubro!$H$15</f>
        <v>18</v>
      </c>
      <c r="M18" s="3">
        <f>[14]outubro!$H$16</f>
        <v>21.96</v>
      </c>
      <c r="N18" s="3">
        <f>[14]outubro!$H$17</f>
        <v>9.3600000000000012</v>
      </c>
      <c r="O18" s="3">
        <f>[14]outubro!$H$18</f>
        <v>11.879999999999999</v>
      </c>
      <c r="P18" s="3">
        <f>[14]outubro!$H$19</f>
        <v>10.44</v>
      </c>
      <c r="Q18" s="3">
        <f>[14]outubro!$H$20</f>
        <v>10.44</v>
      </c>
      <c r="R18" s="3">
        <f>[14]outubro!$H$21</f>
        <v>16.559999999999999</v>
      </c>
      <c r="S18" s="3">
        <f>[14]outubro!$H$22</f>
        <v>14.4</v>
      </c>
      <c r="T18" s="3">
        <f>[14]outubro!$H$23</f>
        <v>10.44</v>
      </c>
      <c r="U18" s="3">
        <f>[14]outubro!$H$24</f>
        <v>18</v>
      </c>
      <c r="V18" s="3">
        <f>[14]outubro!$H$25</f>
        <v>19.079999999999998</v>
      </c>
      <c r="W18" s="3">
        <f>[14]outubro!$H$26</f>
        <v>18.36</v>
      </c>
      <c r="X18" s="3">
        <f>[14]outubro!$H$27</f>
        <v>15.840000000000002</v>
      </c>
      <c r="Y18" s="3">
        <f>[14]outubro!$H$28</f>
        <v>15.840000000000002</v>
      </c>
      <c r="Z18" s="3">
        <f>[14]outubro!$H$29</f>
        <v>12.24</v>
      </c>
      <c r="AA18" s="3">
        <f>[14]outubro!$H$30</f>
        <v>11.520000000000001</v>
      </c>
      <c r="AB18" s="3">
        <f>[14]outubro!$H$31</f>
        <v>6.84</v>
      </c>
      <c r="AC18" s="3">
        <f>[14]outubro!$H$32</f>
        <v>13.68</v>
      </c>
      <c r="AD18" s="3">
        <f>[14]outubro!$H$33</f>
        <v>26.28</v>
      </c>
      <c r="AE18" s="3">
        <f>[14]outubro!$H$34</f>
        <v>19.8</v>
      </c>
      <c r="AF18" s="3">
        <f>[14]outubro!$H$35</f>
        <v>12.24</v>
      </c>
      <c r="AG18" s="16">
        <f>MAX(B18:AF18)</f>
        <v>26.28</v>
      </c>
    </row>
    <row r="19" spans="1:33" ht="17.100000000000001" customHeight="1" x14ac:dyDescent="0.2">
      <c r="A19" s="9" t="s">
        <v>11</v>
      </c>
      <c r="B19" s="3">
        <f>[15]Outubro!$H$5</f>
        <v>20.16</v>
      </c>
      <c r="C19" s="3">
        <f>[15]Outubro!$H$6</f>
        <v>19.440000000000001</v>
      </c>
      <c r="D19" s="3">
        <f>[15]Outubro!$H$7</f>
        <v>11.16</v>
      </c>
      <c r="E19" s="3">
        <f>[15]Outubro!$H$8</f>
        <v>15.120000000000001</v>
      </c>
      <c r="F19" s="3">
        <f>[15]Outubro!$H$9</f>
        <v>15.48</v>
      </c>
      <c r="G19" s="3">
        <f>[15]Outubro!$H$10</f>
        <v>9.3600000000000012</v>
      </c>
      <c r="H19" s="3">
        <f>[15]Outubro!$H$11</f>
        <v>14.04</v>
      </c>
      <c r="I19" s="3">
        <f>[15]Outubro!$H$12</f>
        <v>21.240000000000002</v>
      </c>
      <c r="J19" s="3">
        <f>[15]Outubro!$H$13</f>
        <v>26.64</v>
      </c>
      <c r="K19" s="3">
        <f>[15]Outubro!$H$14</f>
        <v>21.6</v>
      </c>
      <c r="L19" s="3">
        <f>[15]Outubro!$H$15</f>
        <v>8.64</v>
      </c>
      <c r="M19" s="3">
        <f>[15]Outubro!$H$16</f>
        <v>10.08</v>
      </c>
      <c r="N19" s="3">
        <f>[15]Outubro!$H$17</f>
        <v>18.36</v>
      </c>
      <c r="O19" s="3">
        <f>[15]Outubro!$H$18</f>
        <v>21.6</v>
      </c>
      <c r="P19" s="3">
        <f>[15]Outubro!$H$19</f>
        <v>16.920000000000002</v>
      </c>
      <c r="Q19" s="3">
        <f>[15]Outubro!$H$20</f>
        <v>8.2799999999999994</v>
      </c>
      <c r="R19" s="3">
        <f>[15]Outubro!$H$21</f>
        <v>15.120000000000001</v>
      </c>
      <c r="S19" s="3">
        <f>[15]Outubro!$H$22</f>
        <v>18</v>
      </c>
      <c r="T19" s="3">
        <f>[15]Outubro!$H$23</f>
        <v>17.28</v>
      </c>
      <c r="U19" s="3">
        <f>[15]Outubro!$H$24</f>
        <v>13.68</v>
      </c>
      <c r="V19" s="3">
        <f>[15]Outubro!$H$25</f>
        <v>16.2</v>
      </c>
      <c r="W19" s="3">
        <f>[15]Outubro!$H$26</f>
        <v>15.120000000000001</v>
      </c>
      <c r="X19" s="3">
        <f>[15]Outubro!$H$27</f>
        <v>11.16</v>
      </c>
      <c r="Y19" s="3">
        <f>[15]Outubro!$H$28</f>
        <v>9.3600000000000012</v>
      </c>
      <c r="Z19" s="3">
        <f>[15]Outubro!$H$29</f>
        <v>18</v>
      </c>
      <c r="AA19" s="3">
        <f>[15]Outubro!$H$30</f>
        <v>11.520000000000001</v>
      </c>
      <c r="AB19" s="3">
        <f>[15]Outubro!$H$31</f>
        <v>7.9200000000000008</v>
      </c>
      <c r="AC19" s="3">
        <f>[15]Outubro!$H$32</f>
        <v>8.2799999999999994</v>
      </c>
      <c r="AD19" s="3">
        <f>[15]Outubro!$H$33</f>
        <v>16.559999999999999</v>
      </c>
      <c r="AE19" s="3">
        <f>[15]Outubro!$H$34</f>
        <v>16.2</v>
      </c>
      <c r="AF19" s="3">
        <f>[15]Outubro!$H$35</f>
        <v>10.08</v>
      </c>
      <c r="AG19" s="16">
        <f>MAX(B19:AF19)</f>
        <v>26.64</v>
      </c>
    </row>
    <row r="20" spans="1:33" ht="17.100000000000001" customHeight="1" x14ac:dyDescent="0.2">
      <c r="A20" s="9" t="s">
        <v>12</v>
      </c>
      <c r="B20" s="3">
        <f>[16]Outubro!$H$5</f>
        <v>15.840000000000002</v>
      </c>
      <c r="C20" s="3">
        <f>[16]Outubro!$H$6</f>
        <v>19.440000000000001</v>
      </c>
      <c r="D20" s="3">
        <f>[16]Outubro!$H$7</f>
        <v>7.5600000000000005</v>
      </c>
      <c r="E20" s="3">
        <f>[16]Outubro!$H$8</f>
        <v>11.16</v>
      </c>
      <c r="F20" s="3">
        <f>[16]Outubro!$H$9</f>
        <v>6.12</v>
      </c>
      <c r="G20" s="3">
        <f>[16]Outubro!$H$10</f>
        <v>10.8</v>
      </c>
      <c r="H20" s="3">
        <f>[16]Outubro!$H$11</f>
        <v>14.76</v>
      </c>
      <c r="I20" s="3">
        <f>[16]Outubro!$H$12</f>
        <v>16.920000000000002</v>
      </c>
      <c r="J20" s="3">
        <f>[16]Outubro!$H$13</f>
        <v>8.64</v>
      </c>
      <c r="K20" s="3">
        <f>[16]Outubro!$H$14</f>
        <v>8.2799999999999994</v>
      </c>
      <c r="L20" s="3">
        <f>[16]Outubro!$H$15</f>
        <v>3.9600000000000004</v>
      </c>
      <c r="M20" s="3">
        <f>[16]Outubro!$H$16</f>
        <v>16.559999999999999</v>
      </c>
      <c r="N20" s="3">
        <f>[16]Outubro!$H$17</f>
        <v>18.720000000000002</v>
      </c>
      <c r="O20" s="3">
        <f>[16]Outubro!$H$18</f>
        <v>7.9200000000000008</v>
      </c>
      <c r="P20" s="3">
        <f>[16]Outubro!$H$19</f>
        <v>9.3600000000000012</v>
      </c>
      <c r="Q20" s="3">
        <f>[16]Outubro!$H$20</f>
        <v>5.04</v>
      </c>
      <c r="R20" s="3">
        <f>[16]Outubro!$H$21</f>
        <v>8.2799999999999994</v>
      </c>
      <c r="S20" s="3">
        <f>[16]Outubro!$H$22</f>
        <v>10.44</v>
      </c>
      <c r="T20" s="3">
        <f>[16]Outubro!$H$23</f>
        <v>11.16</v>
      </c>
      <c r="U20" s="3">
        <f>[16]Outubro!$H$24</f>
        <v>9.3600000000000012</v>
      </c>
      <c r="V20" s="3">
        <f>[16]Outubro!$H$25</f>
        <v>12.96</v>
      </c>
      <c r="W20" s="3">
        <f>[16]Outubro!$H$26</f>
        <v>12.24</v>
      </c>
      <c r="X20" s="3">
        <f>[16]Outubro!$H$27</f>
        <v>12.24</v>
      </c>
      <c r="Y20" s="3">
        <f>[16]Outubro!$H$28</f>
        <v>14.04</v>
      </c>
      <c r="Z20" s="3">
        <f>[16]Outubro!$H$29</f>
        <v>11.520000000000001</v>
      </c>
      <c r="AA20" s="3">
        <f>[16]Outubro!$H$30</f>
        <v>11.16</v>
      </c>
      <c r="AB20" s="3">
        <f>[16]Outubro!$H$31</f>
        <v>8.2799999999999994</v>
      </c>
      <c r="AC20" s="3">
        <f>[16]Outubro!$H$32</f>
        <v>14.76</v>
      </c>
      <c r="AD20" s="3">
        <f>[16]Outubro!$H$33</f>
        <v>18</v>
      </c>
      <c r="AE20" s="3">
        <f>[16]Outubro!$H$34</f>
        <v>26.64</v>
      </c>
      <c r="AF20" s="3">
        <f>[16]Outubro!$H$35</f>
        <v>10.44</v>
      </c>
      <c r="AG20" s="16">
        <f>MAX(B20:AF20)</f>
        <v>26.64</v>
      </c>
    </row>
    <row r="21" spans="1:33" ht="17.100000000000001" customHeight="1" x14ac:dyDescent="0.2">
      <c r="A21" s="9" t="s">
        <v>13</v>
      </c>
      <c r="B21" s="3" t="str">
        <f>[17]Outubro!$H$5</f>
        <v>**</v>
      </c>
      <c r="C21" s="3" t="str">
        <f>[17]Outubro!$H$6</f>
        <v>**</v>
      </c>
      <c r="D21" s="3" t="str">
        <f>[17]Outubro!$H$7</f>
        <v>**</v>
      </c>
      <c r="E21" s="3" t="str">
        <f>[17]Outubro!$H$8</f>
        <v>**</v>
      </c>
      <c r="F21" s="3" t="str">
        <f>[17]Outubro!$H$9</f>
        <v>**</v>
      </c>
      <c r="G21" s="3" t="str">
        <f>[17]Outubro!$H$10</f>
        <v>**</v>
      </c>
      <c r="H21" s="3" t="str">
        <f>[17]Outubro!$H$11</f>
        <v>**</v>
      </c>
      <c r="I21" s="3" t="str">
        <f>[17]Outubro!$H$12</f>
        <v>**</v>
      </c>
      <c r="J21" s="3" t="str">
        <f>[17]Outubro!$H$13</f>
        <v>**</v>
      </c>
      <c r="K21" s="3" t="str">
        <f>[17]Outubro!$H$14</f>
        <v>**</v>
      </c>
      <c r="L21" s="3" t="str">
        <f>[17]Outubro!$H$15</f>
        <v>**</v>
      </c>
      <c r="M21" s="3" t="str">
        <f>[17]Outubro!$H$16</f>
        <v>**</v>
      </c>
      <c r="N21" s="3" t="str">
        <f>[17]Outubro!$H$17</f>
        <v>**</v>
      </c>
      <c r="O21" s="3" t="str">
        <f>[17]Outubro!$H$18</f>
        <v>**</v>
      </c>
      <c r="P21" s="3" t="str">
        <f>[17]Outubro!$H$19</f>
        <v>**</v>
      </c>
      <c r="Q21" s="3" t="str">
        <f>[17]Outubro!$H$20</f>
        <v>**</v>
      </c>
      <c r="R21" s="3" t="str">
        <f>[17]Outubro!$H$21</f>
        <v>**</v>
      </c>
      <c r="S21" s="3" t="str">
        <f>[17]Outubro!$H$22</f>
        <v>**</v>
      </c>
      <c r="T21" s="3">
        <f>[17]Outubro!$H$23</f>
        <v>16.920000000000002</v>
      </c>
      <c r="U21" s="3">
        <f>[17]Outubro!$H$24</f>
        <v>19.079999999999998</v>
      </c>
      <c r="V21" s="3">
        <f>[17]Outubro!$H$25</f>
        <v>32.04</v>
      </c>
      <c r="W21" s="3">
        <f>[17]Outubro!$H$26</f>
        <v>20.16</v>
      </c>
      <c r="X21" s="3">
        <f>[17]Outubro!$H$27</f>
        <v>16.559999999999999</v>
      </c>
      <c r="Y21" s="3">
        <f>[17]Outubro!$H$28</f>
        <v>19.079999999999998</v>
      </c>
      <c r="Z21" s="3">
        <f>[17]Outubro!$H$29</f>
        <v>32.4</v>
      </c>
      <c r="AA21" s="3">
        <f>[17]Outubro!$H$30</f>
        <v>16.920000000000002</v>
      </c>
      <c r="AB21" s="3">
        <f>[17]Outubro!$H$31</f>
        <v>7.2</v>
      </c>
      <c r="AC21" s="3">
        <f>[17]Outubro!$H$32</f>
        <v>17.28</v>
      </c>
      <c r="AD21" s="3">
        <f>[17]Outubro!$H$33</f>
        <v>24.12</v>
      </c>
      <c r="AE21" s="3">
        <f>[17]Outubro!$H$34</f>
        <v>30.96</v>
      </c>
      <c r="AF21" s="3">
        <f>[17]Outubro!$H$35</f>
        <v>14.4</v>
      </c>
      <c r="AG21" s="16">
        <f>MAX(B21:AF21)</f>
        <v>32.4</v>
      </c>
    </row>
    <row r="22" spans="1:33" ht="17.100000000000001" customHeight="1" x14ac:dyDescent="0.2">
      <c r="A22" s="9" t="s">
        <v>14</v>
      </c>
      <c r="B22" s="3">
        <f>[18]Outubro!$H$5</f>
        <v>18</v>
      </c>
      <c r="C22" s="3">
        <f>[18]Outubro!$H$6</f>
        <v>18</v>
      </c>
      <c r="D22" s="3">
        <f>[18]Outubro!$H$7</f>
        <v>18</v>
      </c>
      <c r="E22" s="3">
        <f>[18]Outubro!$H$8</f>
        <v>20.16</v>
      </c>
      <c r="F22" s="3">
        <f>[18]Outubro!$H$9</f>
        <v>22.68</v>
      </c>
      <c r="G22" s="3">
        <f>[18]Outubro!$H$10</f>
        <v>13.68</v>
      </c>
      <c r="H22" s="3">
        <f>[18]Outubro!$H$11</f>
        <v>19.8</v>
      </c>
      <c r="I22" s="3">
        <f>[18]Outubro!$H$12</f>
        <v>14.4</v>
      </c>
      <c r="J22" s="3">
        <f>[18]Outubro!$H$13</f>
        <v>20.88</v>
      </c>
      <c r="K22" s="3">
        <f>[18]Outubro!$H$14</f>
        <v>18</v>
      </c>
      <c r="L22" s="3">
        <f>[18]Outubro!$H$15</f>
        <v>7.5600000000000005</v>
      </c>
      <c r="M22" s="3">
        <f>[18]Outubro!$H$16</f>
        <v>23.040000000000003</v>
      </c>
      <c r="N22" s="3">
        <f>[18]Outubro!$H$17</f>
        <v>14.76</v>
      </c>
      <c r="O22" s="3">
        <f>[18]Outubro!$H$18</f>
        <v>13.32</v>
      </c>
      <c r="P22" s="3">
        <f>[18]Outubro!$H$19</f>
        <v>15.840000000000002</v>
      </c>
      <c r="Q22" s="3">
        <f>[18]Outubro!$H$20</f>
        <v>7.2</v>
      </c>
      <c r="R22" s="3">
        <f>[18]Outubro!$H$21</f>
        <v>20.16</v>
      </c>
      <c r="S22" s="3">
        <f>[18]Outubro!$H$22</f>
        <v>21.240000000000002</v>
      </c>
      <c r="T22" s="3">
        <f>[18]Outubro!$H$23</f>
        <v>20.52</v>
      </c>
      <c r="U22" s="3">
        <f>[18]Outubro!$H$24</f>
        <v>20.52</v>
      </c>
      <c r="V22" s="3">
        <f>[18]Outubro!$H$25</f>
        <v>15.840000000000002</v>
      </c>
      <c r="W22" s="3">
        <f>[18]Outubro!$H$26</f>
        <v>19.8</v>
      </c>
      <c r="X22" s="3">
        <f>[18]Outubro!$H$27</f>
        <v>10.08</v>
      </c>
      <c r="Y22" s="3">
        <f>[18]Outubro!$H$28</f>
        <v>15.840000000000002</v>
      </c>
      <c r="Z22" s="3">
        <f>[18]Outubro!$H$29</f>
        <v>19.8</v>
      </c>
      <c r="AA22" s="3">
        <f>[18]Outubro!$H$30</f>
        <v>10.08</v>
      </c>
      <c r="AB22" s="3">
        <f>[18]Outubro!$H$31</f>
        <v>18</v>
      </c>
      <c r="AC22" s="3">
        <f>[18]Outubro!$H$32</f>
        <v>12.96</v>
      </c>
      <c r="AD22" s="3">
        <f>[18]Outubro!$H$33</f>
        <v>37.080000000000005</v>
      </c>
      <c r="AE22" s="3">
        <f>[18]Outubro!$H$34</f>
        <v>20.16</v>
      </c>
      <c r="AF22" s="3">
        <f>[18]Outubro!$H$35</f>
        <v>19.8</v>
      </c>
      <c r="AG22" s="16">
        <f>MAX(B22:AF22)</f>
        <v>37.080000000000005</v>
      </c>
    </row>
    <row r="23" spans="1:33" ht="17.100000000000001" customHeight="1" x14ac:dyDescent="0.2">
      <c r="A23" s="9" t="s">
        <v>15</v>
      </c>
      <c r="B23" s="3">
        <f>[19]Outubro!$H$5</f>
        <v>25.92</v>
      </c>
      <c r="C23" s="3">
        <f>[19]Outubro!$H$6</f>
        <v>12.24</v>
      </c>
      <c r="D23" s="3">
        <f>[19]Outubro!$H$7</f>
        <v>9.7200000000000006</v>
      </c>
      <c r="E23" s="3">
        <f>[19]Outubro!$H$8</f>
        <v>20.52</v>
      </c>
      <c r="F23" s="3">
        <f>[19]Outubro!$H$9</f>
        <v>17.28</v>
      </c>
      <c r="G23" s="3">
        <f>[19]Outubro!$H$10</f>
        <v>14.76</v>
      </c>
      <c r="H23" s="3">
        <f>[19]Outubro!$H$11</f>
        <v>23.040000000000003</v>
      </c>
      <c r="I23" s="3">
        <f>[19]Outubro!$H$12</f>
        <v>19.079999999999998</v>
      </c>
      <c r="J23" s="3">
        <f>[19]Outubro!$H$13</f>
        <v>22.32</v>
      </c>
      <c r="K23" s="3">
        <f>[19]Outubro!$H$14</f>
        <v>13.68</v>
      </c>
      <c r="L23" s="3">
        <f>[19]Outubro!$H$15</f>
        <v>8.2799999999999994</v>
      </c>
      <c r="M23" s="3">
        <f>[19]Outubro!$H$16</f>
        <v>17.28</v>
      </c>
      <c r="N23" s="3">
        <f>[19]Outubro!$H$17</f>
        <v>20.16</v>
      </c>
      <c r="O23" s="3">
        <f>[19]Outubro!$H$18</f>
        <v>9.3600000000000012</v>
      </c>
      <c r="P23" s="3">
        <f>[19]Outubro!$H$19</f>
        <v>15.120000000000001</v>
      </c>
      <c r="Q23" s="3">
        <f>[19]Outubro!$H$20</f>
        <v>12.24</v>
      </c>
      <c r="R23" s="3">
        <f>[19]Outubro!$H$21</f>
        <v>20.88</v>
      </c>
      <c r="S23" s="3">
        <f>[19]Outubro!$H$22</f>
        <v>20.52</v>
      </c>
      <c r="T23" s="3">
        <f>[19]Outubro!$H$23</f>
        <v>12.96</v>
      </c>
      <c r="U23" s="3">
        <f>[19]Outubro!$H$24</f>
        <v>20.52</v>
      </c>
      <c r="V23" s="3">
        <f>[19]Outubro!$H$25</f>
        <v>19.8</v>
      </c>
      <c r="W23" s="3">
        <f>[19]Outubro!$H$26</f>
        <v>19.079999999999998</v>
      </c>
      <c r="X23" s="3">
        <f>[19]Outubro!$H$27</f>
        <v>15.120000000000001</v>
      </c>
      <c r="Y23" s="3">
        <f>[19]Outubro!$H$28</f>
        <v>15.120000000000001</v>
      </c>
      <c r="Z23" s="3">
        <f>[19]Outubro!$H$29</f>
        <v>14.76</v>
      </c>
      <c r="AA23" s="3">
        <f>[19]Outubro!$H$30</f>
        <v>11.879999999999999</v>
      </c>
      <c r="AB23" s="3">
        <f>[19]Outubro!$H$31</f>
        <v>9.7200000000000006</v>
      </c>
      <c r="AC23" s="3">
        <f>[19]Outubro!$H$32</f>
        <v>15.48</v>
      </c>
      <c r="AD23" s="3">
        <f>[19]Outubro!$H$33</f>
        <v>17.64</v>
      </c>
      <c r="AE23" s="3">
        <f>[19]Outubro!$H$34</f>
        <v>24.12</v>
      </c>
      <c r="AF23" s="3">
        <f>[19]Outubro!$H$35</f>
        <v>14.4</v>
      </c>
      <c r="AG23" s="16">
        <f t="shared" ref="AG23:AG29" si="2">MAX(B23:AF23)</f>
        <v>25.92</v>
      </c>
    </row>
    <row r="24" spans="1:33" ht="17.100000000000001" customHeight="1" x14ac:dyDescent="0.2">
      <c r="A24" s="9" t="s">
        <v>16</v>
      </c>
      <c r="B24" s="3">
        <f>[20]Outubro!$H$5</f>
        <v>19.8</v>
      </c>
      <c r="C24" s="3">
        <f>[20]Outubro!$H$6</f>
        <v>27.720000000000002</v>
      </c>
      <c r="D24" s="3">
        <f>[20]Outubro!$H$7</f>
        <v>11.16</v>
      </c>
      <c r="E24" s="3">
        <f>[20]Outubro!$H$8</f>
        <v>13.32</v>
      </c>
      <c r="F24" s="3">
        <f>[20]Outubro!$H$9</f>
        <v>9.3600000000000012</v>
      </c>
      <c r="G24" s="3">
        <f>[20]Outubro!$H$10</f>
        <v>14.76</v>
      </c>
      <c r="H24" s="3">
        <f>[20]Outubro!$H$11</f>
        <v>21.96</v>
      </c>
      <c r="I24" s="3">
        <f>[20]Outubro!$H$12</f>
        <v>18.36</v>
      </c>
      <c r="J24" s="3">
        <f>[20]Outubro!$H$13</f>
        <v>24.840000000000003</v>
      </c>
      <c r="K24" s="3">
        <f>[20]Outubro!$H$14</f>
        <v>16.559999999999999</v>
      </c>
      <c r="L24" s="3">
        <f>[20]Outubro!$H$15</f>
        <v>14.4</v>
      </c>
      <c r="M24" s="3">
        <f>[20]Outubro!$H$16</f>
        <v>19.8</v>
      </c>
      <c r="N24" s="3">
        <f>[20]Outubro!$H$17</f>
        <v>21.6</v>
      </c>
      <c r="O24" s="3">
        <f>[20]Outubro!$H$18</f>
        <v>14.04</v>
      </c>
      <c r="P24" s="3">
        <f>[20]Outubro!$H$19</f>
        <v>10.8</v>
      </c>
      <c r="Q24" s="3">
        <f>[20]Outubro!$H$20</f>
        <v>14.04</v>
      </c>
      <c r="R24" s="3">
        <f>[20]Outubro!$H$21</f>
        <v>12.96</v>
      </c>
      <c r="S24" s="3">
        <f>[20]Outubro!$H$22</f>
        <v>16.559999999999999</v>
      </c>
      <c r="T24" s="3">
        <f>[20]Outubro!$H$23</f>
        <v>14.4</v>
      </c>
      <c r="U24" s="3">
        <f>[20]Outubro!$H$24</f>
        <v>12.24</v>
      </c>
      <c r="V24" s="3">
        <f>[20]Outubro!$H$25</f>
        <v>11.520000000000001</v>
      </c>
      <c r="W24" s="3">
        <f>[20]Outubro!$H$26</f>
        <v>12.6</v>
      </c>
      <c r="X24" s="3">
        <f>[20]Outubro!$H$27</f>
        <v>15.840000000000002</v>
      </c>
      <c r="Y24" s="3">
        <f>[20]Outubro!$H$28</f>
        <v>17.64</v>
      </c>
      <c r="Z24" s="3">
        <f>[20]Outubro!$H$29</f>
        <v>19.8</v>
      </c>
      <c r="AA24" s="3">
        <f>[20]Outubro!$H$30</f>
        <v>15.120000000000001</v>
      </c>
      <c r="AB24" s="3">
        <f>[20]Outubro!$H$31</f>
        <v>15.840000000000002</v>
      </c>
      <c r="AC24" s="3">
        <f>[20]Outubro!$H$32</f>
        <v>16.2</v>
      </c>
      <c r="AD24" s="3">
        <f>[20]Outubro!$H$33</f>
        <v>20.88</v>
      </c>
      <c r="AE24" s="3">
        <f>[20]Outubro!$H$34</f>
        <v>33.119999999999997</v>
      </c>
      <c r="AF24" s="3">
        <f>[20]Outubro!$H$35</f>
        <v>17.28</v>
      </c>
      <c r="AG24" s="16">
        <f t="shared" si="2"/>
        <v>33.119999999999997</v>
      </c>
    </row>
    <row r="25" spans="1:33" ht="17.100000000000001" customHeight="1" x14ac:dyDescent="0.2">
      <c r="A25" s="9" t="s">
        <v>17</v>
      </c>
      <c r="B25" s="3">
        <f>[21]Outubro!$H$5</f>
        <v>33.119999999999997</v>
      </c>
      <c r="C25" s="3">
        <f>[21]Outubro!$H$6</f>
        <v>21.96</v>
      </c>
      <c r="D25" s="3">
        <f>[21]Outubro!$H$7</f>
        <v>11.16</v>
      </c>
      <c r="E25" s="3">
        <f>[21]Outubro!$H$8</f>
        <v>15.48</v>
      </c>
      <c r="F25" s="3">
        <f>[21]Outubro!$H$9</f>
        <v>13.68</v>
      </c>
      <c r="G25" s="3">
        <f>[21]Outubro!$H$10</f>
        <v>24.48</v>
      </c>
      <c r="H25" s="3">
        <f>[21]Outubro!$H$11</f>
        <v>28.08</v>
      </c>
      <c r="I25" s="3">
        <f>[21]Outubro!$H$12</f>
        <v>30.240000000000002</v>
      </c>
      <c r="J25" s="3">
        <f>[21]Outubro!$H$13</f>
        <v>26.64</v>
      </c>
      <c r="K25" s="3">
        <f>[21]Outubro!$H$14</f>
        <v>20.52</v>
      </c>
      <c r="L25" s="3">
        <f>[21]Outubro!$H$15</f>
        <v>6.48</v>
      </c>
      <c r="M25" s="3">
        <f>[21]Outubro!$H$16</f>
        <v>23.400000000000002</v>
      </c>
      <c r="N25" s="3">
        <f>[21]Outubro!$H$17</f>
        <v>25.2</v>
      </c>
      <c r="O25" s="3">
        <f>[21]Outubro!$H$18</f>
        <v>18.36</v>
      </c>
      <c r="P25" s="3">
        <f>[21]Outubro!$H$19</f>
        <v>20.88</v>
      </c>
      <c r="Q25" s="3">
        <f>[21]Outubro!$H$20</f>
        <v>14.04</v>
      </c>
      <c r="R25" s="3">
        <f>[21]Outubro!$H$21</f>
        <v>13.68</v>
      </c>
      <c r="S25" s="3">
        <f>[21]Outubro!$H$22</f>
        <v>14.04</v>
      </c>
      <c r="T25" s="3">
        <f>[21]Outubro!$H$23</f>
        <v>12.6</v>
      </c>
      <c r="U25" s="3">
        <f>[21]Outubro!$H$24</f>
        <v>13.68</v>
      </c>
      <c r="V25" s="3">
        <f>[21]Outubro!$H$25</f>
        <v>10.44</v>
      </c>
      <c r="W25" s="3">
        <f>[21]Outubro!$H$26</f>
        <v>17.64</v>
      </c>
      <c r="X25" s="3">
        <f>[21]Outubro!$H$27</f>
        <v>17.64</v>
      </c>
      <c r="Y25" s="3">
        <f>[21]Outubro!$H$28</f>
        <v>17.64</v>
      </c>
      <c r="Z25" s="3">
        <f>[21]Outubro!$H$29</f>
        <v>19.8</v>
      </c>
      <c r="AA25" s="3">
        <f>[21]Outubro!$H$30</f>
        <v>17.28</v>
      </c>
      <c r="AB25" s="3">
        <f>[21]Outubro!$H$31</f>
        <v>9.7200000000000006</v>
      </c>
      <c r="AC25" s="3">
        <f>[21]Outubro!$H$32</f>
        <v>14.76</v>
      </c>
      <c r="AD25" s="3">
        <f>[21]Outubro!$H$33</f>
        <v>28.08</v>
      </c>
      <c r="AE25" s="3">
        <f>[21]Outubro!$H$34</f>
        <v>23.759999999999998</v>
      </c>
      <c r="AF25" s="3">
        <f>[21]Outubro!$H$35</f>
        <v>14.4</v>
      </c>
      <c r="AG25" s="16">
        <f t="shared" si="2"/>
        <v>33.119999999999997</v>
      </c>
    </row>
    <row r="26" spans="1:33" ht="17.100000000000001" customHeight="1" x14ac:dyDescent="0.2">
      <c r="A26" s="9" t="s">
        <v>18</v>
      </c>
      <c r="B26" s="3">
        <f>[22]Outubro!$H$5</f>
        <v>22.68</v>
      </c>
      <c r="C26" s="3">
        <f>[22]Outubro!$H$6</f>
        <v>17.28</v>
      </c>
      <c r="D26" s="3">
        <f>[22]Outubro!$H$7</f>
        <v>7.5600000000000005</v>
      </c>
      <c r="E26" s="3">
        <f>[22]Outubro!$H$8</f>
        <v>18.36</v>
      </c>
      <c r="F26" s="3">
        <f>[22]Outubro!$H$9</f>
        <v>9.3600000000000012</v>
      </c>
      <c r="G26" s="3">
        <f>[22]Outubro!$H$10</f>
        <v>2.8800000000000003</v>
      </c>
      <c r="H26" s="3">
        <f>[22]Outubro!$H$11</f>
        <v>14.04</v>
      </c>
      <c r="I26" s="3">
        <f>[22]Outubro!$H$12</f>
        <v>16.920000000000002</v>
      </c>
      <c r="J26" s="3">
        <f>[22]Outubro!$H$13</f>
        <v>27.36</v>
      </c>
      <c r="K26" s="3">
        <f>[22]Outubro!$H$14</f>
        <v>31.319999999999997</v>
      </c>
      <c r="L26" s="3">
        <f>[22]Outubro!$H$15</f>
        <v>0</v>
      </c>
      <c r="M26" s="3">
        <f>[22]Outubro!$H$16</f>
        <v>15.48</v>
      </c>
      <c r="N26" s="3">
        <f>[22]Outubro!$H$17</f>
        <v>32.4</v>
      </c>
      <c r="O26" s="3">
        <f>[22]Outubro!$H$18</f>
        <v>25.92</v>
      </c>
      <c r="P26" s="3">
        <f>[22]Outubro!$H$19</f>
        <v>24.840000000000003</v>
      </c>
      <c r="Q26" s="3">
        <f>[22]Outubro!$H$20</f>
        <v>11.16</v>
      </c>
      <c r="R26" s="3">
        <f>[22]Outubro!$H$21</f>
        <v>11.879999999999999</v>
      </c>
      <c r="S26" s="3">
        <f>[22]Outubro!$H$22</f>
        <v>24.840000000000003</v>
      </c>
      <c r="T26" s="3">
        <f>[22]Outubro!$H$23</f>
        <v>19.440000000000001</v>
      </c>
      <c r="U26" s="3">
        <f>[22]Outubro!$H$24</f>
        <v>22.32</v>
      </c>
      <c r="V26" s="3">
        <f>[22]Outubro!$H$25</f>
        <v>25.56</v>
      </c>
      <c r="W26" s="3">
        <f>[22]Outubro!$H$26</f>
        <v>7.2</v>
      </c>
      <c r="X26" s="3">
        <f>[22]Outubro!$H$27</f>
        <v>3.6</v>
      </c>
      <c r="Y26" s="3">
        <f>[22]Outubro!$H$28</f>
        <v>15.120000000000001</v>
      </c>
      <c r="Z26" s="3">
        <f>[22]Outubro!$H$29</f>
        <v>20.88</v>
      </c>
      <c r="AA26" s="3">
        <f>[22]Outubro!$H$30</f>
        <v>0</v>
      </c>
      <c r="AB26" s="3">
        <f>[22]Outubro!$H$31</f>
        <v>1.8</v>
      </c>
      <c r="AC26" s="3">
        <f>[22]Outubro!$H$32</f>
        <v>1.08</v>
      </c>
      <c r="AD26" s="3">
        <f>[22]Outubro!$H$33</f>
        <v>30.6</v>
      </c>
      <c r="AE26" s="3">
        <f>[22]Outubro!$H$34</f>
        <v>23.040000000000003</v>
      </c>
      <c r="AF26" s="3">
        <f>[22]Outubro!$H$35</f>
        <v>0</v>
      </c>
      <c r="AG26" s="16">
        <f t="shared" si="2"/>
        <v>32.4</v>
      </c>
    </row>
    <row r="27" spans="1:33" ht="17.100000000000001" customHeight="1" x14ac:dyDescent="0.2">
      <c r="A27" s="9" t="s">
        <v>19</v>
      </c>
      <c r="B27" s="3">
        <f>[23]Outubro!$H$5</f>
        <v>42.84</v>
      </c>
      <c r="C27" s="3">
        <f>[23]Outubro!$H$6</f>
        <v>20.52</v>
      </c>
      <c r="D27" s="3">
        <f>[23]Outubro!$H$7</f>
        <v>18</v>
      </c>
      <c r="E27" s="3">
        <f>[23]Outubro!$H$8</f>
        <v>27.720000000000002</v>
      </c>
      <c r="F27" s="3">
        <f>[23]Outubro!$H$9</f>
        <v>20.88</v>
      </c>
      <c r="G27" s="3">
        <f>[23]Outubro!$H$10</f>
        <v>21.6</v>
      </c>
      <c r="H27" s="3">
        <f>[23]Outubro!$H$11</f>
        <v>33.840000000000003</v>
      </c>
      <c r="I27" s="3">
        <f>[23]Outubro!$H$12</f>
        <v>32.04</v>
      </c>
      <c r="J27" s="3">
        <f>[23]Outubro!$H$13</f>
        <v>17.64</v>
      </c>
      <c r="K27" s="3">
        <f>[23]Outubro!$H$14</f>
        <v>14.4</v>
      </c>
      <c r="L27" s="3">
        <f>[23]Outubro!$H$15</f>
        <v>7.2</v>
      </c>
      <c r="M27" s="3">
        <f>[23]Outubro!$H$16</f>
        <v>21.240000000000002</v>
      </c>
      <c r="N27" s="3">
        <f>[23]Outubro!$H$17</f>
        <v>27.36</v>
      </c>
      <c r="O27" s="3">
        <f>[23]Outubro!$H$18</f>
        <v>14.4</v>
      </c>
      <c r="P27" s="3">
        <f>[23]Outubro!$H$19</f>
        <v>20.52</v>
      </c>
      <c r="Q27" s="3">
        <f>[23]Outubro!$H$20</f>
        <v>17.28</v>
      </c>
      <c r="R27" s="3">
        <f>[23]Outubro!$H$21</f>
        <v>19.8</v>
      </c>
      <c r="S27" s="3">
        <f>[23]Outubro!$H$22</f>
        <v>18</v>
      </c>
      <c r="T27" s="3">
        <f>[23]Outubro!$H$23</f>
        <v>15.840000000000002</v>
      </c>
      <c r="U27" s="3">
        <f>[23]Outubro!$H$24</f>
        <v>15.840000000000002</v>
      </c>
      <c r="V27" s="3">
        <f>[23]Outubro!$H$25</f>
        <v>23.040000000000003</v>
      </c>
      <c r="W27" s="3">
        <f>[23]Outubro!$H$26</f>
        <v>23.400000000000002</v>
      </c>
      <c r="X27" s="3">
        <f>[23]Outubro!$H$27</f>
        <v>25.56</v>
      </c>
      <c r="Y27" s="3">
        <f>[23]Outubro!$H$28</f>
        <v>24.48</v>
      </c>
      <c r="Z27" s="3">
        <f>[23]Outubro!$H$29</f>
        <v>21.96</v>
      </c>
      <c r="AA27" s="3">
        <f>[23]Outubro!$H$30</f>
        <v>20.52</v>
      </c>
      <c r="AB27" s="3">
        <f>[23]Outubro!$H$31</f>
        <v>13.68</v>
      </c>
      <c r="AC27" s="3">
        <f>[23]Outubro!$H$32</f>
        <v>13.68</v>
      </c>
      <c r="AD27" s="3">
        <f>[23]Outubro!$H$33</f>
        <v>26.64</v>
      </c>
      <c r="AE27" s="3">
        <f>[23]Outubro!$H$34</f>
        <v>23.759999999999998</v>
      </c>
      <c r="AF27" s="3">
        <f>[23]Outubro!$H$35</f>
        <v>18</v>
      </c>
      <c r="AG27" s="16">
        <f t="shared" si="2"/>
        <v>42.84</v>
      </c>
    </row>
    <row r="28" spans="1:33" ht="17.100000000000001" customHeight="1" x14ac:dyDescent="0.2">
      <c r="A28" s="9" t="s">
        <v>31</v>
      </c>
      <c r="B28" s="3">
        <f>[24]Outubro!$H$5</f>
        <v>20.16</v>
      </c>
      <c r="C28" s="3">
        <f>[24]Outubro!$H$6</f>
        <v>18.559999999999999</v>
      </c>
      <c r="D28" s="3">
        <f>[24]Outubro!$H$7</f>
        <v>10.56</v>
      </c>
      <c r="E28" s="3">
        <f>[24]Outubro!$H$8</f>
        <v>21.44</v>
      </c>
      <c r="F28" s="3">
        <f>[24]Outubro!$H$9</f>
        <v>14.4</v>
      </c>
      <c r="G28" s="3">
        <f>[24]Outubro!$H$10</f>
        <v>13.440000000000001</v>
      </c>
      <c r="H28" s="3">
        <f>[24]Outubro!$H$11</f>
        <v>14.719999999999999</v>
      </c>
      <c r="I28" s="3">
        <f>[24]Outubro!$H$12</f>
        <v>20.8</v>
      </c>
      <c r="J28" s="3">
        <f>[24]Outubro!$H$13</f>
        <v>17.919999999999998</v>
      </c>
      <c r="K28" s="3">
        <f>[24]Outubro!$H$14</f>
        <v>23.040000000000003</v>
      </c>
      <c r="L28" s="3">
        <f>[24]Outubro!$H$15</f>
        <v>9.2799999999999994</v>
      </c>
      <c r="M28" s="3">
        <f>[24]Outubro!$H$16</f>
        <v>14.4</v>
      </c>
      <c r="N28" s="3">
        <f>[24]Outubro!$H$17</f>
        <v>18.559999999999999</v>
      </c>
      <c r="O28" s="3">
        <f>[24]Outubro!$H$18</f>
        <v>12.48</v>
      </c>
      <c r="P28" s="3">
        <f>[24]Outubro!$H$19</f>
        <v>16</v>
      </c>
      <c r="Q28" s="3">
        <f>[24]Outubro!$H$20</f>
        <v>11.200000000000001</v>
      </c>
      <c r="R28" s="3">
        <f>[24]Outubro!$H$21</f>
        <v>14.080000000000002</v>
      </c>
      <c r="S28" s="3">
        <f>[24]Outubro!$H$22</f>
        <v>18.240000000000002</v>
      </c>
      <c r="T28" s="3">
        <f>[24]Outubro!$H$23</f>
        <v>14.719999999999999</v>
      </c>
      <c r="U28" s="3">
        <f>[24]Outubro!$H$24</f>
        <v>17.28</v>
      </c>
      <c r="V28" s="3">
        <f>[24]Outubro!$H$25</f>
        <v>14.080000000000002</v>
      </c>
      <c r="W28" s="3">
        <f>[24]Outubro!$H$26</f>
        <v>14.080000000000002</v>
      </c>
      <c r="X28" s="3">
        <f>[24]Outubro!$H$27</f>
        <v>12.48</v>
      </c>
      <c r="Y28" s="3">
        <f>[24]Outubro!$H$28</f>
        <v>16.32</v>
      </c>
      <c r="Z28" s="3">
        <f>[24]Outubro!$H$29</f>
        <v>11.840000000000002</v>
      </c>
      <c r="AA28" s="3">
        <f>[24]Outubro!$H$30</f>
        <v>13.440000000000001</v>
      </c>
      <c r="AB28" s="3">
        <f>[24]Outubro!$H$31</f>
        <v>9.9200000000000017</v>
      </c>
      <c r="AC28" s="3">
        <f>[24]Outubro!$H$32</f>
        <v>13.76</v>
      </c>
      <c r="AD28" s="3">
        <f>[24]Outubro!$H$33</f>
        <v>18.240000000000002</v>
      </c>
      <c r="AE28" s="3">
        <f>[24]Outubro!$H$34</f>
        <v>16.64</v>
      </c>
      <c r="AF28" s="3">
        <f>[24]Outubro!$H$35</f>
        <v>20.480000000000004</v>
      </c>
      <c r="AG28" s="16">
        <f t="shared" si="2"/>
        <v>23.040000000000003</v>
      </c>
    </row>
    <row r="29" spans="1:33" ht="17.100000000000001" customHeight="1" x14ac:dyDescent="0.2">
      <c r="A29" s="9" t="s">
        <v>20</v>
      </c>
      <c r="B29" s="3">
        <f>[25]Outubro!$H$5</f>
        <v>21.44</v>
      </c>
      <c r="C29" s="3">
        <f>[25]Outubro!$H$6</f>
        <v>9.9200000000000017</v>
      </c>
      <c r="D29" s="3">
        <f>[25]Outubro!$H$7</f>
        <v>10.56</v>
      </c>
      <c r="E29" s="3">
        <f>[25]Outubro!$H$8</f>
        <v>13.76</v>
      </c>
      <c r="F29" s="3">
        <f>[25]Outubro!$H$9</f>
        <v>15.040000000000001</v>
      </c>
      <c r="G29" s="3">
        <f>[25]Outubro!$H$10</f>
        <v>10.240000000000002</v>
      </c>
      <c r="H29" s="3">
        <f>[25]Outubro!$H$11</f>
        <v>12.48</v>
      </c>
      <c r="I29" s="3">
        <f>[25]Outubro!$H$12</f>
        <v>12.16</v>
      </c>
      <c r="J29" s="3">
        <f>[25]Outubro!$H$13</f>
        <v>23.680000000000003</v>
      </c>
      <c r="K29" s="3">
        <f>[25]Outubro!$H$14</f>
        <v>14.4</v>
      </c>
      <c r="L29" s="3">
        <f>[25]Outubro!$H$15</f>
        <v>8</v>
      </c>
      <c r="M29" s="3">
        <f>[25]Outubro!$H$16</f>
        <v>14.4</v>
      </c>
      <c r="N29" s="3">
        <f>[25]Outubro!$H$17</f>
        <v>14.080000000000002</v>
      </c>
      <c r="O29" s="3">
        <f>[25]Outubro!$H$18</f>
        <v>11.200000000000001</v>
      </c>
      <c r="P29" s="3">
        <f>[25]Outubro!$H$19</f>
        <v>12.48</v>
      </c>
      <c r="Q29" s="3">
        <f>[25]Outubro!$H$20</f>
        <v>13.12</v>
      </c>
      <c r="R29" s="3">
        <f>[25]Outubro!$H$21</f>
        <v>12.16</v>
      </c>
      <c r="S29" s="3">
        <f>[25]Outubro!$H$22</f>
        <v>11.840000000000002</v>
      </c>
      <c r="T29" s="3">
        <f>[25]Outubro!$H$23</f>
        <v>13.12</v>
      </c>
      <c r="U29" s="3">
        <f>[25]Outubro!$H$24</f>
        <v>11.520000000000001</v>
      </c>
      <c r="V29" s="3">
        <f>[25]Outubro!$H$25</f>
        <v>12.48</v>
      </c>
      <c r="W29" s="3">
        <f>[25]Outubro!$H$26</f>
        <v>18.240000000000002</v>
      </c>
      <c r="X29" s="3">
        <f>[25]Outubro!$H$27</f>
        <v>12.48</v>
      </c>
      <c r="Y29" s="3">
        <f>[25]Outubro!$H$28</f>
        <v>9.6000000000000014</v>
      </c>
      <c r="Z29" s="3">
        <f>[25]Outubro!$H$29</f>
        <v>24.32</v>
      </c>
      <c r="AA29" s="3">
        <f>[25]Outubro!$H$30</f>
        <v>9.6000000000000014</v>
      </c>
      <c r="AB29" s="3">
        <f>[25]Outubro!$H$31</f>
        <v>8.32</v>
      </c>
      <c r="AC29" s="3">
        <f>[25]Outubro!$H$32</f>
        <v>10.240000000000002</v>
      </c>
      <c r="AD29" s="3">
        <f>[25]Outubro!$H$33</f>
        <v>16.64</v>
      </c>
      <c r="AE29" s="3">
        <f>[25]Outubro!$H$34</f>
        <v>21.44</v>
      </c>
      <c r="AF29" s="3">
        <f>[25]Outubro!$H$35</f>
        <v>12.48</v>
      </c>
      <c r="AG29" s="16">
        <f t="shared" si="2"/>
        <v>24.32</v>
      </c>
    </row>
    <row r="30" spans="1:33" s="5" customFormat="1" ht="17.100000000000001" customHeight="1" x14ac:dyDescent="0.2">
      <c r="A30" s="13" t="s">
        <v>34</v>
      </c>
      <c r="B30" s="21">
        <f>MAX(B5:B29)</f>
        <v>42.84</v>
      </c>
      <c r="C30" s="21">
        <f t="shared" ref="C30:AG30" si="3">MAX(C5:C29)</f>
        <v>40.32</v>
      </c>
      <c r="D30" s="21">
        <f t="shared" si="3"/>
        <v>37.080000000000005</v>
      </c>
      <c r="E30" s="21">
        <f t="shared" si="3"/>
        <v>28.08</v>
      </c>
      <c r="F30" s="21">
        <f t="shared" si="3"/>
        <v>23.400000000000002</v>
      </c>
      <c r="G30" s="21">
        <f t="shared" si="3"/>
        <v>33.480000000000004</v>
      </c>
      <c r="H30" s="21">
        <f t="shared" si="3"/>
        <v>33.840000000000003</v>
      </c>
      <c r="I30" s="21">
        <f t="shared" si="3"/>
        <v>32.76</v>
      </c>
      <c r="J30" s="21">
        <f t="shared" si="3"/>
        <v>27.720000000000002</v>
      </c>
      <c r="K30" s="21">
        <f t="shared" si="3"/>
        <v>31.319999999999997</v>
      </c>
      <c r="L30" s="21">
        <f t="shared" si="3"/>
        <v>18</v>
      </c>
      <c r="M30" s="21">
        <f t="shared" si="3"/>
        <v>30.240000000000002</v>
      </c>
      <c r="N30" s="21">
        <f t="shared" si="3"/>
        <v>35.64</v>
      </c>
      <c r="O30" s="21">
        <f t="shared" si="3"/>
        <v>25.92</v>
      </c>
      <c r="P30" s="21">
        <f t="shared" si="3"/>
        <v>28.44</v>
      </c>
      <c r="Q30" s="21">
        <f t="shared" si="3"/>
        <v>22.32</v>
      </c>
      <c r="R30" s="21">
        <f t="shared" si="3"/>
        <v>20.88</v>
      </c>
      <c r="S30" s="21">
        <f t="shared" si="3"/>
        <v>24.840000000000003</v>
      </c>
      <c r="T30" s="21">
        <f t="shared" si="3"/>
        <v>27</v>
      </c>
      <c r="U30" s="21">
        <f t="shared" si="3"/>
        <v>22.32</v>
      </c>
      <c r="V30" s="21">
        <f t="shared" si="3"/>
        <v>32.04</v>
      </c>
      <c r="W30" s="21">
        <f t="shared" si="3"/>
        <v>25.92</v>
      </c>
      <c r="X30" s="21">
        <f t="shared" si="3"/>
        <v>25.56</v>
      </c>
      <c r="Y30" s="21">
        <f t="shared" si="3"/>
        <v>24.48</v>
      </c>
      <c r="Z30" s="21">
        <f t="shared" si="3"/>
        <v>32.4</v>
      </c>
      <c r="AA30" s="21">
        <f t="shared" si="3"/>
        <v>21.96</v>
      </c>
      <c r="AB30" s="21">
        <f t="shared" si="3"/>
        <v>18.720000000000002</v>
      </c>
      <c r="AC30" s="21">
        <f t="shared" si="3"/>
        <v>26.28</v>
      </c>
      <c r="AD30" s="21">
        <f t="shared" si="3"/>
        <v>37.080000000000005</v>
      </c>
      <c r="AE30" s="21">
        <f t="shared" si="3"/>
        <v>45.36</v>
      </c>
      <c r="AF30" s="55">
        <f t="shared" si="3"/>
        <v>29.760000000000005</v>
      </c>
      <c r="AG30" s="21">
        <f t="shared" si="3"/>
        <v>45.36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AJ30" sqref="AJ30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4" ht="20.100000000000001" customHeight="1" thickBot="1" x14ac:dyDescent="0.25">
      <c r="A1" s="60" t="s">
        <v>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</row>
    <row r="2" spans="1:34" s="4" customFormat="1" ht="20.100000000000001" customHeight="1" x14ac:dyDescent="0.2">
      <c r="A2" s="61" t="s">
        <v>21</v>
      </c>
      <c r="B2" s="58" t="s">
        <v>50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11"/>
    </row>
    <row r="3" spans="1:34" s="5" customFormat="1" ht="20.100000000000001" customHeight="1" x14ac:dyDescent="0.2">
      <c r="A3" s="62"/>
      <c r="B3" s="56">
        <v>1</v>
      </c>
      <c r="C3" s="56">
        <f>SUM(B3+1)</f>
        <v>2</v>
      </c>
      <c r="D3" s="56">
        <f t="shared" ref="D3:AD3" si="0">SUM(C3+1)</f>
        <v>3</v>
      </c>
      <c r="E3" s="56">
        <f t="shared" si="0"/>
        <v>4</v>
      </c>
      <c r="F3" s="56">
        <f t="shared" si="0"/>
        <v>5</v>
      </c>
      <c r="G3" s="56">
        <f t="shared" si="0"/>
        <v>6</v>
      </c>
      <c r="H3" s="56">
        <f t="shared" si="0"/>
        <v>7</v>
      </c>
      <c r="I3" s="56">
        <f t="shared" si="0"/>
        <v>8</v>
      </c>
      <c r="J3" s="56">
        <f t="shared" si="0"/>
        <v>9</v>
      </c>
      <c r="K3" s="56">
        <f t="shared" si="0"/>
        <v>10</v>
      </c>
      <c r="L3" s="56">
        <f t="shared" si="0"/>
        <v>11</v>
      </c>
      <c r="M3" s="56">
        <f t="shared" si="0"/>
        <v>12</v>
      </c>
      <c r="N3" s="56">
        <f t="shared" si="0"/>
        <v>13</v>
      </c>
      <c r="O3" s="56">
        <f t="shared" si="0"/>
        <v>14</v>
      </c>
      <c r="P3" s="56">
        <f t="shared" si="0"/>
        <v>15</v>
      </c>
      <c r="Q3" s="56">
        <f t="shared" si="0"/>
        <v>16</v>
      </c>
      <c r="R3" s="56">
        <f t="shared" si="0"/>
        <v>17</v>
      </c>
      <c r="S3" s="56">
        <f t="shared" si="0"/>
        <v>18</v>
      </c>
      <c r="T3" s="56">
        <f t="shared" si="0"/>
        <v>19</v>
      </c>
      <c r="U3" s="56">
        <f t="shared" si="0"/>
        <v>20</v>
      </c>
      <c r="V3" s="56">
        <f t="shared" si="0"/>
        <v>21</v>
      </c>
      <c r="W3" s="56">
        <f t="shared" si="0"/>
        <v>22</v>
      </c>
      <c r="X3" s="56">
        <f t="shared" si="0"/>
        <v>23</v>
      </c>
      <c r="Y3" s="56">
        <f t="shared" si="0"/>
        <v>24</v>
      </c>
      <c r="Z3" s="56">
        <f t="shared" si="0"/>
        <v>25</v>
      </c>
      <c r="AA3" s="56">
        <f t="shared" si="0"/>
        <v>26</v>
      </c>
      <c r="AB3" s="56">
        <f t="shared" si="0"/>
        <v>27</v>
      </c>
      <c r="AC3" s="56">
        <f t="shared" si="0"/>
        <v>28</v>
      </c>
      <c r="AD3" s="56">
        <f t="shared" si="0"/>
        <v>29</v>
      </c>
      <c r="AE3" s="56">
        <v>30</v>
      </c>
      <c r="AF3" s="56">
        <v>31</v>
      </c>
      <c r="AG3" s="30" t="s">
        <v>45</v>
      </c>
      <c r="AH3" s="19"/>
    </row>
    <row r="4" spans="1:34" s="5" customFormat="1" ht="20.100000000000001" customHeight="1" thickBot="1" x14ac:dyDescent="0.25">
      <c r="A4" s="63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29" t="s">
        <v>40</v>
      </c>
      <c r="AH4" s="19"/>
    </row>
    <row r="5" spans="1:34" s="5" customFormat="1" ht="20.100000000000001" customHeight="1" thickTop="1" x14ac:dyDescent="0.2">
      <c r="A5" s="8" t="s">
        <v>49</v>
      </c>
      <c r="B5" s="43" t="str">
        <f>[1]Outubro!$I$5</f>
        <v>**</v>
      </c>
      <c r="C5" s="43" t="str">
        <f>[1]Outubro!$I$6</f>
        <v>**</v>
      </c>
      <c r="D5" s="43" t="str">
        <f>[1]Outubro!$I$7</f>
        <v>**</v>
      </c>
      <c r="E5" s="43" t="str">
        <f>[1]Outubro!$I$8</f>
        <v>**</v>
      </c>
      <c r="F5" s="43" t="str">
        <f>[1]Outubro!$I$9</f>
        <v>**</v>
      </c>
      <c r="G5" s="43" t="str">
        <f>[1]Outubro!$I$10</f>
        <v>**</v>
      </c>
      <c r="H5" s="43" t="str">
        <f>[1]Outubro!$I$11</f>
        <v>**</v>
      </c>
      <c r="I5" s="43" t="str">
        <f>[1]Outubro!$I$12</f>
        <v>**</v>
      </c>
      <c r="J5" s="43" t="str">
        <f>[1]Outubro!$I$13</f>
        <v>**</v>
      </c>
      <c r="K5" s="43" t="str">
        <f>[1]Outubro!$I$14</f>
        <v>**</v>
      </c>
      <c r="L5" s="43" t="str">
        <f>[1]Outubro!$I$15</f>
        <v>**</v>
      </c>
      <c r="M5" s="43" t="str">
        <f>[1]Outubro!$I$16</f>
        <v>**</v>
      </c>
      <c r="N5" s="43" t="str">
        <f>[1]Outubro!$I$17</f>
        <v>**</v>
      </c>
      <c r="O5" s="43" t="str">
        <f>[1]Outubro!$I$18</f>
        <v>**</v>
      </c>
      <c r="P5" s="43" t="str">
        <f>[1]Outubro!$I$19</f>
        <v>**</v>
      </c>
      <c r="Q5" s="43" t="str">
        <f>[1]Outubro!$I$20</f>
        <v>**</v>
      </c>
      <c r="R5" s="43" t="str">
        <f>[1]Outubro!$I$21</f>
        <v>**</v>
      </c>
      <c r="S5" s="43" t="str">
        <f>[1]Outubro!$I$22</f>
        <v>**</v>
      </c>
      <c r="T5" s="43" t="str">
        <f>[1]Outubro!$I$23</f>
        <v>**</v>
      </c>
      <c r="U5" s="43" t="str">
        <f>[1]Outubro!$I$24</f>
        <v>**</v>
      </c>
      <c r="V5" s="43" t="str">
        <f>[1]Outubro!$I$25</f>
        <v>**</v>
      </c>
      <c r="W5" s="43" t="str">
        <f>[1]Outubro!$I$26</f>
        <v>**</v>
      </c>
      <c r="X5" s="43" t="str">
        <f>[1]Outubro!$I$27</f>
        <v>**</v>
      </c>
      <c r="Y5" s="43" t="str">
        <f>[1]Outubro!$I$28</f>
        <v>SE</v>
      </c>
      <c r="Z5" s="43" t="str">
        <f>[1]Outubro!$I$29</f>
        <v>S</v>
      </c>
      <c r="AA5" s="43" t="str">
        <f>[1]Outubro!$I$30</f>
        <v>O</v>
      </c>
      <c r="AB5" s="43" t="str">
        <f>[1]Outubro!$I$31</f>
        <v>O</v>
      </c>
      <c r="AC5" s="43" t="str">
        <f>[1]Outubro!$I$32</f>
        <v>S</v>
      </c>
      <c r="AD5" s="43" t="str">
        <f>[1]Outubro!$I$33</f>
        <v>S</v>
      </c>
      <c r="AE5" s="43" t="str">
        <f>[1]Outubro!$I$34</f>
        <v>SO</v>
      </c>
      <c r="AF5" s="43" t="str">
        <f>[1]Outubro!$I$35</f>
        <v>O</v>
      </c>
      <c r="AG5" s="50" t="str">
        <f>[1]Outubro!$I$36</f>
        <v>S</v>
      </c>
      <c r="AH5" s="19"/>
    </row>
    <row r="6" spans="1:34" s="1" customFormat="1" ht="17.100000000000001" customHeight="1" x14ac:dyDescent="0.2">
      <c r="A6" s="9" t="s">
        <v>0</v>
      </c>
      <c r="B6" s="3" t="str">
        <f>[2]Outubro!$I$5</f>
        <v>NO</v>
      </c>
      <c r="C6" s="3" t="str">
        <f>[2]Outubro!$I$6</f>
        <v>S</v>
      </c>
      <c r="D6" s="3" t="str">
        <f>[2]Outubro!$I$7</f>
        <v>S</v>
      </c>
      <c r="E6" s="3" t="str">
        <f>[2]Outubro!$I$8</f>
        <v>NE</v>
      </c>
      <c r="F6" s="3" t="str">
        <f>[2]Outubro!$I$9</f>
        <v>L</v>
      </c>
      <c r="G6" s="3" t="str">
        <f>[2]Outubro!$I$10</f>
        <v>NE</v>
      </c>
      <c r="H6" s="3" t="str">
        <f>[2]Outubro!$I$11</f>
        <v>L</v>
      </c>
      <c r="I6" s="3" t="str">
        <f>[2]Outubro!$I$12</f>
        <v>L</v>
      </c>
      <c r="J6" s="3" t="str">
        <f>[2]Outubro!$I$13</f>
        <v>L</v>
      </c>
      <c r="K6" s="3" t="str">
        <f>[2]Outubro!$I$14</f>
        <v>SO</v>
      </c>
      <c r="L6" s="3" t="str">
        <f>[2]Outubro!$I$15</f>
        <v>SE</v>
      </c>
      <c r="M6" s="3" t="str">
        <f>[2]Outubro!$I$16</f>
        <v>NE</v>
      </c>
      <c r="N6" s="3" t="str">
        <f>[2]Outubro!$I$17</f>
        <v>NE</v>
      </c>
      <c r="O6" s="3" t="str">
        <f>[2]Outubro!$I$18</f>
        <v>S</v>
      </c>
      <c r="P6" s="3" t="str">
        <f>[2]Outubro!$I$19</f>
        <v>O</v>
      </c>
      <c r="Q6" s="3" t="str">
        <f>[2]Outubro!$I$20</f>
        <v>SO</v>
      </c>
      <c r="R6" s="3" t="str">
        <f>[2]Outubro!$I$21</f>
        <v>SE</v>
      </c>
      <c r="S6" s="3" t="str">
        <f>[2]Outubro!$I$22</f>
        <v>L</v>
      </c>
      <c r="T6" s="20" t="str">
        <f>[2]Outubro!$I$23</f>
        <v>SE</v>
      </c>
      <c r="U6" s="20" t="str">
        <f>[2]Outubro!$I$24</f>
        <v>SE</v>
      </c>
      <c r="V6" s="20" t="str">
        <f>[2]Outubro!$I$25</f>
        <v>L</v>
      </c>
      <c r="W6" s="20" t="str">
        <f>[2]Outubro!$I$26</f>
        <v>L</v>
      </c>
      <c r="X6" s="20" t="str">
        <f>[2]Outubro!$I$27</f>
        <v>NE</v>
      </c>
      <c r="Y6" s="20" t="str">
        <f>[2]Outubro!$I$28</f>
        <v>L</v>
      </c>
      <c r="Z6" s="20" t="str">
        <f>[2]Outubro!$I$29</f>
        <v>NO</v>
      </c>
      <c r="AA6" s="20" t="str">
        <f>[2]Outubro!$I$30</f>
        <v>SO</v>
      </c>
      <c r="AB6" s="20" t="str">
        <f>[2]Outubro!$I$31</f>
        <v>SO</v>
      </c>
      <c r="AC6" s="20" t="str">
        <f>[2]Outubro!$I$32</f>
        <v>NE</v>
      </c>
      <c r="AD6" s="20" t="str">
        <f>[2]Outubro!$I$33</f>
        <v>L</v>
      </c>
      <c r="AE6" s="20" t="str">
        <f>[2]Outubro!$I$34</f>
        <v>S</v>
      </c>
      <c r="AF6" s="20" t="str">
        <f>[2]Outubro!$I$35</f>
        <v>S</v>
      </c>
      <c r="AG6" s="51" t="str">
        <f>[2]Outubro!$I$36</f>
        <v>L</v>
      </c>
      <c r="AH6" s="2"/>
    </row>
    <row r="7" spans="1:34" ht="17.100000000000001" customHeight="1" x14ac:dyDescent="0.2">
      <c r="A7" s="9" t="s">
        <v>1</v>
      </c>
      <c r="B7" s="15" t="str">
        <f>[3]Outubro!$I$5</f>
        <v>NO</v>
      </c>
      <c r="C7" s="15" t="str">
        <f>[3]Outubro!$I$6</f>
        <v>S</v>
      </c>
      <c r="D7" s="15" t="str">
        <f>[3]Outubro!$I$7</f>
        <v>SE</v>
      </c>
      <c r="E7" s="15" t="str">
        <f>[3]Outubro!$I$8</f>
        <v>SE</v>
      </c>
      <c r="F7" s="15" t="str">
        <f>[3]Outubro!$I$9</f>
        <v>O</v>
      </c>
      <c r="G7" s="15" t="str">
        <f>[3]Outubro!$I$10</f>
        <v>N</v>
      </c>
      <c r="H7" s="15" t="str">
        <f>[3]Outubro!$I$11</f>
        <v>NO</v>
      </c>
      <c r="I7" s="15" t="str">
        <f>[3]Outubro!$I$12</f>
        <v>NO</v>
      </c>
      <c r="J7" s="15" t="str">
        <f>[3]Outubro!$I$13</f>
        <v>NO</v>
      </c>
      <c r="K7" s="15" t="str">
        <f>[3]Outubro!$I$14</f>
        <v>N</v>
      </c>
      <c r="L7" s="15" t="str">
        <f>[3]Outubro!$I$15</f>
        <v>N</v>
      </c>
      <c r="M7" s="15" t="str">
        <f>[3]Outubro!$I$16</f>
        <v>N</v>
      </c>
      <c r="N7" s="15" t="str">
        <f>[3]Outubro!$I$17</f>
        <v>NO</v>
      </c>
      <c r="O7" s="15" t="str">
        <f>[3]Outubro!$I$18</f>
        <v>N</v>
      </c>
      <c r="P7" s="15" t="str">
        <f>[3]Outubro!$I$19</f>
        <v>NO</v>
      </c>
      <c r="Q7" s="15" t="str">
        <f>[3]Outubro!$I$20</f>
        <v>SO</v>
      </c>
      <c r="R7" s="15" t="str">
        <f>[3]Outubro!$I$21</f>
        <v>S</v>
      </c>
      <c r="S7" s="15" t="str">
        <f>[3]Outubro!$I$22</f>
        <v>SE</v>
      </c>
      <c r="T7" s="24" t="str">
        <f>[3]Outubro!$I$23</f>
        <v>SE</v>
      </c>
      <c r="U7" s="24" t="str">
        <f>[3]Outubro!$I$24</f>
        <v>SE</v>
      </c>
      <c r="V7" s="24" t="str">
        <f>[3]Outubro!$I$25</f>
        <v>L</v>
      </c>
      <c r="W7" s="24" t="str">
        <f>[3]Outubro!$I$26</f>
        <v>N</v>
      </c>
      <c r="X7" s="24" t="str">
        <f>[3]Outubro!$I$27</f>
        <v>N</v>
      </c>
      <c r="Y7" s="24" t="str">
        <f>[3]Outubro!$I$28</f>
        <v>SE</v>
      </c>
      <c r="Z7" s="24" t="str">
        <f>[3]Outubro!$I$29</f>
        <v>NO</v>
      </c>
      <c r="AA7" s="24" t="str">
        <f>[3]Outubro!$I$30</f>
        <v>S</v>
      </c>
      <c r="AB7" s="24" t="str">
        <f>[3]Outubro!$I$31</f>
        <v>SE</v>
      </c>
      <c r="AC7" s="24" t="str">
        <f>[3]Outubro!$I$32</f>
        <v>NO</v>
      </c>
      <c r="AD7" s="24" t="str">
        <f>[3]Outubro!$I$33</f>
        <v>NO</v>
      </c>
      <c r="AE7" s="24" t="str">
        <f>[3]Outubro!$I$34</f>
        <v>SE</v>
      </c>
      <c r="AF7" s="24" t="str">
        <f>[3]Outubro!$I$35</f>
        <v>S</v>
      </c>
      <c r="AG7" s="51" t="str">
        <f>[3]Outubro!$I$36</f>
        <v>NO</v>
      </c>
      <c r="AH7" s="2"/>
    </row>
    <row r="8" spans="1:34" ht="17.100000000000001" customHeight="1" x14ac:dyDescent="0.2">
      <c r="A8" s="9" t="s">
        <v>51</v>
      </c>
      <c r="B8" s="15" t="str">
        <f>[4]Outubro!$I$5</f>
        <v>N</v>
      </c>
      <c r="C8" s="15" t="str">
        <f>[4]Outubro!$I$6</f>
        <v>S</v>
      </c>
      <c r="D8" s="15" t="str">
        <f>[4]Outubro!$I$7</f>
        <v>S</v>
      </c>
      <c r="E8" s="15" t="str">
        <f>[4]Outubro!$I$8</f>
        <v>NE</v>
      </c>
      <c r="F8" s="15" t="str">
        <f>[4]Outubro!$I$9</f>
        <v>NE</v>
      </c>
      <c r="G8" s="15" t="str">
        <f>[4]Outubro!$I$10</f>
        <v>NE</v>
      </c>
      <c r="H8" s="15" t="str">
        <f>[4]Outubro!$I$11</f>
        <v>N</v>
      </c>
      <c r="I8" s="15" t="str">
        <f>[4]Outubro!$I$12</f>
        <v>N</v>
      </c>
      <c r="J8" s="15" t="str">
        <f>[4]Outubro!$I$13</f>
        <v>N</v>
      </c>
      <c r="K8" s="15" t="str">
        <f>[4]Outubro!$I$14</f>
        <v>SO</v>
      </c>
      <c r="L8" s="15" t="str">
        <f>[4]Outubro!$I$15</f>
        <v>SO</v>
      </c>
      <c r="M8" s="15" t="str">
        <f>[4]Outubro!$I$16</f>
        <v>NE</v>
      </c>
      <c r="N8" s="15" t="str">
        <f>[4]Outubro!$I$17</f>
        <v>N</v>
      </c>
      <c r="O8" s="15" t="str">
        <f>[4]Outubro!$I$18</f>
        <v>S</v>
      </c>
      <c r="P8" s="15" t="str">
        <f>[4]Outubro!$I$19</f>
        <v>SO</v>
      </c>
      <c r="Q8" s="15" t="str">
        <f>[4]Outubro!$I$20</f>
        <v>SO</v>
      </c>
      <c r="R8" s="15" t="str">
        <f>[4]Outubro!$I$21</f>
        <v>S</v>
      </c>
      <c r="S8" s="15" t="str">
        <f>[4]Outubro!$I$22</f>
        <v>L</v>
      </c>
      <c r="T8" s="24" t="str">
        <f>[4]Outubro!$I$23</f>
        <v>L</v>
      </c>
      <c r="U8" s="24" t="str">
        <f>[4]Outubro!$I$24</f>
        <v>SE</v>
      </c>
      <c r="V8" s="24" t="str">
        <f>[4]Outubro!$I$25</f>
        <v>NE</v>
      </c>
      <c r="W8" s="24" t="str">
        <f>[4]Outubro!$I$26</f>
        <v>NE</v>
      </c>
      <c r="X8" s="24" t="str">
        <f>[4]Outubro!$I$27</f>
        <v>NE</v>
      </c>
      <c r="Y8" s="24" t="str">
        <f>[4]Outubro!$I$28</f>
        <v>NE</v>
      </c>
      <c r="Z8" s="24" t="str">
        <f>[4]Outubro!$I$29</f>
        <v>NE</v>
      </c>
      <c r="AA8" s="24" t="str">
        <f>[4]Outubro!$I$30</f>
        <v>S</v>
      </c>
      <c r="AB8" s="24" t="str">
        <f>[4]Outubro!$I$31</f>
        <v>S</v>
      </c>
      <c r="AC8" s="24" t="str">
        <f>[4]Outubro!$I$32</f>
        <v>SO</v>
      </c>
      <c r="AD8" s="24" t="str">
        <f>[4]Outubro!$I$33</f>
        <v>NE</v>
      </c>
      <c r="AE8" s="24" t="str">
        <f>[4]Outubro!$I$34</f>
        <v>NE</v>
      </c>
      <c r="AF8" s="24" t="str">
        <f>[4]Outubro!$I$35</f>
        <v>S</v>
      </c>
      <c r="AG8" s="51" t="str">
        <f>[4]Outubro!$I$36</f>
        <v>NE</v>
      </c>
      <c r="AH8" s="2"/>
    </row>
    <row r="9" spans="1:34" ht="17.100000000000001" customHeight="1" x14ac:dyDescent="0.2">
      <c r="A9" s="9" t="s">
        <v>2</v>
      </c>
      <c r="B9" s="2" t="str">
        <f>[5]Outubro!$I$5</f>
        <v>L</v>
      </c>
      <c r="C9" s="2" t="str">
        <f>[5]Outubro!$I$6</f>
        <v>L</v>
      </c>
      <c r="D9" s="2" t="str">
        <f>[5]Outubro!$I$7</f>
        <v>L</v>
      </c>
      <c r="E9" s="2" t="str">
        <f>[5]Outubro!$I$8</f>
        <v>L</v>
      </c>
      <c r="F9" s="2" t="str">
        <f>[5]Outubro!$I$9</f>
        <v>N</v>
      </c>
      <c r="G9" s="2" t="str">
        <f>[5]Outubro!$I$10</f>
        <v>N</v>
      </c>
      <c r="H9" s="2" t="str">
        <f>[5]Outubro!$I$11</f>
        <v>N</v>
      </c>
      <c r="I9" s="2" t="str">
        <f>[5]Outubro!$I$12</f>
        <v>N</v>
      </c>
      <c r="J9" s="2" t="str">
        <f>[5]Outubro!$I$13</f>
        <v>N</v>
      </c>
      <c r="K9" s="2" t="str">
        <f>[5]Outubro!$I$14</f>
        <v>L</v>
      </c>
      <c r="L9" s="2" t="str">
        <f>[5]Outubro!$I$15</f>
        <v>N</v>
      </c>
      <c r="M9" s="2" t="str">
        <f>[5]Outubro!$I$16</f>
        <v>L</v>
      </c>
      <c r="N9" s="2" t="str">
        <f>[5]Outubro!$I$17</f>
        <v>O</v>
      </c>
      <c r="O9" s="2" t="str">
        <f>[5]Outubro!$I$18</f>
        <v>SO</v>
      </c>
      <c r="P9" s="2" t="str">
        <f>[5]Outubro!$I$19</f>
        <v>NO</v>
      </c>
      <c r="Q9" s="2" t="str">
        <f>[5]Outubro!$I$20</f>
        <v>O</v>
      </c>
      <c r="R9" s="2" t="str">
        <f>[5]Outubro!$I$21</f>
        <v>NO</v>
      </c>
      <c r="S9" s="2" t="str">
        <f>[5]Outubro!$I$22</f>
        <v>SE</v>
      </c>
      <c r="T9" s="20" t="str">
        <f>[5]Outubro!$I$23</f>
        <v>SE</v>
      </c>
      <c r="U9" s="20" t="str">
        <f>[5]Outubro!$I$24</f>
        <v>L</v>
      </c>
      <c r="V9" s="2" t="str">
        <f>[5]Outubro!$I$25</f>
        <v>L</v>
      </c>
      <c r="W9" s="20" t="str">
        <f>[5]Outubro!$I$26</f>
        <v>NE</v>
      </c>
      <c r="X9" s="20" t="str">
        <f>[5]Outubro!$I$27</f>
        <v>L</v>
      </c>
      <c r="Y9" s="20" t="str">
        <f>[5]Outubro!$I$28</f>
        <v>N</v>
      </c>
      <c r="Z9" s="20" t="str">
        <f>[5]Outubro!$I$29</f>
        <v>NE</v>
      </c>
      <c r="AA9" s="20" t="str">
        <f>[5]Outubro!$I$30</f>
        <v>N</v>
      </c>
      <c r="AB9" s="20" t="str">
        <f>[5]Outubro!$I$31</f>
        <v>SE</v>
      </c>
      <c r="AC9" s="20" t="str">
        <f>[5]Outubro!$I$32</f>
        <v>L</v>
      </c>
      <c r="AD9" s="20" t="str">
        <f>[5]Outubro!$I$33</f>
        <v>N</v>
      </c>
      <c r="AE9" s="20" t="str">
        <f>[5]Outubro!$I$34</f>
        <v>L</v>
      </c>
      <c r="AF9" s="20" t="str">
        <f>[5]Outubro!$I$35</f>
        <v>N</v>
      </c>
      <c r="AG9" s="51" t="str">
        <f>[5]Outubro!$I$36</f>
        <v>L</v>
      </c>
      <c r="AH9" s="2"/>
    </row>
    <row r="10" spans="1:34" ht="17.100000000000001" customHeight="1" x14ac:dyDescent="0.2">
      <c r="A10" s="9" t="s">
        <v>3</v>
      </c>
      <c r="B10" s="2" t="str">
        <f>[6]Outubro!$I$5</f>
        <v>O</v>
      </c>
      <c r="C10" s="2" t="str">
        <f>[6]Outubro!$I$6</f>
        <v>SO</v>
      </c>
      <c r="D10" s="2" t="str">
        <f>[6]Outubro!$I$7</f>
        <v>SE</v>
      </c>
      <c r="E10" s="2" t="str">
        <f>[6]Outubro!$I$8</f>
        <v>L</v>
      </c>
      <c r="F10" s="2" t="str">
        <f>[6]Outubro!$I$9</f>
        <v>N</v>
      </c>
      <c r="G10" s="2" t="str">
        <f>[6]Outubro!$I$10</f>
        <v>L</v>
      </c>
      <c r="H10" s="2" t="str">
        <f>[6]Outubro!$I$11</f>
        <v>NE</v>
      </c>
      <c r="I10" s="2" t="str">
        <f>[6]Outubro!$I$12</f>
        <v>NO</v>
      </c>
      <c r="J10" s="2" t="str">
        <f>[6]Outubro!$I$13</f>
        <v>SO</v>
      </c>
      <c r="K10" s="2" t="str">
        <f>[6]Outubro!$I$14</f>
        <v>L</v>
      </c>
      <c r="L10" s="2" t="str">
        <f>[6]Outubro!$I$15</f>
        <v>O</v>
      </c>
      <c r="M10" s="2" t="str">
        <f>[6]Outubro!$I$16</f>
        <v>L</v>
      </c>
      <c r="N10" s="2" t="str">
        <f>[6]Outubro!$I$17</f>
        <v>O</v>
      </c>
      <c r="O10" s="2" t="str">
        <f>[6]Outubro!$I$18</f>
        <v>SO</v>
      </c>
      <c r="P10" s="2" t="str">
        <f>[6]Outubro!$I$19</f>
        <v>NO</v>
      </c>
      <c r="Q10" s="2" t="str">
        <f>[6]Outubro!$I$20</f>
        <v>O</v>
      </c>
      <c r="R10" s="2" t="str">
        <f>[6]Outubro!$I$21</f>
        <v>NO</v>
      </c>
      <c r="S10" s="2" t="str">
        <f>[6]Outubro!$I$22</f>
        <v>SE</v>
      </c>
      <c r="T10" s="20" t="str">
        <f>[6]Outubro!$I$23</f>
        <v>SE</v>
      </c>
      <c r="U10" s="20" t="str">
        <f>[6]Outubro!$I$24</f>
        <v>L</v>
      </c>
      <c r="V10" s="20" t="str">
        <f>[6]Outubro!$I$25</f>
        <v>L</v>
      </c>
      <c r="W10" s="20" t="str">
        <f>[6]Outubro!$I$26</f>
        <v>NE</v>
      </c>
      <c r="X10" s="20" t="str">
        <f>[6]Outubro!$I$27</f>
        <v>L</v>
      </c>
      <c r="Y10" s="20" t="str">
        <f>[6]Outubro!$I$28</f>
        <v>NE</v>
      </c>
      <c r="Z10" s="20" t="str">
        <f>[6]Outubro!$I$29</f>
        <v>L</v>
      </c>
      <c r="AA10" s="20" t="str">
        <f>[6]Outubro!$I$30</f>
        <v>SO</v>
      </c>
      <c r="AB10" s="20" t="str">
        <f>[6]Outubro!$I$31</f>
        <v>L</v>
      </c>
      <c r="AC10" s="20" t="str">
        <f>[6]Outubro!$I$32</f>
        <v>SO</v>
      </c>
      <c r="AD10" s="20" t="str">
        <f>[6]Outubro!$I$33</f>
        <v>O</v>
      </c>
      <c r="AE10" s="20" t="str">
        <f>[6]Outubro!$I$34</f>
        <v>SO</v>
      </c>
      <c r="AF10" s="20" t="str">
        <f>[6]Outubro!$I$35</f>
        <v>SE</v>
      </c>
      <c r="AG10" s="51" t="str">
        <f>[6]Outubro!$I$36</f>
        <v>L</v>
      </c>
      <c r="AH10" s="2"/>
    </row>
    <row r="11" spans="1:34" ht="17.100000000000001" customHeight="1" x14ac:dyDescent="0.2">
      <c r="A11" s="9" t="s">
        <v>4</v>
      </c>
      <c r="B11" s="2" t="str">
        <f>[7]Outubro!$I$5</f>
        <v>NO</v>
      </c>
      <c r="C11" s="2" t="str">
        <f>[7]Outubro!$I$6</f>
        <v>NE</v>
      </c>
      <c r="D11" s="2" t="str">
        <f>[7]Outubro!$I$7</f>
        <v>SE</v>
      </c>
      <c r="E11" s="2" t="str">
        <f>[7]Outubro!$I$8</f>
        <v>L</v>
      </c>
      <c r="F11" s="2" t="str">
        <f>[7]Outubro!$I$9</f>
        <v>N</v>
      </c>
      <c r="G11" s="2" t="str">
        <f>[7]Outubro!$I$10</f>
        <v>N</v>
      </c>
      <c r="H11" s="2" t="str">
        <f>[7]Outubro!$I$11</f>
        <v>N</v>
      </c>
      <c r="I11" s="2" t="str">
        <f>[7]Outubro!$I$12</f>
        <v>N</v>
      </c>
      <c r="J11" s="2" t="str">
        <f>[7]Outubro!$I$13</f>
        <v>N</v>
      </c>
      <c r="K11" s="2" t="str">
        <f>[7]Outubro!$I$14</f>
        <v>NO</v>
      </c>
      <c r="L11" s="2" t="str">
        <f>[7]Outubro!$I$15</f>
        <v>N</v>
      </c>
      <c r="M11" s="2" t="str">
        <f>[7]Outubro!$I$16</f>
        <v>N</v>
      </c>
      <c r="N11" s="2" t="str">
        <f>[7]Outubro!$I$17</f>
        <v>N</v>
      </c>
      <c r="O11" s="2" t="str">
        <f>[7]Outubro!$I$18</f>
        <v>NO</v>
      </c>
      <c r="P11" s="2" t="str">
        <f>[7]Outubro!$I$19</f>
        <v>N</v>
      </c>
      <c r="Q11" s="2" t="str">
        <f>[7]Outubro!$I$20</f>
        <v>O</v>
      </c>
      <c r="R11" s="2" t="str">
        <f>[7]Outubro!$I$21</f>
        <v>S</v>
      </c>
      <c r="S11" s="2" t="str">
        <f>[7]Outubro!$I$22</f>
        <v>SE</v>
      </c>
      <c r="T11" s="20" t="str">
        <f>[7]Outubro!$I$23</f>
        <v>SE</v>
      </c>
      <c r="U11" s="20" t="str">
        <f>[7]Outubro!$I$24</f>
        <v>SE</v>
      </c>
      <c r="V11" s="20" t="str">
        <f>[7]Outubro!$I$25</f>
        <v>L</v>
      </c>
      <c r="W11" s="20" t="str">
        <f>[7]Outubro!$I$26</f>
        <v>NE</v>
      </c>
      <c r="X11" s="20" t="str">
        <f>[7]Outubro!$I$27</f>
        <v>NE</v>
      </c>
      <c r="Y11" s="20" t="str">
        <f>[7]Outubro!$I$28</f>
        <v>NE</v>
      </c>
      <c r="Z11" s="20" t="str">
        <f>[7]Outubro!$I$29</f>
        <v>NO</v>
      </c>
      <c r="AA11" s="20" t="str">
        <f>[7]Outubro!$I$30</f>
        <v>O</v>
      </c>
      <c r="AB11" s="20" t="str">
        <f>[7]Outubro!$I$31</f>
        <v>L</v>
      </c>
      <c r="AC11" s="20" t="str">
        <f>[7]Outubro!$I$32</f>
        <v>N</v>
      </c>
      <c r="AD11" s="20" t="str">
        <f>[7]Outubro!$I$33</f>
        <v>NO</v>
      </c>
      <c r="AE11" s="20" t="str">
        <f>[7]Outubro!$I$34</f>
        <v>N</v>
      </c>
      <c r="AF11" s="20" t="str">
        <f>[7]Outubro!$I$35</f>
        <v>S</v>
      </c>
      <c r="AG11" s="51" t="str">
        <f>[7]Outubro!$I$36</f>
        <v>N</v>
      </c>
      <c r="AH11" s="2"/>
    </row>
    <row r="12" spans="1:34" ht="17.100000000000001" customHeight="1" x14ac:dyDescent="0.2">
      <c r="A12" s="9" t="s">
        <v>5</v>
      </c>
      <c r="B12" s="20" t="str">
        <f>[8]Outubro!$I$5</f>
        <v>NO</v>
      </c>
      <c r="C12" s="20" t="str">
        <f>[8]Outubro!$I$6</f>
        <v>NO</v>
      </c>
      <c r="D12" s="20" t="str">
        <f>[8]Outubro!$I$7</f>
        <v>SO</v>
      </c>
      <c r="E12" s="20" t="str">
        <f>[8]Outubro!$I$8</f>
        <v>NE</v>
      </c>
      <c r="F12" s="20" t="str">
        <f>[8]Outubro!$I$9</f>
        <v>L</v>
      </c>
      <c r="G12" s="20" t="str">
        <f>[8]Outubro!$I$10</f>
        <v>L</v>
      </c>
      <c r="H12" s="20" t="str">
        <f>[8]Outubro!$I$11</f>
        <v>L</v>
      </c>
      <c r="I12" s="20" t="str">
        <f>[8]Outubro!$I$12</f>
        <v>N</v>
      </c>
      <c r="J12" s="20" t="str">
        <f>[8]Outubro!$I$13</f>
        <v>O</v>
      </c>
      <c r="K12" s="20" t="str">
        <f>[8]Outubro!$I$14</f>
        <v>SO</v>
      </c>
      <c r="L12" s="20" t="str">
        <f>[8]Outubro!$I$15</f>
        <v>L</v>
      </c>
      <c r="M12" s="20" t="str">
        <f>[8]Outubro!$I$16</f>
        <v>NE</v>
      </c>
      <c r="N12" s="20" t="str">
        <f>[8]Outubro!$I$17</f>
        <v>NE</v>
      </c>
      <c r="O12" s="20" t="str">
        <f>[8]Outubro!$I$18</f>
        <v>O</v>
      </c>
      <c r="P12" s="20" t="str">
        <f>[8]Outubro!$I$19</f>
        <v>SO</v>
      </c>
      <c r="Q12" s="20" t="str">
        <f>[8]Outubro!$I$20</f>
        <v>SO</v>
      </c>
      <c r="R12" s="20" t="str">
        <f>[8]Outubro!$I$21</f>
        <v>SO</v>
      </c>
      <c r="S12" s="20" t="str">
        <f>[8]Outubro!$I$22</f>
        <v>L</v>
      </c>
      <c r="T12" s="20" t="str">
        <f>[8]Outubro!$I$23</f>
        <v>SE</v>
      </c>
      <c r="U12" s="20" t="str">
        <f>[8]Outubro!$I$24</f>
        <v>SE</v>
      </c>
      <c r="V12" s="20" t="str">
        <f>[8]Outubro!$I$25</f>
        <v>SE</v>
      </c>
      <c r="W12" s="20" t="str">
        <f>[8]Outubro!$I$26</f>
        <v>L</v>
      </c>
      <c r="X12" s="20" t="str">
        <f>[8]Outubro!$I$27</f>
        <v>L</v>
      </c>
      <c r="Y12" s="20" t="str">
        <f>[8]Outubro!$I$28</f>
        <v>L</v>
      </c>
      <c r="Z12" s="20" t="str">
        <f>[8]Outubro!$I$29</f>
        <v>L</v>
      </c>
      <c r="AA12" s="20" t="str">
        <f>[8]Outubro!$I$30</f>
        <v>L</v>
      </c>
      <c r="AB12" s="20" t="str">
        <f>[8]Outubro!$I$31</f>
        <v>L</v>
      </c>
      <c r="AC12" s="20" t="str">
        <f>[8]Outubro!$I$32</f>
        <v>L</v>
      </c>
      <c r="AD12" s="20" t="str">
        <f>[8]Outubro!$I$33</f>
        <v>L</v>
      </c>
      <c r="AE12" s="20" t="str">
        <f>[8]Outubro!$I$34</f>
        <v>S</v>
      </c>
      <c r="AF12" s="20" t="str">
        <f>[8]Outubro!$I$35</f>
        <v>SO</v>
      </c>
      <c r="AG12" s="51" t="str">
        <f>[8]Outubro!$I$36</f>
        <v>L</v>
      </c>
      <c r="AH12" s="2"/>
    </row>
    <row r="13" spans="1:34" ht="17.100000000000001" customHeight="1" x14ac:dyDescent="0.2">
      <c r="A13" s="9" t="s">
        <v>6</v>
      </c>
      <c r="B13" s="20" t="str">
        <f>[9]Outubro!$I$5</f>
        <v>NO</v>
      </c>
      <c r="C13" s="20" t="str">
        <f>[9]Outubro!$I$6</f>
        <v>L</v>
      </c>
      <c r="D13" s="20" t="str">
        <f>[9]Outubro!$I$7</f>
        <v>SE</v>
      </c>
      <c r="E13" s="20" t="str">
        <f>[9]Outubro!$I$8</f>
        <v>SE</v>
      </c>
      <c r="F13" s="20" t="str">
        <f>[9]Outubro!$I$9</f>
        <v>L</v>
      </c>
      <c r="G13" s="20" t="str">
        <f>[9]Outubro!$I$10</f>
        <v>O</v>
      </c>
      <c r="H13" s="20" t="str">
        <f>[9]Outubro!$I$11</f>
        <v>L</v>
      </c>
      <c r="I13" s="20" t="str">
        <f>[9]Outubro!$I$12</f>
        <v>NO</v>
      </c>
      <c r="J13" s="20" t="str">
        <f>[9]Outubro!$I$13</f>
        <v>O</v>
      </c>
      <c r="K13" s="20" t="str">
        <f>[9]Outubro!$I$14</f>
        <v>NE</v>
      </c>
      <c r="L13" s="20" t="str">
        <f>[9]Outubro!$I$15</f>
        <v>NO</v>
      </c>
      <c r="M13" s="20" t="str">
        <f>[9]Outubro!$I$16</f>
        <v>L</v>
      </c>
      <c r="N13" s="20" t="str">
        <f>[9]Outubro!$I$17</f>
        <v>NO</v>
      </c>
      <c r="O13" s="20" t="str">
        <f>[9]Outubro!$I$18</f>
        <v>NO</v>
      </c>
      <c r="P13" s="20" t="str">
        <f>[9]Outubro!$I$19</f>
        <v>O</v>
      </c>
      <c r="Q13" s="20" t="str">
        <f>[9]Outubro!$I$20</f>
        <v>O</v>
      </c>
      <c r="R13" s="20" t="str">
        <f>[9]Outubro!$I$21</f>
        <v>NO</v>
      </c>
      <c r="S13" s="20" t="str">
        <f>[9]Outubro!$I$22</f>
        <v>SE</v>
      </c>
      <c r="T13" s="20" t="str">
        <f>[9]Outubro!$I$23</f>
        <v>SE</v>
      </c>
      <c r="U13" s="20" t="str">
        <f>[9]Outubro!$I$24</f>
        <v>SE</v>
      </c>
      <c r="V13" s="20" t="str">
        <f>[9]Outubro!$I$25</f>
        <v>SE</v>
      </c>
      <c r="W13" s="20" t="str">
        <f>[9]Outubro!$I$26</f>
        <v>L</v>
      </c>
      <c r="X13" s="20" t="str">
        <f>[9]Outubro!$I$27</f>
        <v>L</v>
      </c>
      <c r="Y13" s="20" t="str">
        <f>[9]Outubro!$I$28</f>
        <v>NO</v>
      </c>
      <c r="Z13" s="20" t="str">
        <f>[9]Outubro!$I$29</f>
        <v>L</v>
      </c>
      <c r="AA13" s="20" t="str">
        <f>[9]Outubro!$I$30</f>
        <v>L</v>
      </c>
      <c r="AB13" s="20" t="str">
        <f>[9]Outubro!$I$31</f>
        <v>S</v>
      </c>
      <c r="AC13" s="20" t="str">
        <f>[9]Outubro!$I$32</f>
        <v>L</v>
      </c>
      <c r="AD13" s="20" t="str">
        <f>[9]Outubro!$I$33</f>
        <v>O</v>
      </c>
      <c r="AE13" s="20" t="str">
        <f>[9]Outubro!$I$34</f>
        <v>S</v>
      </c>
      <c r="AF13" s="20" t="str">
        <f>[9]Outubro!$I$35</f>
        <v>SO</v>
      </c>
      <c r="AG13" s="51" t="str">
        <f>[9]Outubro!$I$36</f>
        <v>L</v>
      </c>
      <c r="AH13" s="2"/>
    </row>
    <row r="14" spans="1:34" ht="17.100000000000001" customHeight="1" x14ac:dyDescent="0.2">
      <c r="A14" s="9" t="s">
        <v>7</v>
      </c>
      <c r="B14" s="2" t="str">
        <f>[10]Outubro!$I$5</f>
        <v>N</v>
      </c>
      <c r="C14" s="2" t="str">
        <f>[10]Outubro!$I$6</f>
        <v>S</v>
      </c>
      <c r="D14" s="2" t="str">
        <f>[10]Outubro!$I$7</f>
        <v>S</v>
      </c>
      <c r="E14" s="2" t="str">
        <f>[10]Outubro!$I$8</f>
        <v>NE</v>
      </c>
      <c r="F14" s="2" t="str">
        <f>[10]Outubro!$I$9</f>
        <v>SE</v>
      </c>
      <c r="G14" s="2" t="str">
        <f>[10]Outubro!$I$10</f>
        <v>NE</v>
      </c>
      <c r="H14" s="2" t="str">
        <f>[10]Outubro!$I$11</f>
        <v>NE</v>
      </c>
      <c r="I14" s="2" t="str">
        <f>[10]Outubro!$I$12</f>
        <v>NE</v>
      </c>
      <c r="J14" s="2" t="str">
        <f>[10]Outubro!$I$13</f>
        <v>N</v>
      </c>
      <c r="K14" s="2" t="str">
        <f>[10]Outubro!$I$14</f>
        <v>N</v>
      </c>
      <c r="L14" s="2" t="str">
        <f>[10]Outubro!$I$15</f>
        <v>NE</v>
      </c>
      <c r="M14" s="2" t="str">
        <f>[10]Outubro!$I$16</f>
        <v>NE</v>
      </c>
      <c r="N14" s="2" t="str">
        <f>[10]Outubro!$I$17</f>
        <v>N</v>
      </c>
      <c r="O14" s="2" t="str">
        <f>[10]Outubro!$I$18</f>
        <v>SO</v>
      </c>
      <c r="P14" s="2" t="str">
        <f>[10]Outubro!$I$19</f>
        <v>O</v>
      </c>
      <c r="Q14" s="2" t="str">
        <f>[10]Outubro!$I$20</f>
        <v>SO</v>
      </c>
      <c r="R14" s="2" t="str">
        <f>[10]Outubro!$I$21</f>
        <v>SE</v>
      </c>
      <c r="S14" s="2" t="str">
        <f>[10]Outubro!$I$22</f>
        <v>SE</v>
      </c>
      <c r="T14" s="20" t="str">
        <f>[10]Outubro!$I$23</f>
        <v>SE</v>
      </c>
      <c r="U14" s="20" t="str">
        <f>[10]Outubro!$I$24</f>
        <v>SE</v>
      </c>
      <c r="V14" s="20" t="str">
        <f>[10]Outubro!$I$25</f>
        <v>L</v>
      </c>
      <c r="W14" s="20" t="str">
        <f>[10]Outubro!$I$26</f>
        <v>L</v>
      </c>
      <c r="X14" s="20" t="str">
        <f>[10]Outubro!$I$27</f>
        <v>NE</v>
      </c>
      <c r="Y14" s="20" t="str">
        <f>[10]Outubro!$I$28</f>
        <v>NE</v>
      </c>
      <c r="Z14" s="20" t="str">
        <f>[10]Outubro!$I$29</f>
        <v>N</v>
      </c>
      <c r="AA14" s="20" t="str">
        <f>[10]Outubro!$I$30</f>
        <v>S</v>
      </c>
      <c r="AB14" s="20" t="str">
        <f>[10]Outubro!$I$31</f>
        <v>SE</v>
      </c>
      <c r="AC14" s="20" t="str">
        <f>[10]Outubro!$I$32</f>
        <v>L</v>
      </c>
      <c r="AD14" s="20" t="str">
        <f>[10]Outubro!$I$33</f>
        <v>NO</v>
      </c>
      <c r="AE14" s="20" t="str">
        <f>[10]Outubro!$I$34</f>
        <v>NE</v>
      </c>
      <c r="AF14" s="20" t="str">
        <f>[10]Outubro!$I$35</f>
        <v>S</v>
      </c>
      <c r="AG14" s="51" t="str">
        <f>[10]Outubro!$I$36</f>
        <v>NE</v>
      </c>
      <c r="AH14" s="2"/>
    </row>
    <row r="15" spans="1:34" ht="17.100000000000001" customHeight="1" x14ac:dyDescent="0.2">
      <c r="A15" s="9" t="s">
        <v>8</v>
      </c>
      <c r="B15" s="2" t="str">
        <f>[11]Outubro!$I$5</f>
        <v>NO</v>
      </c>
      <c r="C15" s="2" t="str">
        <f>[11]Outubro!$I$6</f>
        <v>S</v>
      </c>
      <c r="D15" s="2" t="str">
        <f>[11]Outubro!$I$7</f>
        <v>S</v>
      </c>
      <c r="E15" s="2" t="str">
        <f>[11]Outubro!$I$8</f>
        <v>NE</v>
      </c>
      <c r="F15" s="2" t="str">
        <f>[11]Outubro!$I$9</f>
        <v>L</v>
      </c>
      <c r="G15" s="2" t="str">
        <f>[11]Outubro!$I$10</f>
        <v>NE</v>
      </c>
      <c r="H15" s="2" t="str">
        <f>[11]Outubro!$I$11</f>
        <v>NE</v>
      </c>
      <c r="I15" s="2" t="str">
        <f>[11]Outubro!$I$12</f>
        <v>NE</v>
      </c>
      <c r="J15" s="2" t="str">
        <f>[11]Outubro!$I$13</f>
        <v>L</v>
      </c>
      <c r="K15" s="2" t="str">
        <f>[11]Outubro!$I$14</f>
        <v>NE</v>
      </c>
      <c r="L15" s="2" t="str">
        <f>[11]Outubro!$I$15</f>
        <v>S</v>
      </c>
      <c r="M15" s="2" t="str">
        <f>[11]Outubro!$I$16</f>
        <v>NE</v>
      </c>
      <c r="N15" s="2" t="str">
        <f>[11]Outubro!$I$17</f>
        <v>NE</v>
      </c>
      <c r="O15" s="2" t="str">
        <f>[11]Outubro!$I$18</f>
        <v>S</v>
      </c>
      <c r="P15" s="2" t="str">
        <f>[11]Outubro!$I$19</f>
        <v>O</v>
      </c>
      <c r="Q15" s="20" t="str">
        <f>[11]Outubro!$I$20</f>
        <v>SO</v>
      </c>
      <c r="R15" s="20" t="str">
        <f>[11]Outubro!$I$21</f>
        <v>S</v>
      </c>
      <c r="S15" s="20" t="str">
        <f>[11]Outubro!$I$22</f>
        <v>L</v>
      </c>
      <c r="T15" s="20" t="str">
        <f>[11]Outubro!$I$23</f>
        <v>L</v>
      </c>
      <c r="U15" s="20" t="str">
        <f>[11]Outubro!$I$24</f>
        <v>L</v>
      </c>
      <c r="V15" s="20" t="str">
        <f>[11]Outubro!$I$25</f>
        <v>L</v>
      </c>
      <c r="W15" s="20" t="str">
        <f>[11]Outubro!$I$26</f>
        <v>L</v>
      </c>
      <c r="X15" s="20" t="str">
        <f>[11]Outubro!$I$27</f>
        <v>NE</v>
      </c>
      <c r="Y15" s="20" t="str">
        <f>[11]Outubro!$I$28</f>
        <v>NE</v>
      </c>
      <c r="Z15" s="20" t="str">
        <f>[11]Outubro!$I$29</f>
        <v>NE</v>
      </c>
      <c r="AA15" s="20" t="str">
        <f>[11]Outubro!$I$30</f>
        <v>S</v>
      </c>
      <c r="AB15" s="20" t="str">
        <f>[11]Outubro!$I$31</f>
        <v>S</v>
      </c>
      <c r="AC15" s="20" t="str">
        <f>[11]Outubro!$I$32</f>
        <v>S</v>
      </c>
      <c r="AD15" s="20" t="str">
        <f>[11]Outubro!$I$33</f>
        <v>NE</v>
      </c>
      <c r="AE15" s="20" t="str">
        <f>[11]Outubro!$I$34</f>
        <v>S</v>
      </c>
      <c r="AF15" s="20" t="str">
        <f>[11]Outubro!$I$35</f>
        <v>S</v>
      </c>
      <c r="AG15" s="51" t="str">
        <f>[11]Outubro!$I$36</f>
        <v>NE</v>
      </c>
      <c r="AH15" s="2"/>
    </row>
    <row r="16" spans="1:34" ht="17.100000000000001" customHeight="1" x14ac:dyDescent="0.2">
      <c r="A16" s="9" t="s">
        <v>9</v>
      </c>
      <c r="B16" s="2" t="str">
        <f>[12]Outubro!$I$5</f>
        <v>NO</v>
      </c>
      <c r="C16" s="2" t="str">
        <f>[12]Outubro!$I$6</f>
        <v>SO</v>
      </c>
      <c r="D16" s="2" t="str">
        <f>[12]Outubro!$I$7</f>
        <v>S</v>
      </c>
      <c r="E16" s="2" t="str">
        <f>[12]Outubro!$I$8</f>
        <v>L</v>
      </c>
      <c r="F16" s="2" t="str">
        <f>[12]Outubro!$I$9</f>
        <v>SE</v>
      </c>
      <c r="G16" s="2" t="str">
        <f>[12]Outubro!$I$10</f>
        <v>NE</v>
      </c>
      <c r="H16" s="2" t="str">
        <f>[12]Outubro!$I$11</f>
        <v>NE</v>
      </c>
      <c r="I16" s="2" t="str">
        <f>[12]Outubro!$I$12</f>
        <v>NE</v>
      </c>
      <c r="J16" s="2" t="str">
        <f>[12]Outubro!$I$13</f>
        <v>NE</v>
      </c>
      <c r="K16" s="2" t="str">
        <f>[12]Outubro!$I$14</f>
        <v>N</v>
      </c>
      <c r="L16" s="2" t="str">
        <f>[12]Outubro!$I$15</f>
        <v>SO</v>
      </c>
      <c r="M16" s="2" t="str">
        <f>[12]Outubro!$I$16</f>
        <v>L</v>
      </c>
      <c r="N16" s="2" t="str">
        <f>[12]Outubro!$I$17</f>
        <v>NE</v>
      </c>
      <c r="O16" s="2" t="str">
        <f>[12]Outubro!$I$18</f>
        <v>O</v>
      </c>
      <c r="P16" s="2" t="str">
        <f>[12]Outubro!$I$19</f>
        <v>NO</v>
      </c>
      <c r="Q16" s="2" t="str">
        <f>[12]Outubro!$I$20</f>
        <v>SO</v>
      </c>
      <c r="R16" s="2" t="str">
        <f>[12]Outubro!$I$21</f>
        <v>SE</v>
      </c>
      <c r="S16" s="2" t="str">
        <f>[12]Outubro!$I$22</f>
        <v>L</v>
      </c>
      <c r="T16" s="20" t="str">
        <f>[12]Outubro!$I$23</f>
        <v>L</v>
      </c>
      <c r="U16" s="20" t="str">
        <f>[12]Outubro!$I$24</f>
        <v>SE</v>
      </c>
      <c r="V16" s="20" t="str">
        <f>[12]Outubro!$I$25</f>
        <v>L</v>
      </c>
      <c r="W16" s="20" t="str">
        <f>[12]Outubro!$I$26</f>
        <v>L</v>
      </c>
      <c r="X16" s="20" t="str">
        <f>[12]Outubro!$I$27</f>
        <v>NE</v>
      </c>
      <c r="Y16" s="20" t="str">
        <f>[12]Outubro!$I$28</f>
        <v>NE</v>
      </c>
      <c r="Z16" s="20" t="str">
        <f>[12]Outubro!$I$29</f>
        <v>NE</v>
      </c>
      <c r="AA16" s="20" t="str">
        <f>[12]Outubro!$I$30</f>
        <v>S</v>
      </c>
      <c r="AB16" s="20" t="str">
        <f>[12]Outubro!$I$31</f>
        <v>S</v>
      </c>
      <c r="AC16" s="20" t="str">
        <f>[12]Outubro!$I$32</f>
        <v>SE</v>
      </c>
      <c r="AD16" s="20" t="str">
        <f>[12]Outubro!$I$33</f>
        <v>NE</v>
      </c>
      <c r="AE16" s="20" t="str">
        <f>[12]Outubro!$I$34</f>
        <v>N</v>
      </c>
      <c r="AF16" s="20" t="str">
        <f>[12]Outubro!$I$35</f>
        <v>S</v>
      </c>
      <c r="AG16" s="51" t="str">
        <f>[12]Outubro!$I$36</f>
        <v>NE</v>
      </c>
      <c r="AH16" s="2"/>
    </row>
    <row r="17" spans="1:34" ht="17.100000000000001" customHeight="1" x14ac:dyDescent="0.2">
      <c r="A17" s="9" t="s">
        <v>52</v>
      </c>
      <c r="B17" s="2" t="str">
        <f>[13]Outubro!$I$5</f>
        <v>N</v>
      </c>
      <c r="C17" s="2" t="str">
        <f>[13]Outubro!$I$6</f>
        <v>SO</v>
      </c>
      <c r="D17" s="2" t="str">
        <f>[13]Outubro!$I$7</f>
        <v>S</v>
      </c>
      <c r="E17" s="2" t="str">
        <f>[13]Outubro!$I$8</f>
        <v>SE</v>
      </c>
      <c r="F17" s="2" t="str">
        <f>[13]Outubro!$I$9</f>
        <v>N</v>
      </c>
      <c r="G17" s="2" t="str">
        <f>[13]Outubro!$I$10</f>
        <v>N</v>
      </c>
      <c r="H17" s="2" t="str">
        <f>[13]Outubro!$I$11</f>
        <v>N</v>
      </c>
      <c r="I17" s="2" t="str">
        <f>[13]Outubro!$I$12</f>
        <v>N</v>
      </c>
      <c r="J17" s="2" t="str">
        <f>[13]Outubro!$I$13</f>
        <v>N</v>
      </c>
      <c r="K17" s="2" t="str">
        <f>[13]Outubro!$I$14</f>
        <v>SO</v>
      </c>
      <c r="L17" s="2" t="str">
        <f>[13]Outubro!$I$15</f>
        <v>N</v>
      </c>
      <c r="M17" s="2" t="str">
        <f>[13]Outubro!$I$16</f>
        <v>N</v>
      </c>
      <c r="N17" s="2" t="str">
        <f>[13]Outubro!$I$17</f>
        <v>N</v>
      </c>
      <c r="O17" s="2" t="str">
        <f>[13]Outubro!$I$18</f>
        <v>SO</v>
      </c>
      <c r="P17" s="2" t="str">
        <f>[13]Outubro!$I$19</f>
        <v>SO</v>
      </c>
      <c r="Q17" s="2" t="str">
        <f>[13]Outubro!$I$20</f>
        <v>SO</v>
      </c>
      <c r="R17" s="2" t="str">
        <f>[13]Outubro!$I$21</f>
        <v>S</v>
      </c>
      <c r="S17" s="2" t="str">
        <f>[13]Outubro!$I$22</f>
        <v>SE</v>
      </c>
      <c r="T17" s="20" t="str">
        <f>[13]Outubro!$I$23</f>
        <v>SE</v>
      </c>
      <c r="U17" s="20" t="str">
        <f>[13]Outubro!$I$24</f>
        <v>SE</v>
      </c>
      <c r="V17" s="20" t="str">
        <f>[13]Outubro!$I$25</f>
        <v>L</v>
      </c>
      <c r="W17" s="20" t="str">
        <f>[13]Outubro!$I$26</f>
        <v>SE</v>
      </c>
      <c r="X17" s="20" t="str">
        <f>[13]Outubro!$I$27</f>
        <v>N</v>
      </c>
      <c r="Y17" s="20" t="str">
        <f>[13]Outubro!$I$28</f>
        <v>N</v>
      </c>
      <c r="Z17" s="20" t="str">
        <f>[13]Outubro!$I$29</f>
        <v>S</v>
      </c>
      <c r="AA17" s="20" t="str">
        <f>[13]Outubro!$I$30</f>
        <v>S</v>
      </c>
      <c r="AB17" s="20" t="str">
        <f>[13]Outubro!$I$31</f>
        <v>S</v>
      </c>
      <c r="AC17" s="20" t="str">
        <f>[13]Outubro!$I$32</f>
        <v>SE</v>
      </c>
      <c r="AD17" s="20" t="str">
        <f>[13]Outubro!$I$33</f>
        <v>N</v>
      </c>
      <c r="AE17" s="20" t="str">
        <f>[13]Outubro!$I$34</f>
        <v>S</v>
      </c>
      <c r="AF17" s="20" t="str">
        <f>[13]Outubro!$I$35</f>
        <v>S</v>
      </c>
      <c r="AG17" s="51" t="str">
        <f>[13]Outubro!$I$36</f>
        <v>N</v>
      </c>
      <c r="AH17" s="2"/>
    </row>
    <row r="18" spans="1:34" ht="17.100000000000001" customHeight="1" x14ac:dyDescent="0.2">
      <c r="A18" s="9" t="s">
        <v>10</v>
      </c>
      <c r="B18" s="3" t="str">
        <f>[14]outubro!$I$5</f>
        <v>N</v>
      </c>
      <c r="C18" s="3" t="str">
        <f>[14]outubro!$I$6</f>
        <v>S</v>
      </c>
      <c r="D18" s="3" t="str">
        <f>[14]outubro!$I$7</f>
        <v>SE</v>
      </c>
      <c r="E18" s="3" t="str">
        <f>[14]outubro!$I$8</f>
        <v>NE</v>
      </c>
      <c r="F18" s="3" t="str">
        <f>[14]outubro!$I$9</f>
        <v>L</v>
      </c>
      <c r="G18" s="3" t="str">
        <f>[14]outubro!$I$10</f>
        <v>NE</v>
      </c>
      <c r="H18" s="3" t="str">
        <f>[14]outubro!$I$11</f>
        <v>NE</v>
      </c>
      <c r="I18" s="3" t="str">
        <f>[14]outubro!$I$12</f>
        <v>L</v>
      </c>
      <c r="J18" s="3" t="str">
        <f>[14]outubro!$I$13</f>
        <v>N</v>
      </c>
      <c r="K18" s="3" t="str">
        <f>[14]outubro!$I$14</f>
        <v>NE</v>
      </c>
      <c r="L18" s="3" t="str">
        <f>[14]outubro!$I$15</f>
        <v>NE</v>
      </c>
      <c r="M18" s="3" t="str">
        <f>[14]outubro!$I$16</f>
        <v>N</v>
      </c>
      <c r="N18" s="3" t="str">
        <f>[14]outubro!$I$17</f>
        <v>S</v>
      </c>
      <c r="O18" s="3" t="str">
        <f>[14]outubro!$I$18</f>
        <v>O</v>
      </c>
      <c r="P18" s="3" t="str">
        <f>[14]outubro!$I$19</f>
        <v>SO</v>
      </c>
      <c r="Q18" s="3" t="str">
        <f>[14]outubro!$I$20</f>
        <v>SE</v>
      </c>
      <c r="R18" s="3" t="str">
        <f>[14]outubro!$I$21</f>
        <v>L</v>
      </c>
      <c r="S18" s="3" t="str">
        <f>[14]outubro!$I$22</f>
        <v>SE</v>
      </c>
      <c r="T18" s="20" t="str">
        <f>[14]outubro!$I$23</f>
        <v>L</v>
      </c>
      <c r="U18" s="20" t="str">
        <f>[14]outubro!$I$24</f>
        <v>L</v>
      </c>
      <c r="V18" s="20" t="str">
        <f>[14]outubro!$I$25</f>
        <v>L</v>
      </c>
      <c r="W18" s="20" t="str">
        <f>[14]outubro!$I$26</f>
        <v>NE</v>
      </c>
      <c r="X18" s="20" t="str">
        <f>[14]outubro!$I$27</f>
        <v>NE</v>
      </c>
      <c r="Y18" s="20" t="str">
        <f>[14]outubro!$I$28</f>
        <v>NE</v>
      </c>
      <c r="Z18" s="20" t="str">
        <f>[14]outubro!$I$29</f>
        <v>NE</v>
      </c>
      <c r="AA18" s="20" t="str">
        <f>[14]outubro!$I$30</f>
        <v>SO</v>
      </c>
      <c r="AB18" s="20" t="str">
        <f>[14]outubro!$I$31</f>
        <v>SE</v>
      </c>
      <c r="AC18" s="20" t="str">
        <f>[14]outubro!$I$32</f>
        <v>L</v>
      </c>
      <c r="AD18" s="20" t="str">
        <f>[14]outubro!$I$33</f>
        <v>NE</v>
      </c>
      <c r="AE18" s="20" t="str">
        <f>[14]outubro!$I$34</f>
        <v>N</v>
      </c>
      <c r="AF18" s="20" t="str">
        <f>[14]outubro!$I$35</f>
        <v>S</v>
      </c>
      <c r="AG18" s="51" t="str">
        <f>[14]outubro!$I$36</f>
        <v>NE</v>
      </c>
      <c r="AH18" s="2"/>
    </row>
    <row r="19" spans="1:34" ht="17.100000000000001" customHeight="1" x14ac:dyDescent="0.2">
      <c r="A19" s="9" t="s">
        <v>11</v>
      </c>
      <c r="B19" s="2" t="str">
        <f>[15]Outubro!$I$5</f>
        <v>NO</v>
      </c>
      <c r="C19" s="2" t="str">
        <f>[15]Outubro!$I$6</f>
        <v>S</v>
      </c>
      <c r="D19" s="2" t="str">
        <f>[15]Outubro!$I$7</f>
        <v>S</v>
      </c>
      <c r="E19" s="2" t="str">
        <f>[15]Outubro!$I$8</f>
        <v>L</v>
      </c>
      <c r="F19" s="2" t="str">
        <f>[15]Outubro!$I$9</f>
        <v>L</v>
      </c>
      <c r="G19" s="2" t="str">
        <f>[15]Outubro!$I$10</f>
        <v>N</v>
      </c>
      <c r="H19" s="2" t="str">
        <f>[15]Outubro!$I$11</f>
        <v>NO</v>
      </c>
      <c r="I19" s="2" t="str">
        <f>[15]Outubro!$I$12</f>
        <v>NO</v>
      </c>
      <c r="J19" s="2" t="str">
        <f>[15]Outubro!$I$13</f>
        <v>NO</v>
      </c>
      <c r="K19" s="2" t="str">
        <f>[15]Outubro!$I$14</f>
        <v>NO</v>
      </c>
      <c r="L19" s="2" t="str">
        <f>[15]Outubro!$I$15</f>
        <v>NE</v>
      </c>
      <c r="M19" s="2" t="str">
        <f>[15]Outubro!$I$16</f>
        <v>L</v>
      </c>
      <c r="N19" s="2" t="str">
        <f>[15]Outubro!$I$17</f>
        <v>NO</v>
      </c>
      <c r="O19" s="2" t="str">
        <f>[15]Outubro!$I$18</f>
        <v>NO</v>
      </c>
      <c r="P19" s="2" t="str">
        <f>[15]Outubro!$I$19</f>
        <v>O</v>
      </c>
      <c r="Q19" s="2" t="str">
        <f>[15]Outubro!$I$20</f>
        <v>O</v>
      </c>
      <c r="R19" s="2" t="str">
        <f>[15]Outubro!$I$21</f>
        <v>SE</v>
      </c>
      <c r="S19" s="2" t="str">
        <f>[15]Outubro!$I$22</f>
        <v>L</v>
      </c>
      <c r="T19" s="20" t="str">
        <f>[15]Outubro!$I$23</f>
        <v>SE</v>
      </c>
      <c r="U19" s="20" t="str">
        <f>[15]Outubro!$I$24</f>
        <v>SE</v>
      </c>
      <c r="V19" s="20" t="str">
        <f>[15]Outubro!$I$25</f>
        <v>SE</v>
      </c>
      <c r="W19" s="20" t="str">
        <f>[15]Outubro!$I$26</f>
        <v>NE</v>
      </c>
      <c r="X19" s="20" t="str">
        <f>[15]Outubro!$I$27</f>
        <v>NE</v>
      </c>
      <c r="Y19" s="20" t="str">
        <f>[15]Outubro!$I$28</f>
        <v>NO</v>
      </c>
      <c r="Z19" s="20" t="str">
        <f>[15]Outubro!$I$29</f>
        <v>NO</v>
      </c>
      <c r="AA19" s="20" t="str">
        <f>[15]Outubro!$I$30</f>
        <v>S</v>
      </c>
      <c r="AB19" s="20" t="str">
        <f>[15]Outubro!$I$31</f>
        <v>SO</v>
      </c>
      <c r="AC19" s="20" t="str">
        <f>[15]Outubro!$I$32</f>
        <v>NO</v>
      </c>
      <c r="AD19" s="20" t="str">
        <f>[15]Outubro!$I$33</f>
        <v>NO</v>
      </c>
      <c r="AE19" s="20" t="str">
        <f>[15]Outubro!$I$34</f>
        <v>L</v>
      </c>
      <c r="AF19" s="20" t="str">
        <f>[15]Outubro!$I$35</f>
        <v>S</v>
      </c>
      <c r="AG19" s="51" t="str">
        <f>[15]Outubro!$I$36</f>
        <v>NO</v>
      </c>
      <c r="AH19" s="2"/>
    </row>
    <row r="20" spans="1:34" ht="17.100000000000001" customHeight="1" x14ac:dyDescent="0.2">
      <c r="A20" s="9" t="s">
        <v>12</v>
      </c>
      <c r="B20" s="2" t="str">
        <f>[16]Outubro!$I$5</f>
        <v>N</v>
      </c>
      <c r="C20" s="2" t="str">
        <f>[16]Outubro!$I$6</f>
        <v>SE</v>
      </c>
      <c r="D20" s="2" t="str">
        <f>[16]Outubro!$I$7</f>
        <v>S</v>
      </c>
      <c r="E20" s="2" t="str">
        <f>[16]Outubro!$I$8</f>
        <v>S</v>
      </c>
      <c r="F20" s="2" t="str">
        <f>[16]Outubro!$I$9</f>
        <v>S</v>
      </c>
      <c r="G20" s="2" t="str">
        <f>[16]Outubro!$I$10</f>
        <v>NE</v>
      </c>
      <c r="H20" s="2" t="str">
        <f>[16]Outubro!$I$11</f>
        <v>N</v>
      </c>
      <c r="I20" s="2" t="str">
        <f>[16]Outubro!$I$12</f>
        <v>N</v>
      </c>
      <c r="J20" s="2" t="str">
        <f>[16]Outubro!$I$13</f>
        <v>N</v>
      </c>
      <c r="K20" s="2" t="str">
        <f>[16]Outubro!$I$14</f>
        <v>S</v>
      </c>
      <c r="L20" s="2" t="str">
        <f>[16]Outubro!$I$15</f>
        <v>NE</v>
      </c>
      <c r="M20" s="2" t="str">
        <f>[16]Outubro!$I$16</f>
        <v>N</v>
      </c>
      <c r="N20" s="2" t="str">
        <f>[16]Outubro!$I$17</f>
        <v>N</v>
      </c>
      <c r="O20" s="2" t="str">
        <f>[16]Outubro!$I$18</f>
        <v>O</v>
      </c>
      <c r="P20" s="2" t="str">
        <f>[16]Outubro!$I$19</f>
        <v>O</v>
      </c>
      <c r="Q20" s="2" t="str">
        <f>[16]Outubro!$I$20</f>
        <v>SO</v>
      </c>
      <c r="R20" s="2" t="str">
        <f>[16]Outubro!$I$21</f>
        <v>S</v>
      </c>
      <c r="S20" s="2" t="str">
        <f>[16]Outubro!$I$22</f>
        <v>SE</v>
      </c>
      <c r="T20" s="2" t="str">
        <f>[16]Outubro!$I$23</f>
        <v>S</v>
      </c>
      <c r="U20" s="2" t="str">
        <f>[16]Outubro!$I$24</f>
        <v>S</v>
      </c>
      <c r="V20" s="2" t="str">
        <f>[16]Outubro!$I$25</f>
        <v>S</v>
      </c>
      <c r="W20" s="2" t="str">
        <f>[16]Outubro!$I$26</f>
        <v>NE</v>
      </c>
      <c r="X20" s="2" t="str">
        <f>[16]Outubro!$I$27</f>
        <v>NE</v>
      </c>
      <c r="Y20" s="2" t="str">
        <f>[16]Outubro!$I$28</f>
        <v>N</v>
      </c>
      <c r="Z20" s="2" t="str">
        <f>[16]Outubro!$I$29</f>
        <v>O</v>
      </c>
      <c r="AA20" s="2" t="str">
        <f>[16]Outubro!$I$30</f>
        <v>SE</v>
      </c>
      <c r="AB20" s="2" t="str">
        <f>[16]Outubro!$I$31</f>
        <v>S</v>
      </c>
      <c r="AC20" s="2" t="str">
        <f>[16]Outubro!$I$32</f>
        <v>NE</v>
      </c>
      <c r="AD20" s="2" t="str">
        <f>[16]Outubro!$I$33</f>
        <v>N</v>
      </c>
      <c r="AE20" s="2" t="str">
        <f>[16]Outubro!$I$34</f>
        <v>SE</v>
      </c>
      <c r="AF20" s="2" t="str">
        <f>[16]Outubro!$I$35</f>
        <v>S</v>
      </c>
      <c r="AG20" s="52" t="str">
        <f>[16]Outubro!$I$36</f>
        <v>S</v>
      </c>
      <c r="AH20" s="2"/>
    </row>
    <row r="21" spans="1:34" ht="17.100000000000001" customHeight="1" x14ac:dyDescent="0.2">
      <c r="A21" s="9" t="s">
        <v>13</v>
      </c>
      <c r="B21" s="20" t="str">
        <f>[17]Outubro!$I$5</f>
        <v>**</v>
      </c>
      <c r="C21" s="20" t="str">
        <f>[17]Outubro!$I$6</f>
        <v>**</v>
      </c>
      <c r="D21" s="20" t="str">
        <f>[17]Outubro!$I$7</f>
        <v>**</v>
      </c>
      <c r="E21" s="20" t="str">
        <f>[17]Outubro!$I$8</f>
        <v>**</v>
      </c>
      <c r="F21" s="20" t="str">
        <f>[17]Outubro!$I$9</f>
        <v>**</v>
      </c>
      <c r="G21" s="20" t="str">
        <f>[17]Outubro!$I$10</f>
        <v>**</v>
      </c>
      <c r="H21" s="20" t="str">
        <f>[17]Outubro!$I$11</f>
        <v>**</v>
      </c>
      <c r="I21" s="20" t="str">
        <f>[17]Outubro!$I$12</f>
        <v>**</v>
      </c>
      <c r="J21" s="20" t="str">
        <f>[17]Outubro!$I$13</f>
        <v>**</v>
      </c>
      <c r="K21" s="20" t="str">
        <f>[17]Outubro!$I$14</f>
        <v>**</v>
      </c>
      <c r="L21" s="20" t="str">
        <f>[17]Outubro!$I$15</f>
        <v>**</v>
      </c>
      <c r="M21" s="20" t="str">
        <f>[17]Outubro!$I$16</f>
        <v>**</v>
      </c>
      <c r="N21" s="20" t="str">
        <f>[17]Outubro!$I$17</f>
        <v>**</v>
      </c>
      <c r="O21" s="20" t="str">
        <f>[17]Outubro!$I$18</f>
        <v>**</v>
      </c>
      <c r="P21" s="20" t="str">
        <f>[17]Outubro!$I$19</f>
        <v>**</v>
      </c>
      <c r="Q21" s="20" t="str">
        <f>[17]Outubro!$I$20</f>
        <v>**</v>
      </c>
      <c r="R21" s="20" t="str">
        <f>[17]Outubro!$I$21</f>
        <v>**</v>
      </c>
      <c r="S21" s="20" t="str">
        <f>[17]Outubro!$I$22</f>
        <v>**</v>
      </c>
      <c r="T21" s="20" t="str">
        <f>[17]Outubro!$I$23</f>
        <v>S</v>
      </c>
      <c r="U21" s="20" t="str">
        <f>[17]Outubro!$I$24</f>
        <v>S</v>
      </c>
      <c r="V21" s="20" t="str">
        <f>[17]Outubro!$I$25</f>
        <v>SE</v>
      </c>
      <c r="W21" s="20" t="str">
        <f>[17]Outubro!$I$26</f>
        <v>L</v>
      </c>
      <c r="X21" s="20" t="str">
        <f>[17]Outubro!$I$27</f>
        <v>NE</v>
      </c>
      <c r="Y21" s="20" t="str">
        <f>[17]Outubro!$I$28</f>
        <v>N</v>
      </c>
      <c r="Z21" s="20" t="str">
        <f>[17]Outubro!$I$29</f>
        <v>NE</v>
      </c>
      <c r="AA21" s="20" t="str">
        <f>[17]Outubro!$I$30</f>
        <v>S</v>
      </c>
      <c r="AB21" s="20" t="str">
        <f>[17]Outubro!$I$31</f>
        <v>L</v>
      </c>
      <c r="AC21" s="20" t="str">
        <f>[17]Outubro!$I$32</f>
        <v>N</v>
      </c>
      <c r="AD21" s="20" t="str">
        <f>[17]Outubro!$I$33</f>
        <v>N</v>
      </c>
      <c r="AE21" s="20" t="str">
        <f>[17]Outubro!$I$34</f>
        <v>N</v>
      </c>
      <c r="AF21" s="20" t="str">
        <f>[17]Outubro!$I$35</f>
        <v>SO</v>
      </c>
      <c r="AG21" s="51" t="str">
        <f>[17]Outubro!$I$36</f>
        <v>N</v>
      </c>
      <c r="AH21" s="2"/>
    </row>
    <row r="22" spans="1:34" ht="17.100000000000001" customHeight="1" x14ac:dyDescent="0.2">
      <c r="A22" s="9" t="s">
        <v>14</v>
      </c>
      <c r="B22" s="2" t="str">
        <f>[18]Outubro!$I$5</f>
        <v>NO</v>
      </c>
      <c r="C22" s="2" t="str">
        <f>[18]Outubro!$I$6</f>
        <v>SO</v>
      </c>
      <c r="D22" s="2" t="str">
        <f>[18]Outubro!$I$7</f>
        <v>SE</v>
      </c>
      <c r="E22" s="2" t="str">
        <f>[18]Outubro!$I$8</f>
        <v>SE</v>
      </c>
      <c r="F22" s="2" t="str">
        <f>[18]Outubro!$I$9</f>
        <v>NE</v>
      </c>
      <c r="G22" s="2" t="str">
        <f>[18]Outubro!$I$10</f>
        <v>NE</v>
      </c>
      <c r="H22" s="2" t="str">
        <f>[18]Outubro!$I$11</f>
        <v>NE</v>
      </c>
      <c r="I22" s="2" t="str">
        <f>[18]Outubro!$I$12</f>
        <v>N</v>
      </c>
      <c r="J22" s="2" t="str">
        <f>[18]Outubro!$I$13</f>
        <v>N</v>
      </c>
      <c r="K22" s="2" t="str">
        <f>[18]Outubro!$I$14</f>
        <v>L</v>
      </c>
      <c r="L22" s="2" t="str">
        <f>[18]Outubro!$I$15</f>
        <v>O</v>
      </c>
      <c r="M22" s="2" t="str">
        <f>[18]Outubro!$I$16</f>
        <v>S</v>
      </c>
      <c r="N22" s="2" t="str">
        <f>[18]Outubro!$I$17</f>
        <v>L</v>
      </c>
      <c r="O22" s="2" t="str">
        <f>[18]Outubro!$I$18</f>
        <v>NE</v>
      </c>
      <c r="P22" s="2" t="str">
        <f>[18]Outubro!$I$19</f>
        <v>N</v>
      </c>
      <c r="Q22" s="2" t="str">
        <f>[18]Outubro!$I$20</f>
        <v>NO</v>
      </c>
      <c r="R22" s="2" t="str">
        <f>[18]Outubro!$I$21</f>
        <v>SE</v>
      </c>
      <c r="S22" s="2" t="str">
        <f>[18]Outubro!$I$22</f>
        <v>SE</v>
      </c>
      <c r="T22" s="2" t="str">
        <f>[18]Outubro!$I$23</f>
        <v>NE</v>
      </c>
      <c r="U22" s="2" t="str">
        <f>[18]Outubro!$I$24</f>
        <v>NE</v>
      </c>
      <c r="V22" s="2" t="str">
        <f>[18]Outubro!$I$25</f>
        <v>L</v>
      </c>
      <c r="W22" s="2" t="str">
        <f>[18]Outubro!$I$26</f>
        <v>NE</v>
      </c>
      <c r="X22" s="2" t="str">
        <f>[18]Outubro!$I$27</f>
        <v>N</v>
      </c>
      <c r="Y22" s="2" t="str">
        <f>[18]Outubro!$I$28</f>
        <v>L</v>
      </c>
      <c r="Z22" s="2" t="str">
        <f>[18]Outubro!$I$29</f>
        <v>NE</v>
      </c>
      <c r="AA22" s="2" t="str">
        <f>[18]Outubro!$I$30</f>
        <v>N</v>
      </c>
      <c r="AB22" s="2" t="str">
        <f>[18]Outubro!$I$31</f>
        <v>S</v>
      </c>
      <c r="AC22" s="2" t="str">
        <f>[18]Outubro!$I$32</f>
        <v>S</v>
      </c>
      <c r="AD22" s="2" t="str">
        <f>[18]Outubro!$I$33</f>
        <v>NE</v>
      </c>
      <c r="AE22" s="2" t="str">
        <f>[18]Outubro!$I$34</f>
        <v>NO</v>
      </c>
      <c r="AF22" s="2" t="str">
        <f>[18]Outubro!$I$35</f>
        <v>S</v>
      </c>
      <c r="AG22" s="52" t="str">
        <f>[18]Outubro!$I$36</f>
        <v>NE</v>
      </c>
      <c r="AH22" s="2"/>
    </row>
    <row r="23" spans="1:34" ht="17.100000000000001" customHeight="1" x14ac:dyDescent="0.2">
      <c r="A23" s="9" t="s">
        <v>15</v>
      </c>
      <c r="B23" s="2" t="str">
        <f>[19]Outubro!$I$5</f>
        <v>N</v>
      </c>
      <c r="C23" s="2" t="str">
        <f>[19]Outubro!$I$6</f>
        <v>S</v>
      </c>
      <c r="D23" s="2" t="str">
        <f>[19]Outubro!$I$7</f>
        <v>SE</v>
      </c>
      <c r="E23" s="2" t="str">
        <f>[19]Outubro!$I$8</f>
        <v>NE</v>
      </c>
      <c r="F23" s="2" t="str">
        <f>[19]Outubro!$I$9</f>
        <v>NE</v>
      </c>
      <c r="G23" s="2" t="str">
        <f>[19]Outubro!$I$10</f>
        <v>NE</v>
      </c>
      <c r="H23" s="2" t="str">
        <f>[19]Outubro!$I$11</f>
        <v>NE</v>
      </c>
      <c r="I23" s="2" t="str">
        <f>[19]Outubro!$I$12</f>
        <v>N</v>
      </c>
      <c r="J23" s="2" t="str">
        <f>[19]Outubro!$I$13</f>
        <v>NE</v>
      </c>
      <c r="K23" s="2" t="str">
        <f>[19]Outubro!$I$14</f>
        <v>NE</v>
      </c>
      <c r="L23" s="2" t="str">
        <f>[19]Outubro!$I$15</f>
        <v>L</v>
      </c>
      <c r="M23" s="2" t="str">
        <f>[19]Outubro!$I$16</f>
        <v>NE</v>
      </c>
      <c r="N23" s="2" t="str">
        <f>[19]Outubro!$I$17</f>
        <v>NO</v>
      </c>
      <c r="O23" s="2" t="str">
        <f>[19]Outubro!$I$18</f>
        <v>NE</v>
      </c>
      <c r="P23" s="2" t="str">
        <f>[19]Outubro!$I$19</f>
        <v>SO</v>
      </c>
      <c r="Q23" s="2" t="str">
        <f>[19]Outubro!$I$20</f>
        <v>SE</v>
      </c>
      <c r="R23" s="2" t="str">
        <f>[19]Outubro!$I$21</f>
        <v>SE</v>
      </c>
      <c r="S23" s="2" t="str">
        <f>[19]Outubro!$I$22</f>
        <v>L</v>
      </c>
      <c r="T23" s="2" t="str">
        <f>[19]Outubro!$I$23</f>
        <v>SE</v>
      </c>
      <c r="U23" s="2" t="str">
        <f>[19]Outubro!$I$24</f>
        <v>NE</v>
      </c>
      <c r="V23" s="2" t="str">
        <f>[19]Outubro!$I$25</f>
        <v>NE</v>
      </c>
      <c r="W23" s="2" t="str">
        <f>[19]Outubro!$I$26</f>
        <v>NE</v>
      </c>
      <c r="X23" s="2" t="str">
        <f>[19]Outubro!$I$27</f>
        <v>NE</v>
      </c>
      <c r="Y23" s="2" t="str">
        <f>[19]Outubro!$I$28</f>
        <v>NE</v>
      </c>
      <c r="Z23" s="2" t="str">
        <f>[19]Outubro!$I$29</f>
        <v>N</v>
      </c>
      <c r="AA23" s="2" t="str">
        <f>[19]Outubro!$I$30</f>
        <v>S</v>
      </c>
      <c r="AB23" s="2" t="str">
        <f>[19]Outubro!$I$31</f>
        <v>L</v>
      </c>
      <c r="AC23" s="2" t="str">
        <f>[19]Outubro!$I$32</f>
        <v>NE</v>
      </c>
      <c r="AD23" s="2" t="str">
        <f>[19]Outubro!$I$33</f>
        <v>NE</v>
      </c>
      <c r="AE23" s="2" t="str">
        <f>[19]Outubro!$I$34</f>
        <v>NE</v>
      </c>
      <c r="AF23" s="2" t="str">
        <f>[19]Outubro!$I$35</f>
        <v>S</v>
      </c>
      <c r="AG23" s="52" t="str">
        <f>[19]Outubro!$I$36</f>
        <v>NE</v>
      </c>
      <c r="AH23" s="2"/>
    </row>
    <row r="24" spans="1:34" ht="17.100000000000001" customHeight="1" x14ac:dyDescent="0.2">
      <c r="A24" s="9" t="s">
        <v>16</v>
      </c>
      <c r="B24" s="23" t="str">
        <f>[20]Outubro!$I$5</f>
        <v>N</v>
      </c>
      <c r="C24" s="23" t="str">
        <f>[20]Outubro!$I$6</f>
        <v>S</v>
      </c>
      <c r="D24" s="23" t="str">
        <f>[20]Outubro!$I$7</f>
        <v>SO</v>
      </c>
      <c r="E24" s="23" t="str">
        <f>[20]Outubro!$I$8</f>
        <v>NO</v>
      </c>
      <c r="F24" s="23" t="str">
        <f>[20]Outubro!$I$9</f>
        <v>NO</v>
      </c>
      <c r="G24" s="23" t="str">
        <f>[20]Outubro!$I$10</f>
        <v>NO</v>
      </c>
      <c r="H24" s="23" t="str">
        <f>[20]Outubro!$I$11</f>
        <v>NO</v>
      </c>
      <c r="I24" s="23" t="str">
        <f>[20]Outubro!$I$12</f>
        <v>NO</v>
      </c>
      <c r="J24" s="23" t="str">
        <f>[20]Outubro!$I$13</f>
        <v>NO</v>
      </c>
      <c r="K24" s="23" t="str">
        <f>[20]Outubro!$I$14</f>
        <v>S</v>
      </c>
      <c r="L24" s="23" t="str">
        <f>[20]Outubro!$I$15</f>
        <v>NO</v>
      </c>
      <c r="M24" s="23" t="str">
        <f>[20]Outubro!$I$16</f>
        <v>N</v>
      </c>
      <c r="N24" s="23" t="str">
        <f>[20]Outubro!$I$17</f>
        <v>N</v>
      </c>
      <c r="O24" s="23" t="str">
        <f>[20]Outubro!$I$18</f>
        <v>S</v>
      </c>
      <c r="P24" s="23" t="str">
        <f>[20]Outubro!$I$19</f>
        <v>SO</v>
      </c>
      <c r="Q24" s="23" t="str">
        <f>[20]Outubro!$I$20</f>
        <v>S</v>
      </c>
      <c r="R24" s="23" t="str">
        <f>[20]Outubro!$I$21</f>
        <v>S</v>
      </c>
      <c r="S24" s="23" t="str">
        <f>[20]Outubro!$I$22</f>
        <v>SO</v>
      </c>
      <c r="T24" s="23" t="str">
        <f>[20]Outubro!$I$23</f>
        <v>SO</v>
      </c>
      <c r="U24" s="23" t="str">
        <f>[20]Outubro!$I$24</f>
        <v>SO</v>
      </c>
      <c r="V24" s="23" t="str">
        <f>[20]Outubro!$I$25</f>
        <v>SO</v>
      </c>
      <c r="W24" s="23" t="str">
        <f>[20]Outubro!$I$26</f>
        <v>NO</v>
      </c>
      <c r="X24" s="23" t="str">
        <f>[20]Outubro!$I$27</f>
        <v>NO</v>
      </c>
      <c r="Y24" s="23" t="str">
        <f>[20]Outubro!$I$28</f>
        <v>NO</v>
      </c>
      <c r="Z24" s="23" t="str">
        <f>[20]Outubro!$I$29</f>
        <v>S</v>
      </c>
      <c r="AA24" s="23" t="str">
        <f>[20]Outubro!$I$30</f>
        <v>S</v>
      </c>
      <c r="AB24" s="23" t="str">
        <f>[20]Outubro!$I$31</f>
        <v>SO</v>
      </c>
      <c r="AC24" s="23" t="str">
        <f>[20]Outubro!$I$32</f>
        <v>SO</v>
      </c>
      <c r="AD24" s="23" t="str">
        <f>[20]Outubro!$I$33</f>
        <v>NO</v>
      </c>
      <c r="AE24" s="23" t="str">
        <f>[20]Outubro!$I$34</f>
        <v>S</v>
      </c>
      <c r="AF24" s="23" t="str">
        <f>[20]Outubro!$I$35</f>
        <v>S</v>
      </c>
      <c r="AG24" s="53" t="str">
        <f>[20]Outubro!$I$36</f>
        <v>NO</v>
      </c>
      <c r="AH24" s="2"/>
    </row>
    <row r="25" spans="1:34" ht="17.100000000000001" customHeight="1" x14ac:dyDescent="0.2">
      <c r="A25" s="9" t="s">
        <v>17</v>
      </c>
      <c r="B25" s="2" t="str">
        <f>[21]Outubro!$I$5</f>
        <v>NO</v>
      </c>
      <c r="C25" s="2" t="str">
        <f>[21]Outubro!$I$6</f>
        <v>S</v>
      </c>
      <c r="D25" s="2" t="str">
        <f>[21]Outubro!$I$7</f>
        <v>SE</v>
      </c>
      <c r="E25" s="2" t="str">
        <f>[21]Outubro!$I$8</f>
        <v>L</v>
      </c>
      <c r="F25" s="2" t="str">
        <f>[21]Outubro!$I$9</f>
        <v>L</v>
      </c>
      <c r="G25" s="2" t="str">
        <f>[21]Outubro!$I$10</f>
        <v>NE</v>
      </c>
      <c r="H25" s="2" t="str">
        <f>[21]Outubro!$I$11</f>
        <v>NE</v>
      </c>
      <c r="I25" s="2" t="str">
        <f>[21]Outubro!$I$12</f>
        <v>NO</v>
      </c>
      <c r="J25" s="2" t="str">
        <f>[21]Outubro!$I$13</f>
        <v>NE</v>
      </c>
      <c r="K25" s="2" t="str">
        <f>[21]Outubro!$I$14</f>
        <v>N</v>
      </c>
      <c r="L25" s="2" t="str">
        <f>[21]Outubro!$I$15</f>
        <v>NE</v>
      </c>
      <c r="M25" s="2" t="str">
        <f>[21]Outubro!$I$16</f>
        <v>NE</v>
      </c>
      <c r="N25" s="2" t="str">
        <f>[21]Outubro!$I$17</f>
        <v>NE</v>
      </c>
      <c r="O25" s="2" t="str">
        <f>[21]Outubro!$I$18</f>
        <v>NO</v>
      </c>
      <c r="P25" s="2" t="str">
        <f>[21]Outubro!$I$19</f>
        <v>NO</v>
      </c>
      <c r="Q25" s="2" t="str">
        <f>[21]Outubro!$I$20</f>
        <v>SO</v>
      </c>
      <c r="R25" s="2" t="str">
        <f>[21]Outubro!$I$21</f>
        <v>SE</v>
      </c>
      <c r="S25" s="2" t="str">
        <f>[21]Outubro!$I$22</f>
        <v>SE</v>
      </c>
      <c r="T25" s="2" t="str">
        <f>[21]Outubro!$I$23</f>
        <v>SE</v>
      </c>
      <c r="U25" s="2" t="str">
        <f>[21]Outubro!$I$24</f>
        <v>SE</v>
      </c>
      <c r="V25" s="2" t="str">
        <f>[21]Outubro!$I$25</f>
        <v>L</v>
      </c>
      <c r="W25" s="2" t="str">
        <f>[21]Outubro!$I$26</f>
        <v>L</v>
      </c>
      <c r="X25" s="2" t="str">
        <f>[21]Outubro!$I$27</f>
        <v>NE</v>
      </c>
      <c r="Y25" s="2" t="str">
        <f>[21]Outubro!$I$28</f>
        <v>N</v>
      </c>
      <c r="Z25" s="2" t="str">
        <f>[21]Outubro!$I$29</f>
        <v>NO</v>
      </c>
      <c r="AA25" s="2" t="str">
        <f>[21]Outubro!$I$30</f>
        <v>S</v>
      </c>
      <c r="AB25" s="2" t="str">
        <f>[21]Outubro!$I$31</f>
        <v>SE</v>
      </c>
      <c r="AC25" s="2" t="str">
        <f>[21]Outubro!$I$32</f>
        <v>SE</v>
      </c>
      <c r="AD25" s="2" t="str">
        <f>[21]Outubro!$I$33</f>
        <v>NO</v>
      </c>
      <c r="AE25" s="2" t="str">
        <f>[21]Outubro!$I$34</f>
        <v>NE</v>
      </c>
      <c r="AF25" s="2" t="str">
        <f>[21]Outubro!$I$35</f>
        <v>S</v>
      </c>
      <c r="AG25" s="52" t="str">
        <f>[21]Outubro!$I$36</f>
        <v>NE</v>
      </c>
      <c r="AH25" s="2"/>
    </row>
    <row r="26" spans="1:34" ht="17.100000000000001" customHeight="1" x14ac:dyDescent="0.2">
      <c r="A26" s="9" t="s">
        <v>18</v>
      </c>
      <c r="B26" s="2" t="str">
        <f>[22]Outubro!$I$5</f>
        <v>NO</v>
      </c>
      <c r="C26" s="2" t="str">
        <f>[22]Outubro!$I$6</f>
        <v>SO</v>
      </c>
      <c r="D26" s="2" t="str">
        <f>[22]Outubro!$I$7</f>
        <v>SE</v>
      </c>
      <c r="E26" s="2" t="str">
        <f>[22]Outubro!$I$8</f>
        <v>L</v>
      </c>
      <c r="F26" s="2" t="str">
        <f>[22]Outubro!$I$9</f>
        <v>L</v>
      </c>
      <c r="G26" s="2" t="str">
        <f>[22]Outubro!$I$10</f>
        <v>L</v>
      </c>
      <c r="H26" s="2" t="str">
        <f>[22]Outubro!$I$11</f>
        <v>L</v>
      </c>
      <c r="I26" s="2" t="str">
        <f>[22]Outubro!$I$12</f>
        <v>NO</v>
      </c>
      <c r="J26" s="2" t="str">
        <f>[22]Outubro!$I$13</f>
        <v>NO</v>
      </c>
      <c r="K26" s="2" t="str">
        <f>[22]Outubro!$I$14</f>
        <v>L</v>
      </c>
      <c r="L26" s="2" t="str">
        <f>[22]Outubro!$I$15</f>
        <v>NO</v>
      </c>
      <c r="M26" s="2" t="str">
        <f>[22]Outubro!$I$16</f>
        <v>NO</v>
      </c>
      <c r="N26" s="2" t="str">
        <f>[22]Outubro!$I$17</f>
        <v>NO</v>
      </c>
      <c r="O26" s="2" t="str">
        <f>[22]Outubro!$I$18</f>
        <v>O</v>
      </c>
      <c r="P26" s="2" t="str">
        <f>[22]Outubro!$I$19</f>
        <v>NO</v>
      </c>
      <c r="Q26" s="2" t="str">
        <f>[22]Outubro!$I$20</f>
        <v>O</v>
      </c>
      <c r="R26" s="2" t="str">
        <f>[22]Outubro!$I$21</f>
        <v>SO</v>
      </c>
      <c r="S26" s="2" t="str">
        <f>[22]Outubro!$I$22</f>
        <v>SE</v>
      </c>
      <c r="T26" s="2" t="str">
        <f>[22]Outubro!$I$23</f>
        <v>L</v>
      </c>
      <c r="U26" s="2" t="str">
        <f>[22]Outubro!$I$24</f>
        <v>SE</v>
      </c>
      <c r="V26" s="2" t="str">
        <f>[22]Outubro!$I$25</f>
        <v>L</v>
      </c>
      <c r="W26" s="2" t="str">
        <f>[22]Outubro!$I$26</f>
        <v>L</v>
      </c>
      <c r="X26" s="2" t="str">
        <f>[22]Outubro!$I$27</f>
        <v>L</v>
      </c>
      <c r="Y26" s="2" t="str">
        <f>[22]Outubro!$I$28</f>
        <v>L</v>
      </c>
      <c r="Z26" s="2" t="str">
        <f>[22]Outubro!$I$29</f>
        <v>NO</v>
      </c>
      <c r="AA26" s="2" t="str">
        <f>[22]Outubro!$I$30</f>
        <v>SO</v>
      </c>
      <c r="AB26" s="2" t="str">
        <f>[22]Outubro!$I$31</f>
        <v>L</v>
      </c>
      <c r="AC26" s="2" t="str">
        <f>[22]Outubro!$I$32</f>
        <v>L</v>
      </c>
      <c r="AD26" s="2" t="str">
        <f>[22]Outubro!$I$33</f>
        <v>NO</v>
      </c>
      <c r="AE26" s="2" t="str">
        <f>[22]Outubro!$I$34</f>
        <v>L</v>
      </c>
      <c r="AF26" s="2" t="str">
        <f>[22]Outubro!$I$35</f>
        <v>S</v>
      </c>
      <c r="AG26" s="52" t="str">
        <f>[22]Outubro!$I$36</f>
        <v>L</v>
      </c>
      <c r="AH26" s="2"/>
    </row>
    <row r="27" spans="1:34" ht="17.100000000000001" customHeight="1" x14ac:dyDescent="0.2">
      <c r="A27" s="9" t="s">
        <v>19</v>
      </c>
      <c r="B27" s="2" t="str">
        <f>[23]Outubro!$I$5</f>
        <v>NO</v>
      </c>
      <c r="C27" s="2" t="str">
        <f>[23]Outubro!$I$6</f>
        <v>S</v>
      </c>
      <c r="D27" s="2" t="str">
        <f>[23]Outubro!$I$7</f>
        <v>S</v>
      </c>
      <c r="E27" s="2" t="str">
        <f>[23]Outubro!$I$8</f>
        <v>NE</v>
      </c>
      <c r="F27" s="2" t="str">
        <f>[23]Outubro!$I$9</f>
        <v>NE</v>
      </c>
      <c r="G27" s="2" t="str">
        <f>[23]Outubro!$I$10</f>
        <v>NE</v>
      </c>
      <c r="H27" s="2" t="str">
        <f>[23]Outubro!$I$11</f>
        <v>NE</v>
      </c>
      <c r="I27" s="2" t="str">
        <f>[23]Outubro!$I$12</f>
        <v>NE</v>
      </c>
      <c r="J27" s="2" t="str">
        <f>[23]Outubro!$I$13</f>
        <v>NE</v>
      </c>
      <c r="K27" s="2" t="str">
        <f>[23]Outubro!$I$14</f>
        <v>S</v>
      </c>
      <c r="L27" s="2" t="str">
        <f>[23]Outubro!$I$15</f>
        <v>SE</v>
      </c>
      <c r="M27" s="2" t="str">
        <f>[23]Outubro!$I$16</f>
        <v>L</v>
      </c>
      <c r="N27" s="2" t="str">
        <f>[23]Outubro!$I$17</f>
        <v>N</v>
      </c>
      <c r="O27" s="2" t="str">
        <f>[23]Outubro!$I$18</f>
        <v>S</v>
      </c>
      <c r="P27" s="2" t="str">
        <f>[23]Outubro!$I$19</f>
        <v>SO</v>
      </c>
      <c r="Q27" s="2" t="str">
        <f>[23]Outubro!$I$20</f>
        <v>SO</v>
      </c>
      <c r="R27" s="2" t="str">
        <f>[23]Outubro!$I$21</f>
        <v>S</v>
      </c>
      <c r="S27" s="2" t="str">
        <f>[23]Outubro!$I$22</f>
        <v>NE</v>
      </c>
      <c r="T27" s="2" t="str">
        <f>[23]Outubro!$I$23</f>
        <v>SE</v>
      </c>
      <c r="U27" s="2" t="str">
        <f>[23]Outubro!$I$24</f>
        <v>SE</v>
      </c>
      <c r="V27" s="2" t="str">
        <f>[23]Outubro!$I$25</f>
        <v>NE</v>
      </c>
      <c r="W27" s="2" t="str">
        <f>[23]Outubro!$I$26</f>
        <v>L</v>
      </c>
      <c r="X27" s="2" t="str">
        <f>[23]Outubro!$I$27</f>
        <v>NE</v>
      </c>
      <c r="Y27" s="2" t="str">
        <f>[23]Outubro!$I$28</f>
        <v>NE</v>
      </c>
      <c r="Z27" s="2" t="str">
        <f>[23]Outubro!$I$29</f>
        <v>L</v>
      </c>
      <c r="AA27" s="2" t="str">
        <f>[23]Outubro!$I$30</f>
        <v>SO</v>
      </c>
      <c r="AB27" s="2" t="str">
        <f>[23]Outubro!$I$31</f>
        <v>S</v>
      </c>
      <c r="AC27" s="2" t="str">
        <f>[23]Outubro!$I$32</f>
        <v>SE</v>
      </c>
      <c r="AD27" s="2" t="str">
        <f>[23]Outubro!$I$33</f>
        <v>N</v>
      </c>
      <c r="AE27" s="2" t="str">
        <f>[23]Outubro!$I$34</f>
        <v>S</v>
      </c>
      <c r="AF27" s="2" t="str">
        <f>[23]Outubro!$I$35</f>
        <v>S</v>
      </c>
      <c r="AG27" s="52" t="str">
        <f>[23]Outubro!$I$36</f>
        <v>NE</v>
      </c>
      <c r="AH27" s="2"/>
    </row>
    <row r="28" spans="1:34" ht="17.100000000000001" customHeight="1" x14ac:dyDescent="0.2">
      <c r="A28" s="9" t="s">
        <v>31</v>
      </c>
      <c r="B28" s="2" t="str">
        <f>[24]Outubro!$I$5</f>
        <v>NO</v>
      </c>
      <c r="C28" s="2" t="str">
        <f>[24]Outubro!$I$6</f>
        <v>S</v>
      </c>
      <c r="D28" s="2" t="str">
        <f>[24]Outubro!$I$7</f>
        <v>SE</v>
      </c>
      <c r="E28" s="2" t="str">
        <f>[24]Outubro!$I$8</f>
        <v>SE</v>
      </c>
      <c r="F28" s="2" t="str">
        <f>[24]Outubro!$I$9</f>
        <v>L</v>
      </c>
      <c r="G28" s="2" t="str">
        <f>[24]Outubro!$I$10</f>
        <v>NE</v>
      </c>
      <c r="H28" s="2" t="str">
        <f>[24]Outubro!$I$11</f>
        <v>NE</v>
      </c>
      <c r="I28" s="2" t="str">
        <f>[24]Outubro!$I$12</f>
        <v>NO</v>
      </c>
      <c r="J28" s="2" t="str">
        <f>[24]Outubro!$I$13</f>
        <v>NO</v>
      </c>
      <c r="K28" s="2" t="str">
        <f>[24]Outubro!$I$14</f>
        <v>NE</v>
      </c>
      <c r="L28" s="2" t="str">
        <f>[24]Outubro!$I$15</f>
        <v>NO</v>
      </c>
      <c r="M28" s="2" t="str">
        <f>[24]Outubro!$I$16</f>
        <v>NE</v>
      </c>
      <c r="N28" s="2" t="str">
        <f>[24]Outubro!$I$17</f>
        <v>NO</v>
      </c>
      <c r="O28" s="2" t="str">
        <f>[24]Outubro!$I$18</f>
        <v>NO</v>
      </c>
      <c r="P28" s="2" t="str">
        <f>[24]Outubro!$I$19</f>
        <v>NO</v>
      </c>
      <c r="Q28" s="2" t="str">
        <f>[24]Outubro!$I$20</f>
        <v>SO</v>
      </c>
      <c r="R28" s="2" t="str">
        <f>[24]Outubro!$I$21</f>
        <v>SE</v>
      </c>
      <c r="S28" s="2" t="str">
        <f>[24]Outubro!$I$22</f>
        <v>SE</v>
      </c>
      <c r="T28" s="2" t="str">
        <f>[24]Outubro!$I$23</f>
        <v>SE</v>
      </c>
      <c r="U28" s="2" t="str">
        <f>[24]Outubro!$I$24</f>
        <v>SE</v>
      </c>
      <c r="V28" s="2" t="str">
        <f>[24]Outubro!$I$25</f>
        <v>SE</v>
      </c>
      <c r="W28" s="2" t="str">
        <f>[24]Outubro!$I$26</f>
        <v>NE</v>
      </c>
      <c r="X28" s="2" t="str">
        <f>[24]Outubro!$I$27</f>
        <v>NE</v>
      </c>
      <c r="Y28" s="2" t="str">
        <f>[24]Outubro!$I$28</f>
        <v>NE</v>
      </c>
      <c r="Z28" s="2" t="str">
        <f>[24]Outubro!$I$29</f>
        <v>NO</v>
      </c>
      <c r="AA28" s="2" t="str">
        <f>[24]Outubro!$I$30</f>
        <v>SE</v>
      </c>
      <c r="AB28" s="2" t="str">
        <f>[24]Outubro!$I$31</f>
        <v>SE</v>
      </c>
      <c r="AC28" s="2" t="str">
        <f>[24]Outubro!$I$32</f>
        <v>NO</v>
      </c>
      <c r="AD28" s="2" t="str">
        <f>[24]Outubro!$I$33</f>
        <v>NO</v>
      </c>
      <c r="AE28" s="2" t="str">
        <f>[24]Outubro!$I$34</f>
        <v>NO</v>
      </c>
      <c r="AF28" s="2" t="str">
        <f>[24]Outubro!$I$35</f>
        <v>S</v>
      </c>
      <c r="AG28" s="52" t="str">
        <f>[24]Outubro!$I$36</f>
        <v>NO</v>
      </c>
      <c r="AH28" s="2"/>
    </row>
    <row r="29" spans="1:34" ht="17.100000000000001" customHeight="1" x14ac:dyDescent="0.2">
      <c r="A29" s="9" t="s">
        <v>20</v>
      </c>
      <c r="B29" s="20" t="str">
        <f>[25]Outubro!$I$5</f>
        <v>NO</v>
      </c>
      <c r="C29" s="20" t="str">
        <f>[25]Outubro!$I$6</f>
        <v>SO</v>
      </c>
      <c r="D29" s="20" t="str">
        <f>[25]Outubro!$I$7</f>
        <v>S</v>
      </c>
      <c r="E29" s="20" t="str">
        <f>[25]Outubro!$I$8</f>
        <v>L</v>
      </c>
      <c r="F29" s="20" t="str">
        <f>[25]Outubro!$I$9</f>
        <v>NE</v>
      </c>
      <c r="G29" s="20" t="str">
        <f>[25]Outubro!$I$10</f>
        <v>NE</v>
      </c>
      <c r="H29" s="20" t="str">
        <f>[25]Outubro!$I$11</f>
        <v>NE</v>
      </c>
      <c r="I29" s="20" t="str">
        <f>[25]Outubro!$I$12</f>
        <v>NE</v>
      </c>
      <c r="J29" s="20" t="str">
        <f>[25]Outubro!$I$13</f>
        <v>SE</v>
      </c>
      <c r="K29" s="20" t="str">
        <f>[25]Outubro!$I$14</f>
        <v>N</v>
      </c>
      <c r="L29" s="20" t="str">
        <f>[25]Outubro!$I$15</f>
        <v>NO</v>
      </c>
      <c r="M29" s="20" t="str">
        <f>[25]Outubro!$I$16</f>
        <v>L</v>
      </c>
      <c r="N29" s="20" t="str">
        <f>[25]Outubro!$I$17</f>
        <v>NE</v>
      </c>
      <c r="O29" s="20" t="str">
        <f>[25]Outubro!$I$18</f>
        <v>NE</v>
      </c>
      <c r="P29" s="20" t="str">
        <f>[25]Outubro!$I$19</f>
        <v>N</v>
      </c>
      <c r="Q29" s="20" t="str">
        <f>[25]Outubro!$I$20</f>
        <v>NO</v>
      </c>
      <c r="R29" s="20" t="str">
        <f>[25]Outubro!$I$21</f>
        <v>S</v>
      </c>
      <c r="S29" s="20" t="str">
        <f>[25]Outubro!$I$22</f>
        <v>SE</v>
      </c>
      <c r="T29" s="20" t="str">
        <f>[25]Outubro!$I$23</f>
        <v>SE</v>
      </c>
      <c r="U29" s="20" t="str">
        <f>[25]Outubro!$I$24</f>
        <v>SE</v>
      </c>
      <c r="V29" s="20" t="str">
        <f>[25]Outubro!$I$25</f>
        <v>L</v>
      </c>
      <c r="W29" s="20" t="str">
        <f>[25]Outubro!$I$26</f>
        <v>NE</v>
      </c>
      <c r="X29" s="20" t="str">
        <f>[25]Outubro!$I$27</f>
        <v>NE</v>
      </c>
      <c r="Y29" s="20" t="str">
        <f>[25]Outubro!$I$28</f>
        <v>NE</v>
      </c>
      <c r="Z29" s="20" t="str">
        <f>[25]Outubro!$I$29</f>
        <v>N</v>
      </c>
      <c r="AA29" s="20" t="str">
        <f>[25]Outubro!$I$30</f>
        <v>S</v>
      </c>
      <c r="AB29" s="20" t="str">
        <f>[25]Outubro!$I$31</f>
        <v>S</v>
      </c>
      <c r="AC29" s="20" t="str">
        <f>[25]Outubro!$I$32</f>
        <v>S</v>
      </c>
      <c r="AD29" s="20" t="str">
        <f>[25]Outubro!$I$33</f>
        <v>N</v>
      </c>
      <c r="AE29" s="20" t="str">
        <f>[25]Outubro!$I$34</f>
        <v>N</v>
      </c>
      <c r="AF29" s="20" t="str">
        <f>[25]Outubro!$I$35</f>
        <v>SE</v>
      </c>
      <c r="AG29" s="54" t="str">
        <f>[25]Janeiro!$I$36</f>
        <v>N</v>
      </c>
      <c r="AH29" s="2"/>
    </row>
    <row r="30" spans="1:34" s="5" customFormat="1" ht="17.100000000000001" customHeight="1" x14ac:dyDescent="0.2">
      <c r="A30" s="13" t="s">
        <v>39</v>
      </c>
      <c r="B30" s="21" t="s">
        <v>54</v>
      </c>
      <c r="C30" s="21" t="s">
        <v>55</v>
      </c>
      <c r="D30" s="21" t="s">
        <v>55</v>
      </c>
      <c r="E30" s="21" t="s">
        <v>56</v>
      </c>
      <c r="F30" s="21" t="s">
        <v>57</v>
      </c>
      <c r="G30" s="21" t="s">
        <v>56</v>
      </c>
      <c r="H30" s="21" t="s">
        <v>56</v>
      </c>
      <c r="I30" s="21" t="s">
        <v>54</v>
      </c>
      <c r="J30" s="21" t="s">
        <v>58</v>
      </c>
      <c r="K30" s="21" t="s">
        <v>58</v>
      </c>
      <c r="L30" s="21" t="s">
        <v>54</v>
      </c>
      <c r="M30" s="21" t="s">
        <v>56</v>
      </c>
      <c r="N30" s="21" t="s">
        <v>58</v>
      </c>
      <c r="O30" s="21" t="s">
        <v>55</v>
      </c>
      <c r="P30" s="22" t="s">
        <v>54</v>
      </c>
      <c r="Q30" s="22" t="s">
        <v>59</v>
      </c>
      <c r="R30" s="22" t="s">
        <v>55</v>
      </c>
      <c r="S30" s="22" t="s">
        <v>60</v>
      </c>
      <c r="T30" s="22" t="s">
        <v>60</v>
      </c>
      <c r="U30" s="22" t="s">
        <v>60</v>
      </c>
      <c r="V30" s="22" t="s">
        <v>57</v>
      </c>
      <c r="W30" s="22" t="s">
        <v>56</v>
      </c>
      <c r="X30" s="22" t="s">
        <v>56</v>
      </c>
      <c r="Y30" s="22" t="s">
        <v>56</v>
      </c>
      <c r="Z30" s="22" t="s">
        <v>54</v>
      </c>
      <c r="AA30" s="22" t="s">
        <v>55</v>
      </c>
      <c r="AB30" s="22" t="s">
        <v>55</v>
      </c>
      <c r="AC30" s="22" t="s">
        <v>57</v>
      </c>
      <c r="AD30" s="22" t="s">
        <v>54</v>
      </c>
      <c r="AE30" s="22" t="s">
        <v>55</v>
      </c>
      <c r="AF30" s="22" t="s">
        <v>55</v>
      </c>
      <c r="AG30" s="49"/>
      <c r="AH30" s="19"/>
    </row>
    <row r="31" spans="1:34" x14ac:dyDescent="0.2">
      <c r="A31" s="65" t="s">
        <v>38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38"/>
      <c r="AG31" s="17" t="s">
        <v>56</v>
      </c>
      <c r="AH31" s="2"/>
    </row>
    <row r="32" spans="1:34" x14ac:dyDescent="0.2">
      <c r="AG32" s="18"/>
      <c r="AH32" s="2"/>
    </row>
    <row r="33" spans="33:34" x14ac:dyDescent="0.2">
      <c r="AG33" s="18"/>
      <c r="AH33" s="2"/>
    </row>
    <row r="34" spans="33:34" x14ac:dyDescent="0.2">
      <c r="AG34" s="18"/>
      <c r="AH34" s="2"/>
    </row>
    <row r="35" spans="33:34" x14ac:dyDescent="0.2">
      <c r="AG35" s="18"/>
      <c r="AH35" s="2"/>
    </row>
  </sheetData>
  <mergeCells count="35">
    <mergeCell ref="L3:L4"/>
    <mergeCell ref="AF3:AF4"/>
    <mergeCell ref="B2:AG2"/>
    <mergeCell ref="A1:AG1"/>
    <mergeCell ref="A31:AE3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AH34" sqref="AH34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thickBot="1" x14ac:dyDescent="0.25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</row>
    <row r="2" spans="1:34" s="4" customFormat="1" ht="20.100000000000001" customHeight="1" x14ac:dyDescent="0.2">
      <c r="A2" s="61" t="s">
        <v>21</v>
      </c>
      <c r="B2" s="58" t="s">
        <v>50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11"/>
    </row>
    <row r="3" spans="1:34" s="5" customFormat="1" ht="20.100000000000001" customHeight="1" x14ac:dyDescent="0.2">
      <c r="A3" s="62"/>
      <c r="B3" s="56">
        <v>1</v>
      </c>
      <c r="C3" s="56">
        <f>SUM(B3+1)</f>
        <v>2</v>
      </c>
      <c r="D3" s="56">
        <f t="shared" ref="D3:AD3" si="0">SUM(C3+1)</f>
        <v>3</v>
      </c>
      <c r="E3" s="56">
        <f t="shared" si="0"/>
        <v>4</v>
      </c>
      <c r="F3" s="56">
        <f t="shared" si="0"/>
        <v>5</v>
      </c>
      <c r="G3" s="56">
        <f t="shared" si="0"/>
        <v>6</v>
      </c>
      <c r="H3" s="56">
        <f t="shared" si="0"/>
        <v>7</v>
      </c>
      <c r="I3" s="56">
        <f t="shared" si="0"/>
        <v>8</v>
      </c>
      <c r="J3" s="56">
        <f t="shared" si="0"/>
        <v>9</v>
      </c>
      <c r="K3" s="56">
        <f t="shared" si="0"/>
        <v>10</v>
      </c>
      <c r="L3" s="56">
        <f t="shared" si="0"/>
        <v>11</v>
      </c>
      <c r="M3" s="56">
        <f t="shared" si="0"/>
        <v>12</v>
      </c>
      <c r="N3" s="56">
        <f t="shared" si="0"/>
        <v>13</v>
      </c>
      <c r="O3" s="56">
        <f t="shared" si="0"/>
        <v>14</v>
      </c>
      <c r="P3" s="56">
        <f t="shared" si="0"/>
        <v>15</v>
      </c>
      <c r="Q3" s="56">
        <f t="shared" si="0"/>
        <v>16</v>
      </c>
      <c r="R3" s="56">
        <f t="shared" si="0"/>
        <v>17</v>
      </c>
      <c r="S3" s="56">
        <f t="shared" si="0"/>
        <v>18</v>
      </c>
      <c r="T3" s="56">
        <f t="shared" si="0"/>
        <v>19</v>
      </c>
      <c r="U3" s="56">
        <f t="shared" si="0"/>
        <v>20</v>
      </c>
      <c r="V3" s="56">
        <f t="shared" si="0"/>
        <v>21</v>
      </c>
      <c r="W3" s="56">
        <f t="shared" si="0"/>
        <v>22</v>
      </c>
      <c r="X3" s="56">
        <f t="shared" si="0"/>
        <v>23</v>
      </c>
      <c r="Y3" s="56">
        <f t="shared" si="0"/>
        <v>24</v>
      </c>
      <c r="Z3" s="56">
        <f t="shared" si="0"/>
        <v>25</v>
      </c>
      <c r="AA3" s="56">
        <f t="shared" si="0"/>
        <v>26</v>
      </c>
      <c r="AB3" s="56">
        <f t="shared" si="0"/>
        <v>27</v>
      </c>
      <c r="AC3" s="56">
        <f t="shared" si="0"/>
        <v>28</v>
      </c>
      <c r="AD3" s="56">
        <f t="shared" si="0"/>
        <v>29</v>
      </c>
      <c r="AE3" s="56">
        <v>30</v>
      </c>
      <c r="AF3" s="56">
        <v>31</v>
      </c>
      <c r="AG3" s="30" t="s">
        <v>42</v>
      </c>
      <c r="AH3" s="19"/>
    </row>
    <row r="4" spans="1:34" s="5" customFormat="1" ht="20.100000000000001" customHeight="1" thickBot="1" x14ac:dyDescent="0.25">
      <c r="A4" s="63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29" t="s">
        <v>40</v>
      </c>
      <c r="AH4" s="19"/>
    </row>
    <row r="5" spans="1:34" s="5" customFormat="1" ht="20.100000000000001" customHeight="1" thickTop="1" x14ac:dyDescent="0.2">
      <c r="A5" s="8" t="s">
        <v>49</v>
      </c>
      <c r="B5" s="44" t="str">
        <f>[1]Outubro!$J$5</f>
        <v>**</v>
      </c>
      <c r="C5" s="44" t="str">
        <f>[1]Outubro!$J$6</f>
        <v>**</v>
      </c>
      <c r="D5" s="44" t="str">
        <f>[1]Outubro!$J$7</f>
        <v>**</v>
      </c>
      <c r="E5" s="44" t="str">
        <f>[1]Outubro!$J$8</f>
        <v>**</v>
      </c>
      <c r="F5" s="44" t="str">
        <f>[1]Outubro!$J$9</f>
        <v>**</v>
      </c>
      <c r="G5" s="44" t="str">
        <f>[1]Outubro!$J$10</f>
        <v>**</v>
      </c>
      <c r="H5" s="44" t="str">
        <f>[1]Outubro!$J$11</f>
        <v>**</v>
      </c>
      <c r="I5" s="44" t="str">
        <f>[1]Outubro!$J$12</f>
        <v>**</v>
      </c>
      <c r="J5" s="44" t="str">
        <f>[1]Outubro!$J$13</f>
        <v>**</v>
      </c>
      <c r="K5" s="44" t="str">
        <f>[1]Outubro!$J$14</f>
        <v>**</v>
      </c>
      <c r="L5" s="44" t="str">
        <f>[1]Outubro!$J$15</f>
        <v>**</v>
      </c>
      <c r="M5" s="44" t="str">
        <f>[1]Outubro!$J$16</f>
        <v>**</v>
      </c>
      <c r="N5" s="44" t="str">
        <f>[1]Outubro!$J$17</f>
        <v>**</v>
      </c>
      <c r="O5" s="44" t="str">
        <f>[1]Outubro!$J$18</f>
        <v>**</v>
      </c>
      <c r="P5" s="44" t="str">
        <f>[1]Outubro!$J$19</f>
        <v>**</v>
      </c>
      <c r="Q5" s="44" t="str">
        <f>[1]Outubro!$J$20</f>
        <v>**</v>
      </c>
      <c r="R5" s="44" t="str">
        <f>[1]Outubro!$J$21</f>
        <v>**</v>
      </c>
      <c r="S5" s="44" t="str">
        <f>[1]Outubro!$J$22</f>
        <v>**</v>
      </c>
      <c r="T5" s="44" t="str">
        <f>[1]Outubro!$J$23</f>
        <v>**</v>
      </c>
      <c r="U5" s="44" t="str">
        <f>[1]Outubro!$J$24</f>
        <v>**</v>
      </c>
      <c r="V5" s="44" t="str">
        <f>[1]Outubro!$J$25</f>
        <v>**</v>
      </c>
      <c r="W5" s="44" t="str">
        <f>[1]Outubro!$J$26</f>
        <v>**</v>
      </c>
      <c r="X5" s="44" t="str">
        <f>[1]Outubro!$J$27</f>
        <v>**</v>
      </c>
      <c r="Y5" s="44">
        <f>[1]Outubro!$J$28</f>
        <v>27.36</v>
      </c>
      <c r="Z5" s="44">
        <f>[1]Outubro!$J$29</f>
        <v>72.72</v>
      </c>
      <c r="AA5" s="44">
        <f>[1]Outubro!$J$30</f>
        <v>25.92</v>
      </c>
      <c r="AB5" s="44">
        <f>[1]Outubro!$J$31</f>
        <v>21.6</v>
      </c>
      <c r="AC5" s="44">
        <f>[1]Outubro!$J$32</f>
        <v>30.6</v>
      </c>
      <c r="AD5" s="44">
        <f>[1]Outubro!$J$33</f>
        <v>31.680000000000003</v>
      </c>
      <c r="AE5" s="44">
        <f>[1]Outubro!$J$34</f>
        <v>32.76</v>
      </c>
      <c r="AF5" s="44">
        <f>[1]Outubro!$J$35</f>
        <v>32.04</v>
      </c>
      <c r="AG5" s="47">
        <f>MAX(B5:AF5)</f>
        <v>72.72</v>
      </c>
      <c r="AH5" s="19"/>
    </row>
    <row r="6" spans="1:34" s="1" customFormat="1" ht="17.100000000000001" customHeight="1" x14ac:dyDescent="0.2">
      <c r="A6" s="9" t="s">
        <v>0</v>
      </c>
      <c r="B6" s="3">
        <f>[2]Outubro!$J$5</f>
        <v>77.039999999999992</v>
      </c>
      <c r="C6" s="3">
        <f>[2]Outubro!$J$6</f>
        <v>42.12</v>
      </c>
      <c r="D6" s="3">
        <f>[2]Outubro!$J$7</f>
        <v>27.36</v>
      </c>
      <c r="E6" s="3">
        <f>[2]Outubro!$J$8</f>
        <v>42.84</v>
      </c>
      <c r="F6" s="3">
        <f>[2]Outubro!$J$9</f>
        <v>37.080000000000005</v>
      </c>
      <c r="G6" s="3">
        <f>[2]Outubro!$J$10</f>
        <v>35.28</v>
      </c>
      <c r="H6" s="3">
        <f>[2]Outubro!$J$11</f>
        <v>52.92</v>
      </c>
      <c r="I6" s="3">
        <f>[2]Outubro!$J$12</f>
        <v>55.800000000000004</v>
      </c>
      <c r="J6" s="3">
        <f>[2]Outubro!$J$13</f>
        <v>55.800000000000004</v>
      </c>
      <c r="K6" s="3">
        <f>[2]Outubro!$J$14</f>
        <v>60.480000000000004</v>
      </c>
      <c r="L6" s="3">
        <f>[2]Outubro!$J$15</f>
        <v>29.52</v>
      </c>
      <c r="M6" s="3">
        <f>[2]Outubro!$J$16</f>
        <v>47.16</v>
      </c>
      <c r="N6" s="3">
        <f>[2]Outubro!$J$17</f>
        <v>44.28</v>
      </c>
      <c r="O6" s="3">
        <f>[2]Outubro!$J$18</f>
        <v>28.44</v>
      </c>
      <c r="P6" s="3">
        <f>[2]Outubro!$J$19</f>
        <v>30.96</v>
      </c>
      <c r="Q6" s="3">
        <f>[2]Outubro!$J$20</f>
        <v>31.319999999999997</v>
      </c>
      <c r="R6" s="3">
        <f>[2]Outubro!$J$21</f>
        <v>30.96</v>
      </c>
      <c r="S6" s="3">
        <f>[2]Outubro!$J$22</f>
        <v>42.84</v>
      </c>
      <c r="T6" s="3">
        <f>[2]Outubro!$J$23</f>
        <v>47.519999999999996</v>
      </c>
      <c r="U6" s="3">
        <f>[2]Outubro!$J$24</f>
        <v>36.36</v>
      </c>
      <c r="V6" s="3">
        <f>[2]Outubro!$J$25</f>
        <v>40.680000000000007</v>
      </c>
      <c r="W6" s="3">
        <f>[2]Outubro!$J$26</f>
        <v>42.84</v>
      </c>
      <c r="X6" s="3">
        <f>[2]Outubro!$J$27</f>
        <v>41.76</v>
      </c>
      <c r="Y6" s="3">
        <f>[2]Outubro!$J$28</f>
        <v>39.24</v>
      </c>
      <c r="Z6" s="3">
        <f>[2]Outubro!$J$29</f>
        <v>44.28</v>
      </c>
      <c r="AA6" s="3">
        <f>[2]Outubro!$J$30</f>
        <v>32.04</v>
      </c>
      <c r="AB6" s="3">
        <f>[2]Outubro!$J$31</f>
        <v>26.64</v>
      </c>
      <c r="AC6" s="3">
        <f>[2]Outubro!$J$32</f>
        <v>33.840000000000003</v>
      </c>
      <c r="AD6" s="3">
        <f>[2]Outubro!$J$33</f>
        <v>67.680000000000007</v>
      </c>
      <c r="AE6" s="3">
        <f>[2]Outubro!$J$34</f>
        <v>51.480000000000004</v>
      </c>
      <c r="AF6" s="3">
        <f>[2]Outubro!$J$35</f>
        <v>36.36</v>
      </c>
      <c r="AG6" s="16">
        <f>MAX(B6:AF6)</f>
        <v>77.039999999999992</v>
      </c>
      <c r="AH6" s="2"/>
    </row>
    <row r="7" spans="1:34" ht="17.100000000000001" customHeight="1" x14ac:dyDescent="0.2">
      <c r="A7" s="9" t="s">
        <v>1</v>
      </c>
      <c r="B7" s="14">
        <f>[3]Outubro!$J$5</f>
        <v>65.52</v>
      </c>
      <c r="C7" s="14">
        <f>[3]Outubro!$J$6</f>
        <v>65.160000000000011</v>
      </c>
      <c r="D7" s="14">
        <f>[3]Outubro!$J$7</f>
        <v>21.6</v>
      </c>
      <c r="E7" s="14">
        <f>[3]Outubro!$J$8</f>
        <v>27.36</v>
      </c>
      <c r="F7" s="14">
        <f>[3]Outubro!$J$9</f>
        <v>25.56</v>
      </c>
      <c r="G7" s="14">
        <f>[3]Outubro!$J$10</f>
        <v>33.119999999999997</v>
      </c>
      <c r="H7" s="14">
        <f>[3]Outubro!$J$11</f>
        <v>35.28</v>
      </c>
      <c r="I7" s="14">
        <f>[3]Outubro!$J$12</f>
        <v>42.12</v>
      </c>
      <c r="J7" s="14">
        <f>[3]Outubro!$J$13</f>
        <v>39.24</v>
      </c>
      <c r="K7" s="14">
        <f>[3]Outubro!$J$14</f>
        <v>42.480000000000004</v>
      </c>
      <c r="L7" s="14">
        <f>[3]Outubro!$J$15</f>
        <v>18</v>
      </c>
      <c r="M7" s="14">
        <f>[3]Outubro!$J$16</f>
        <v>49.680000000000007</v>
      </c>
      <c r="N7" s="14">
        <f>[3]Outubro!$J$17</f>
        <v>60.839999999999996</v>
      </c>
      <c r="O7" s="14">
        <f>[3]Outubro!$J$18</f>
        <v>37.440000000000005</v>
      </c>
      <c r="P7" s="14">
        <f>[3]Outubro!$J$19</f>
        <v>36.36</v>
      </c>
      <c r="Q7" s="14">
        <f>[3]Outubro!$J$20</f>
        <v>20.52</v>
      </c>
      <c r="R7" s="14">
        <f>[3]Outubro!$J$21</f>
        <v>24.12</v>
      </c>
      <c r="S7" s="14">
        <f>[3]Outubro!$J$22</f>
        <v>35.28</v>
      </c>
      <c r="T7" s="14">
        <f>[3]Outubro!$J$23</f>
        <v>37.440000000000005</v>
      </c>
      <c r="U7" s="14">
        <f>[3]Outubro!$J$24</f>
        <v>30.6</v>
      </c>
      <c r="V7" s="14">
        <f>[3]Outubro!$J$25</f>
        <v>38.519999999999996</v>
      </c>
      <c r="W7" s="14">
        <f>[3]Outubro!$J$26</f>
        <v>37.080000000000005</v>
      </c>
      <c r="X7" s="14">
        <f>[3]Outubro!$J$27</f>
        <v>27.720000000000002</v>
      </c>
      <c r="Y7" s="14">
        <f>[3]Outubro!$J$28</f>
        <v>39.6</v>
      </c>
      <c r="Z7" s="14">
        <f>[3]Outubro!$J$29</f>
        <v>32.4</v>
      </c>
      <c r="AA7" s="14">
        <f>[3]Outubro!$J$30</f>
        <v>26.64</v>
      </c>
      <c r="AB7" s="14">
        <f>[3]Outubro!$J$31</f>
        <v>22.32</v>
      </c>
      <c r="AC7" s="14">
        <f>[3]Outubro!$J$32</f>
        <v>34.92</v>
      </c>
      <c r="AD7" s="14">
        <f>[3]Outubro!$J$33</f>
        <v>39.6</v>
      </c>
      <c r="AE7" s="14">
        <f>[3]Outubro!$J$34</f>
        <v>64.08</v>
      </c>
      <c r="AF7" s="14">
        <f>[3]Outubro!$J$35</f>
        <v>23.040000000000003</v>
      </c>
      <c r="AG7" s="16">
        <f t="shared" ref="AG7:AG15" si="1">MAX(B7:AF7)</f>
        <v>65.52</v>
      </c>
      <c r="AH7" s="2"/>
    </row>
    <row r="8" spans="1:34" ht="17.100000000000001" customHeight="1" x14ac:dyDescent="0.2">
      <c r="A8" s="9" t="s">
        <v>51</v>
      </c>
      <c r="B8" s="14">
        <f>[4]Outubro!$J$5</f>
        <v>51.2</v>
      </c>
      <c r="C8" s="14">
        <f>[4]Outubro!$J$6</f>
        <v>29.439999999999998</v>
      </c>
      <c r="D8" s="14">
        <f>[4]Outubro!$J$7</f>
        <v>20.16</v>
      </c>
      <c r="E8" s="14">
        <f>[4]Outubro!$J$8</f>
        <v>27.84</v>
      </c>
      <c r="F8" s="14">
        <f>[4]Outubro!$J$9</f>
        <v>24.64</v>
      </c>
      <c r="G8" s="14">
        <f>[4]Outubro!$J$10</f>
        <v>24.64</v>
      </c>
      <c r="H8" s="14">
        <f>[4]Outubro!$J$11</f>
        <v>35.200000000000003</v>
      </c>
      <c r="I8" s="14">
        <f>[4]Outubro!$J$12</f>
        <v>43.2</v>
      </c>
      <c r="J8" s="14">
        <f>[4]Outubro!$J$13</f>
        <v>68.160000000000011</v>
      </c>
      <c r="K8" s="14">
        <f>[4]Outubro!$J$14</f>
        <v>24.64</v>
      </c>
      <c r="L8" s="14">
        <f>[4]Outubro!$J$15</f>
        <v>37.760000000000005</v>
      </c>
      <c r="M8" s="14">
        <f>[4]Outubro!$J$16</f>
        <v>33.28</v>
      </c>
      <c r="N8" s="14">
        <f>[4]Outubro!$J$17</f>
        <v>44.480000000000004</v>
      </c>
      <c r="O8" s="14">
        <f>[4]Outubro!$J$18</f>
        <v>17.919999999999998</v>
      </c>
      <c r="P8" s="14">
        <f>[4]Outubro!$J$19</f>
        <v>23.680000000000003</v>
      </c>
      <c r="Q8" s="14">
        <f>[4]Outubro!$J$20</f>
        <v>26.880000000000003</v>
      </c>
      <c r="R8" s="14">
        <f>[4]Outubro!$J$21</f>
        <v>25.28</v>
      </c>
      <c r="S8" s="14">
        <f>[4]Outubro!$J$22</f>
        <v>36.800000000000004</v>
      </c>
      <c r="T8" s="14">
        <f>[4]Outubro!$J$23</f>
        <v>30.72</v>
      </c>
      <c r="U8" s="14">
        <f>[4]Outubro!$J$24</f>
        <v>22.400000000000002</v>
      </c>
      <c r="V8" s="14">
        <f>[4]Outubro!$J$25</f>
        <v>33.6</v>
      </c>
      <c r="W8" s="14">
        <f>[4]Outubro!$J$26</f>
        <v>30.400000000000002</v>
      </c>
      <c r="X8" s="14">
        <f>[4]Outubro!$J$27</f>
        <v>26.560000000000002</v>
      </c>
      <c r="Y8" s="14">
        <f>[4]Outubro!$J$28</f>
        <v>26.560000000000002</v>
      </c>
      <c r="Z8" s="14">
        <f>[4]Outubro!$J$29</f>
        <v>37.760000000000005</v>
      </c>
      <c r="AA8" s="14">
        <f>[4]Outubro!$J$30</f>
        <v>45.120000000000005</v>
      </c>
      <c r="AB8" s="14">
        <f>[4]Outubro!$J$31</f>
        <v>24</v>
      </c>
      <c r="AC8" s="14">
        <f>[4]Outubro!$J$32</f>
        <v>19.200000000000003</v>
      </c>
      <c r="AD8" s="14">
        <f>[4]Outubro!$J$33</f>
        <v>40.960000000000008</v>
      </c>
      <c r="AE8" s="14">
        <f>[4]Outubro!$J$34</f>
        <v>39.04</v>
      </c>
      <c r="AF8" s="14">
        <f>[4]Outubro!$J$35</f>
        <v>75.84</v>
      </c>
      <c r="AG8" s="16">
        <f t="shared" si="1"/>
        <v>75.84</v>
      </c>
      <c r="AH8" s="2"/>
    </row>
    <row r="9" spans="1:34" ht="17.100000000000001" customHeight="1" x14ac:dyDescent="0.2">
      <c r="A9" s="9" t="s">
        <v>2</v>
      </c>
      <c r="B9" s="3">
        <f>[5]Outubro!$J$5</f>
        <v>50.04</v>
      </c>
      <c r="C9" s="3">
        <f>[5]Outubro!$J$6</f>
        <v>69.84</v>
      </c>
      <c r="D9" s="3">
        <f>[5]Outubro!$J$7</f>
        <v>59.4</v>
      </c>
      <c r="E9" s="3">
        <f>[5]Outubro!$J$8</f>
        <v>52.2</v>
      </c>
      <c r="F9" s="3">
        <f>[5]Outubro!$J$9</f>
        <v>41.76</v>
      </c>
      <c r="G9" s="3">
        <f>[5]Outubro!$J$10</f>
        <v>57.6</v>
      </c>
      <c r="H9" s="3">
        <f>[5]Outubro!$J$11</f>
        <v>37.080000000000005</v>
      </c>
      <c r="I9" s="3">
        <f>[5]Outubro!$J$12</f>
        <v>47.16</v>
      </c>
      <c r="J9" s="3">
        <f>[5]Outubro!$J$13</f>
        <v>45.36</v>
      </c>
      <c r="K9" s="3">
        <f>[5]Outubro!$J$14</f>
        <v>48.6</v>
      </c>
      <c r="L9" s="3">
        <f>[5]Outubro!$J$15</f>
        <v>24.48</v>
      </c>
      <c r="M9" s="3">
        <f>[5]Outubro!$J$16</f>
        <v>35.64</v>
      </c>
      <c r="N9" s="3">
        <f>[5]Outubro!$J$17</f>
        <v>42.480000000000004</v>
      </c>
      <c r="O9" s="3">
        <f>[5]Outubro!$J$18</f>
        <v>33.119999999999997</v>
      </c>
      <c r="P9" s="3">
        <f>[5]Outubro!$J$19</f>
        <v>40.680000000000007</v>
      </c>
      <c r="Q9" s="3">
        <f>[5]Outubro!$J$20</f>
        <v>30.240000000000002</v>
      </c>
      <c r="R9" s="3">
        <f>[5]Outubro!$J$21</f>
        <v>30.240000000000002</v>
      </c>
      <c r="S9" s="3">
        <f>[5]Outubro!$J$22</f>
        <v>31.680000000000003</v>
      </c>
      <c r="T9" s="3">
        <f>[5]Outubro!$J$23</f>
        <v>28.08</v>
      </c>
      <c r="U9" s="3">
        <f>[5]Outubro!$J$24</f>
        <v>34.56</v>
      </c>
      <c r="V9" s="3">
        <f>[5]Outubro!$J$25</f>
        <v>33.480000000000004</v>
      </c>
      <c r="W9" s="3">
        <f>[5]Outubro!$J$26</f>
        <v>36</v>
      </c>
      <c r="X9" s="3">
        <f>[5]Outubro!$J$27</f>
        <v>27.36</v>
      </c>
      <c r="Y9" s="3">
        <f>[5]Outubro!$J$28</f>
        <v>38.519999999999996</v>
      </c>
      <c r="Z9" s="3">
        <f>[5]Outubro!$J$29</f>
        <v>43.56</v>
      </c>
      <c r="AA9" s="3">
        <f>[5]Outubro!$J$30</f>
        <v>30.240000000000002</v>
      </c>
      <c r="AB9" s="3">
        <f>[5]Outubro!$J$31</f>
        <v>25.56</v>
      </c>
      <c r="AC9" s="3">
        <f>[5]Outubro!$J$32</f>
        <v>28.8</v>
      </c>
      <c r="AD9" s="3">
        <f>[5]Outubro!$J$33</f>
        <v>45.36</v>
      </c>
      <c r="AE9" s="3">
        <f>[5]Outubro!$J$34</f>
        <v>70.56</v>
      </c>
      <c r="AF9" s="3">
        <f>[5]Outubro!$J$35</f>
        <v>33.840000000000003</v>
      </c>
      <c r="AG9" s="16">
        <f t="shared" si="1"/>
        <v>70.56</v>
      </c>
      <c r="AH9" s="2"/>
    </row>
    <row r="10" spans="1:34" ht="17.100000000000001" customHeight="1" x14ac:dyDescent="0.2">
      <c r="A10" s="9" t="s">
        <v>3</v>
      </c>
      <c r="B10" s="3">
        <f>[6]Outubro!$J$5</f>
        <v>48.24</v>
      </c>
      <c r="C10" s="3">
        <f>[6]Outubro!$J$6</f>
        <v>34.200000000000003</v>
      </c>
      <c r="D10" s="3">
        <f>[6]Outubro!$J$7</f>
        <v>30.6</v>
      </c>
      <c r="E10" s="3">
        <f>[6]Outubro!$J$8</f>
        <v>44.64</v>
      </c>
      <c r="F10" s="3">
        <f>[6]Outubro!$J$9</f>
        <v>44.64</v>
      </c>
      <c r="G10" s="3">
        <f>[6]Outubro!$J$10</f>
        <v>39.24</v>
      </c>
      <c r="H10" s="3">
        <f>[6]Outubro!$J$11</f>
        <v>52.2</v>
      </c>
      <c r="I10" s="3">
        <f>[6]Outubro!$J$12</f>
        <v>37.800000000000004</v>
      </c>
      <c r="J10" s="3">
        <f>[6]Outubro!$J$13</f>
        <v>51.480000000000004</v>
      </c>
      <c r="K10" s="3">
        <f>[6]Outubro!$J$14</f>
        <v>33.840000000000003</v>
      </c>
      <c r="L10" s="3">
        <f>[6]Outubro!$J$15</f>
        <v>19.079999999999998</v>
      </c>
      <c r="M10" s="3">
        <f>[6]Outubro!$J$16</f>
        <v>56.519999999999996</v>
      </c>
      <c r="N10" s="3">
        <f>[6]Outubro!$J$17</f>
        <v>42.480000000000004</v>
      </c>
      <c r="O10" s="3">
        <f>[6]Outubro!$J$18</f>
        <v>33.119999999999997</v>
      </c>
      <c r="P10" s="3">
        <f>[6]Outubro!$J$19</f>
        <v>40.680000000000007</v>
      </c>
      <c r="Q10" s="3">
        <f>[6]Outubro!$J$20</f>
        <v>30.240000000000002</v>
      </c>
      <c r="R10" s="3">
        <f>[6]Outubro!$J$21</f>
        <v>30.240000000000002</v>
      </c>
      <c r="S10" s="3">
        <f>[6]Outubro!$J$22</f>
        <v>31.680000000000003</v>
      </c>
      <c r="T10" s="3">
        <f>[6]Outubro!$J$23</f>
        <v>28.08</v>
      </c>
      <c r="U10" s="3">
        <f>[6]Outubro!$J$24</f>
        <v>34.56</v>
      </c>
      <c r="V10" s="3">
        <f>[6]Outubro!$J$25</f>
        <v>33.480000000000004</v>
      </c>
      <c r="W10" s="3">
        <f>[6]Outubro!$J$26</f>
        <v>36</v>
      </c>
      <c r="X10" s="3">
        <f>[6]Outubro!$J$27</f>
        <v>27.36</v>
      </c>
      <c r="Y10" s="3">
        <f>[6]Outubro!$J$28</f>
        <v>37.080000000000005</v>
      </c>
      <c r="Z10" s="3">
        <f>[6]Outubro!$J$29</f>
        <v>45.72</v>
      </c>
      <c r="AA10" s="3">
        <f>[6]Outubro!$J$30</f>
        <v>20.88</v>
      </c>
      <c r="AB10" s="3">
        <f>[6]Outubro!$J$31</f>
        <v>27.36</v>
      </c>
      <c r="AC10" s="3">
        <f>[6]Outubro!$J$32</f>
        <v>24.840000000000003</v>
      </c>
      <c r="AD10" s="3">
        <f>[6]Outubro!$J$33</f>
        <v>69.84</v>
      </c>
      <c r="AE10" s="3">
        <f>[6]Outubro!$J$34</f>
        <v>36.36</v>
      </c>
      <c r="AF10" s="3">
        <f>[6]Outubro!$J$35</f>
        <v>18.720000000000002</v>
      </c>
      <c r="AG10" s="16" t="s">
        <v>32</v>
      </c>
      <c r="AH10" s="2"/>
    </row>
    <row r="11" spans="1:34" ht="17.100000000000001" customHeight="1" x14ac:dyDescent="0.2">
      <c r="A11" s="9" t="s">
        <v>4</v>
      </c>
      <c r="B11" s="3">
        <f>[7]Outubro!$J$5</f>
        <v>52.92</v>
      </c>
      <c r="C11" s="3">
        <f>[7]Outubro!$J$6</f>
        <v>47.16</v>
      </c>
      <c r="D11" s="3">
        <f>[7]Outubro!$J$7</f>
        <v>31.680000000000003</v>
      </c>
      <c r="E11" s="3">
        <f>[7]Outubro!$J$8</f>
        <v>41.04</v>
      </c>
      <c r="F11" s="3">
        <f>[7]Outubro!$J$9</f>
        <v>46.440000000000005</v>
      </c>
      <c r="G11" s="3">
        <f>[7]Outubro!$J$10</f>
        <v>36.72</v>
      </c>
      <c r="H11" s="3">
        <f>[7]Outubro!$J$11</f>
        <v>35.28</v>
      </c>
      <c r="I11" s="3">
        <f>[7]Outubro!$J$12</f>
        <v>54.72</v>
      </c>
      <c r="J11" s="3">
        <f>[7]Outubro!$J$13</f>
        <v>42.84</v>
      </c>
      <c r="K11" s="3">
        <f>[7]Outubro!$J$14</f>
        <v>49.680000000000007</v>
      </c>
      <c r="L11" s="3">
        <f>[7]Outubro!$J$15</f>
        <v>29.880000000000003</v>
      </c>
      <c r="M11" s="3">
        <f>[7]Outubro!$J$16</f>
        <v>41.4</v>
      </c>
      <c r="N11" s="3">
        <f>[7]Outubro!$J$17</f>
        <v>55.440000000000005</v>
      </c>
      <c r="O11" s="3">
        <f>[7]Outubro!$J$18</f>
        <v>34.92</v>
      </c>
      <c r="P11" s="3">
        <f>[7]Outubro!$J$19</f>
        <v>58.32</v>
      </c>
      <c r="Q11" s="3">
        <f>[7]Outubro!$J$20</f>
        <v>36</v>
      </c>
      <c r="R11" s="3">
        <f>[7]Outubro!$J$21</f>
        <v>32.04</v>
      </c>
      <c r="S11" s="3">
        <f>[7]Outubro!$J$22</f>
        <v>35.28</v>
      </c>
      <c r="T11" s="3">
        <f>[7]Outubro!$J$23</f>
        <v>30.6</v>
      </c>
      <c r="U11" s="3">
        <f>[7]Outubro!$J$24</f>
        <v>36.72</v>
      </c>
      <c r="V11" s="3">
        <f>[7]Outubro!$J$25</f>
        <v>44.64</v>
      </c>
      <c r="W11" s="3">
        <f>[7]Outubro!$J$26</f>
        <v>44.28</v>
      </c>
      <c r="X11" s="3">
        <f>[7]Outubro!$J$27</f>
        <v>47.519999999999996</v>
      </c>
      <c r="Y11" s="3">
        <f>[7]Outubro!$J$28</f>
        <v>34.56</v>
      </c>
      <c r="Z11" s="3">
        <f>[7]Outubro!$J$29</f>
        <v>66.960000000000008</v>
      </c>
      <c r="AA11" s="3">
        <f>[7]Outubro!$J$30</f>
        <v>29.880000000000003</v>
      </c>
      <c r="AB11" s="3">
        <f>[7]Outubro!$J$31</f>
        <v>44.64</v>
      </c>
      <c r="AC11" s="3">
        <f>[7]Outubro!$J$32</f>
        <v>31.319999999999997</v>
      </c>
      <c r="AD11" s="3">
        <f>[7]Outubro!$J$33</f>
        <v>74.88000000000001</v>
      </c>
      <c r="AE11" s="3">
        <f>[7]Outubro!$J$34</f>
        <v>59.760000000000005</v>
      </c>
      <c r="AF11" s="3">
        <f>[7]Outubro!$J$35</f>
        <v>28.8</v>
      </c>
      <c r="AG11" s="16">
        <f t="shared" si="1"/>
        <v>74.88000000000001</v>
      </c>
      <c r="AH11" s="2"/>
    </row>
    <row r="12" spans="1:34" ht="17.100000000000001" customHeight="1" x14ac:dyDescent="0.2">
      <c r="A12" s="9" t="s">
        <v>5</v>
      </c>
      <c r="B12" s="3">
        <f>[8]Outubro!$J$5</f>
        <v>27.040000000000003</v>
      </c>
      <c r="C12" s="3">
        <f>[8]Outubro!$J$6</f>
        <v>67.319999999999993</v>
      </c>
      <c r="D12" s="3">
        <f>[8]Outubro!$J$7</f>
        <v>21.6</v>
      </c>
      <c r="E12" s="3">
        <f>[8]Outubro!$J$8</f>
        <v>30.6</v>
      </c>
      <c r="F12" s="3">
        <f>[8]Outubro!$J$9</f>
        <v>25.92</v>
      </c>
      <c r="G12" s="3">
        <f>[8]Outubro!$J$10</f>
        <v>32.4</v>
      </c>
      <c r="H12" s="3">
        <f>[8]Outubro!$J$11</f>
        <v>34.56</v>
      </c>
      <c r="I12" s="3">
        <f>[8]Outubro!$J$12</f>
        <v>47.16</v>
      </c>
      <c r="J12" s="3">
        <f>[8]Outubro!$J$13</f>
        <v>43.56</v>
      </c>
      <c r="K12" s="3">
        <f>[8]Outubro!$J$14</f>
        <v>49.32</v>
      </c>
      <c r="L12" s="3">
        <f>[8]Outubro!$J$15</f>
        <v>27.36</v>
      </c>
      <c r="M12" s="3">
        <f>[8]Outubro!$J$16</f>
        <v>33.840000000000003</v>
      </c>
      <c r="N12" s="3">
        <f>[8]Outubro!$J$17</f>
        <v>53.64</v>
      </c>
      <c r="O12" s="3">
        <f>[8]Outubro!$J$18</f>
        <v>25.92</v>
      </c>
      <c r="P12" s="3">
        <f>[8]Outubro!$J$19</f>
        <v>35.64</v>
      </c>
      <c r="Q12" s="3">
        <f>[8]Outubro!$J$20</f>
        <v>23.400000000000002</v>
      </c>
      <c r="R12" s="3">
        <f>[8]Outubro!$J$21</f>
        <v>25.2</v>
      </c>
      <c r="S12" s="3">
        <f>[8]Outubro!$J$22</f>
        <v>36.72</v>
      </c>
      <c r="T12" s="3">
        <f>[8]Outubro!$J$23</f>
        <v>42.84</v>
      </c>
      <c r="U12" s="3">
        <f>[8]Outubro!$J$24</f>
        <v>34.56</v>
      </c>
      <c r="V12" s="3">
        <f>[8]Outubro!$J$25</f>
        <v>40.680000000000007</v>
      </c>
      <c r="W12" s="3">
        <f>[8]Outubro!$J$26</f>
        <v>33.480000000000004</v>
      </c>
      <c r="X12" s="3">
        <f>[8]Outubro!$J$27</f>
        <v>30.96</v>
      </c>
      <c r="Y12" s="3">
        <f>[8]Outubro!$J$28</f>
        <v>28.8</v>
      </c>
      <c r="Z12" s="3">
        <f>[8]Outubro!$J$29</f>
        <v>39.6</v>
      </c>
      <c r="AA12" s="3">
        <f>[8]Outubro!$J$30</f>
        <v>27</v>
      </c>
      <c r="AB12" s="3">
        <f>[8]Outubro!$J$31</f>
        <v>20.88</v>
      </c>
      <c r="AC12" s="3">
        <f>[8]Outubro!$J$32</f>
        <v>27.720000000000002</v>
      </c>
      <c r="AD12" s="3">
        <f>[8]Outubro!$J$33</f>
        <v>36.36</v>
      </c>
      <c r="AE12" s="3">
        <f>[8]Outubro!$J$34</f>
        <v>53.64</v>
      </c>
      <c r="AF12" s="3">
        <f>[8]Outubro!$J$35</f>
        <v>34.92</v>
      </c>
      <c r="AG12" s="16">
        <f t="shared" si="1"/>
        <v>67.319999999999993</v>
      </c>
      <c r="AH12" s="2"/>
    </row>
    <row r="13" spans="1:34" ht="17.100000000000001" customHeight="1" x14ac:dyDescent="0.2">
      <c r="A13" s="9" t="s">
        <v>6</v>
      </c>
      <c r="B13" s="3">
        <f>[9]Outubro!$J$5</f>
        <v>38.880000000000003</v>
      </c>
      <c r="C13" s="3">
        <f>[9]Outubro!$J$6</f>
        <v>63.72</v>
      </c>
      <c r="D13" s="3">
        <f>[9]Outubro!$J$7</f>
        <v>24.12</v>
      </c>
      <c r="E13" s="3">
        <f>[9]Outubro!$J$8</f>
        <v>29.52</v>
      </c>
      <c r="F13" s="3">
        <f>[9]Outubro!$J$9</f>
        <v>33.119999999999997</v>
      </c>
      <c r="G13" s="3">
        <f>[9]Outubro!$J$10</f>
        <v>27</v>
      </c>
      <c r="H13" s="3">
        <f>[9]Outubro!$J$11</f>
        <v>32.76</v>
      </c>
      <c r="I13" s="3">
        <f>[9]Outubro!$J$12</f>
        <v>50.76</v>
      </c>
      <c r="J13" s="3">
        <f>[9]Outubro!$J$13</f>
        <v>36.72</v>
      </c>
      <c r="K13" s="3">
        <f>[9]Outubro!$J$14</f>
        <v>30.6</v>
      </c>
      <c r="L13" s="3">
        <f>[9]Outubro!$J$15</f>
        <v>18.36</v>
      </c>
      <c r="M13" s="3">
        <f>[9]Outubro!$J$16</f>
        <v>35.64</v>
      </c>
      <c r="N13" s="3">
        <f>[9]Outubro!$J$17</f>
        <v>44.28</v>
      </c>
      <c r="O13" s="3">
        <f>[9]Outubro!$J$18</f>
        <v>21.96</v>
      </c>
      <c r="P13" s="3">
        <f>[9]Outubro!$J$19</f>
        <v>16.2</v>
      </c>
      <c r="Q13" s="3">
        <f>[9]Outubro!$J$20</f>
        <v>23.400000000000002</v>
      </c>
      <c r="R13" s="3">
        <f>[9]Outubro!$J$21</f>
        <v>15.840000000000002</v>
      </c>
      <c r="S13" s="3">
        <f>[9]Outubro!$J$22</f>
        <v>29.52</v>
      </c>
      <c r="T13" s="3">
        <f>[9]Outubro!$J$23</f>
        <v>27.720000000000002</v>
      </c>
      <c r="U13" s="3">
        <f>[9]Outubro!$J$24</f>
        <v>29.52</v>
      </c>
      <c r="V13" s="3">
        <f>[9]Outubro!$J$25</f>
        <v>58.32</v>
      </c>
      <c r="W13" s="3">
        <f>[9]Outubro!$J$26</f>
        <v>23.759999999999998</v>
      </c>
      <c r="X13" s="3">
        <f>[9]Outubro!$J$27</f>
        <v>22.32</v>
      </c>
      <c r="Y13" s="3">
        <f>[9]Outubro!$J$28</f>
        <v>21.6</v>
      </c>
      <c r="Z13" s="3">
        <f>[9]Outubro!$J$29</f>
        <v>55.080000000000005</v>
      </c>
      <c r="AA13" s="3">
        <f>[9]Outubro!$J$30</f>
        <v>16.920000000000002</v>
      </c>
      <c r="AB13" s="3">
        <f>[9]Outubro!$J$31</f>
        <v>30.96</v>
      </c>
      <c r="AC13" s="3">
        <f>[9]Outubro!$J$32</f>
        <v>45.36</v>
      </c>
      <c r="AD13" s="3">
        <f>[9]Outubro!$J$33</f>
        <v>37.080000000000005</v>
      </c>
      <c r="AE13" s="3">
        <f>[9]Outubro!$J$34</f>
        <v>43.56</v>
      </c>
      <c r="AF13" s="3">
        <f>[9]Outubro!$J$35</f>
        <v>21.6</v>
      </c>
      <c r="AG13" s="16">
        <f t="shared" si="1"/>
        <v>63.72</v>
      </c>
      <c r="AH13" s="2"/>
    </row>
    <row r="14" spans="1:34" ht="17.100000000000001" customHeight="1" x14ac:dyDescent="0.2">
      <c r="A14" s="9" t="s">
        <v>7</v>
      </c>
      <c r="B14" s="3">
        <f>[10]Outubro!$J$5</f>
        <v>72.72</v>
      </c>
      <c r="C14" s="3">
        <f>[10]Outubro!$J$6</f>
        <v>46.800000000000004</v>
      </c>
      <c r="D14" s="3">
        <f>[10]Outubro!$J$7</f>
        <v>29.16</v>
      </c>
      <c r="E14" s="3">
        <f>[10]Outubro!$J$8</f>
        <v>46.440000000000005</v>
      </c>
      <c r="F14" s="3">
        <f>[10]Outubro!$J$9</f>
        <v>33.840000000000003</v>
      </c>
      <c r="G14" s="3">
        <f>[10]Outubro!$J$10</f>
        <v>43.92</v>
      </c>
      <c r="H14" s="3">
        <f>[10]Outubro!$J$11</f>
        <v>49.680000000000007</v>
      </c>
      <c r="I14" s="3">
        <f>[10]Outubro!$J$12</f>
        <v>52.56</v>
      </c>
      <c r="J14" s="3">
        <f>[10]Outubro!$J$13</f>
        <v>48.24</v>
      </c>
      <c r="K14" s="3">
        <f>[10]Outubro!$J$14</f>
        <v>30.96</v>
      </c>
      <c r="L14" s="3">
        <f>[10]Outubro!$J$15</f>
        <v>32.04</v>
      </c>
      <c r="M14" s="3">
        <f>[10]Outubro!$J$16</f>
        <v>56.88</v>
      </c>
      <c r="N14" s="3">
        <f>[10]Outubro!$J$17</f>
        <v>50.04</v>
      </c>
      <c r="O14" s="3">
        <f>[10]Outubro!$J$18</f>
        <v>21.6</v>
      </c>
      <c r="P14" s="3">
        <f>[10]Outubro!$J$19</f>
        <v>36</v>
      </c>
      <c r="Q14" s="3">
        <f>[10]Outubro!$J$20</f>
        <v>27</v>
      </c>
      <c r="R14" s="3">
        <f>[10]Outubro!$J$21</f>
        <v>28.44</v>
      </c>
      <c r="S14" s="3">
        <f>[10]Outubro!$J$22</f>
        <v>38.159999999999997</v>
      </c>
      <c r="T14" s="3">
        <f>[10]Outubro!$J$23</f>
        <v>45.36</v>
      </c>
      <c r="U14" s="3">
        <f>[10]Outubro!$J$24</f>
        <v>32.4</v>
      </c>
      <c r="V14" s="3">
        <f>[10]Outubro!$J$25</f>
        <v>45.72</v>
      </c>
      <c r="W14" s="3">
        <f>[10]Outubro!$J$26</f>
        <v>46.080000000000005</v>
      </c>
      <c r="X14" s="3">
        <f>[10]Outubro!$J$27</f>
        <v>35.64</v>
      </c>
      <c r="Y14" s="3">
        <f>[10]Outubro!$J$28</f>
        <v>34.200000000000003</v>
      </c>
      <c r="Z14" s="3">
        <f>[10]Outubro!$J$29</f>
        <v>29.880000000000003</v>
      </c>
      <c r="AA14" s="3">
        <f>[10]Outubro!$J$30</f>
        <v>32.4</v>
      </c>
      <c r="AB14" s="3">
        <f>[10]Outubro!$J$31</f>
        <v>25.92</v>
      </c>
      <c r="AC14" s="3">
        <f>[10]Outubro!$J$32</f>
        <v>52.2</v>
      </c>
      <c r="AD14" s="3">
        <f>[10]Outubro!$J$33</f>
        <v>54</v>
      </c>
      <c r="AE14" s="3">
        <f>[10]Outubro!$J$34</f>
        <v>57.24</v>
      </c>
      <c r="AF14" s="3">
        <f>[10]Outubro!$J$35</f>
        <v>37.080000000000005</v>
      </c>
      <c r="AG14" s="16">
        <f t="shared" si="1"/>
        <v>72.72</v>
      </c>
      <c r="AH14" s="2"/>
    </row>
    <row r="15" spans="1:34" ht="17.100000000000001" customHeight="1" x14ac:dyDescent="0.2">
      <c r="A15" s="9" t="s">
        <v>8</v>
      </c>
      <c r="B15" s="3">
        <f>[11]Outubro!$J$5</f>
        <v>78.84</v>
      </c>
      <c r="C15" s="3">
        <f>[11]Outubro!$J$6</f>
        <v>39.96</v>
      </c>
      <c r="D15" s="3">
        <f>[11]Outubro!$J$7</f>
        <v>23.759999999999998</v>
      </c>
      <c r="E15" s="3">
        <f>[11]Outubro!$J$8</f>
        <v>45.72</v>
      </c>
      <c r="F15" s="3">
        <f>[11]Outubro!$J$9</f>
        <v>37.800000000000004</v>
      </c>
      <c r="G15" s="3">
        <f>[11]Outubro!$J$10</f>
        <v>39.6</v>
      </c>
      <c r="H15" s="3">
        <f>[11]Outubro!$J$11</f>
        <v>53.28</v>
      </c>
      <c r="I15" s="3">
        <f>[11]Outubro!$J$12</f>
        <v>58.32</v>
      </c>
      <c r="J15" s="3">
        <f>[11]Outubro!$J$13</f>
        <v>41.76</v>
      </c>
      <c r="K15" s="3">
        <f>[11]Outubro!$J$14</f>
        <v>33.480000000000004</v>
      </c>
      <c r="L15" s="3">
        <f>[11]Outubro!$J$15</f>
        <v>16.2</v>
      </c>
      <c r="M15" s="3">
        <f>[11]Outubro!$J$16</f>
        <v>51.12</v>
      </c>
      <c r="N15" s="3">
        <f>[11]Outubro!$J$17</f>
        <v>39.96</v>
      </c>
      <c r="O15" s="3">
        <f>[11]Outubro!$J$18</f>
        <v>22.68</v>
      </c>
      <c r="P15" s="3">
        <f>[11]Outubro!$J$19</f>
        <v>33.840000000000003</v>
      </c>
      <c r="Q15" s="3">
        <f>[11]Outubro!$J$20</f>
        <v>30.6</v>
      </c>
      <c r="R15" s="3">
        <f>[11]Outubro!$J$21</f>
        <v>34.200000000000003</v>
      </c>
      <c r="S15" s="3">
        <f>[11]Outubro!$J$22</f>
        <v>36.72</v>
      </c>
      <c r="T15" s="3">
        <f>[11]Outubro!$J$23</f>
        <v>33.480000000000004</v>
      </c>
      <c r="U15" s="3">
        <f>[11]Outubro!$J$24</f>
        <v>26.28</v>
      </c>
      <c r="V15" s="3">
        <f>[11]Outubro!$J$25</f>
        <v>42.480000000000004</v>
      </c>
      <c r="W15" s="3">
        <f>[11]Outubro!$J$26</f>
        <v>42.84</v>
      </c>
      <c r="X15" s="3">
        <f>[11]Outubro!$J$27</f>
        <v>38.159999999999997</v>
      </c>
      <c r="Y15" s="3">
        <f>[11]Outubro!$J$28</f>
        <v>39.96</v>
      </c>
      <c r="Z15" s="3">
        <f>[11]Outubro!$J$29</f>
        <v>83.160000000000011</v>
      </c>
      <c r="AA15" s="3">
        <f>[11]Outubro!$J$30</f>
        <v>35.28</v>
      </c>
      <c r="AB15" s="3">
        <f>[11]Outubro!$J$31</f>
        <v>23.400000000000002</v>
      </c>
      <c r="AC15" s="3">
        <f>[11]Outubro!$J$32</f>
        <v>32.4</v>
      </c>
      <c r="AD15" s="3">
        <f>[11]Outubro!$J$33</f>
        <v>74.160000000000011</v>
      </c>
      <c r="AE15" s="3">
        <f>[11]Outubro!$J$34</f>
        <v>43.2</v>
      </c>
      <c r="AF15" s="3">
        <f>[11]Outubro!$J$35</f>
        <v>31.319999999999997</v>
      </c>
      <c r="AG15" s="16">
        <f t="shared" si="1"/>
        <v>83.160000000000011</v>
      </c>
      <c r="AH15" s="2"/>
    </row>
    <row r="16" spans="1:34" ht="17.100000000000001" customHeight="1" x14ac:dyDescent="0.2">
      <c r="A16" s="9" t="s">
        <v>9</v>
      </c>
      <c r="B16" s="3">
        <f>[12]Outubro!$J$5</f>
        <v>64.08</v>
      </c>
      <c r="C16" s="3">
        <f>[12]Outubro!$J$6</f>
        <v>47.16</v>
      </c>
      <c r="D16" s="3">
        <f>[12]Outubro!$J$7</f>
        <v>26.28</v>
      </c>
      <c r="E16" s="3">
        <f>[12]Outubro!$J$8</f>
        <v>46.440000000000005</v>
      </c>
      <c r="F16" s="3">
        <f>[12]Outubro!$J$9</f>
        <v>38.880000000000003</v>
      </c>
      <c r="G16" s="3">
        <f>[12]Outubro!$J$10</f>
        <v>37.800000000000004</v>
      </c>
      <c r="H16" s="3">
        <f>[12]Outubro!$J$11</f>
        <v>48.6</v>
      </c>
      <c r="I16" s="3">
        <f>[12]Outubro!$J$12</f>
        <v>59.4</v>
      </c>
      <c r="J16" s="3">
        <f>[12]Outubro!$J$13</f>
        <v>40.680000000000007</v>
      </c>
      <c r="K16" s="3">
        <f>[12]Outubro!$J$14</f>
        <v>66.960000000000008</v>
      </c>
      <c r="L16" s="3">
        <f>[12]Outubro!$J$15</f>
        <v>15.120000000000001</v>
      </c>
      <c r="M16" s="3">
        <f>[12]Outubro!$J$16</f>
        <v>53.28</v>
      </c>
      <c r="N16" s="3">
        <f>[12]Outubro!$J$17</f>
        <v>79.92</v>
      </c>
      <c r="O16" s="3">
        <f>[12]Outubro!$J$18</f>
        <v>32.76</v>
      </c>
      <c r="P16" s="3">
        <f>[12]Outubro!$J$19</f>
        <v>43.92</v>
      </c>
      <c r="Q16" s="3">
        <f>[12]Outubro!$J$20</f>
        <v>25.92</v>
      </c>
      <c r="R16" s="3">
        <f>[12]Outubro!$J$21</f>
        <v>32.76</v>
      </c>
      <c r="S16" s="3">
        <f>[12]Outubro!$J$22</f>
        <v>40.680000000000007</v>
      </c>
      <c r="T16" s="3">
        <f>[12]Outubro!$J$23</f>
        <v>50.4</v>
      </c>
      <c r="U16" s="3">
        <f>[12]Outubro!$J$24</f>
        <v>30.6</v>
      </c>
      <c r="V16" s="3">
        <f>[12]Outubro!$J$25</f>
        <v>39.6</v>
      </c>
      <c r="W16" s="3">
        <f>[12]Outubro!$J$26</f>
        <v>41.76</v>
      </c>
      <c r="X16" s="3">
        <f>[12]Outubro!$J$27</f>
        <v>36</v>
      </c>
      <c r="Y16" s="3">
        <f>[12]Outubro!$J$28</f>
        <v>39.96</v>
      </c>
      <c r="Z16" s="3">
        <f>[12]Outubro!$J$29</f>
        <v>57.24</v>
      </c>
      <c r="AA16" s="3">
        <f>[12]Outubro!$J$30</f>
        <v>37.440000000000005</v>
      </c>
      <c r="AB16" s="3">
        <f>[12]Outubro!$J$31</f>
        <v>21.6</v>
      </c>
      <c r="AC16" s="3">
        <f>[12]Outubro!$J$32</f>
        <v>38.880000000000003</v>
      </c>
      <c r="AD16" s="3">
        <f>[12]Outubro!$J$33</f>
        <v>53.28</v>
      </c>
      <c r="AE16" s="3">
        <f>[12]Outubro!$J$34</f>
        <v>46.080000000000005</v>
      </c>
      <c r="AF16" s="3">
        <f>[12]Outubro!$J$35</f>
        <v>40.32</v>
      </c>
      <c r="AG16" s="16">
        <f t="shared" ref="AG16:AG23" si="2">MAX(B16:AF16)</f>
        <v>79.92</v>
      </c>
      <c r="AH16" s="2"/>
    </row>
    <row r="17" spans="1:34" ht="17.100000000000001" customHeight="1" x14ac:dyDescent="0.2">
      <c r="A17" s="9" t="s">
        <v>52</v>
      </c>
      <c r="B17" s="3">
        <f>[13]Outubro!$J$5</f>
        <v>48.24</v>
      </c>
      <c r="C17" s="3">
        <f>[13]Outubro!$J$6</f>
        <v>54.36</v>
      </c>
      <c r="D17" s="3">
        <f>[13]Outubro!$J$7</f>
        <v>21.240000000000002</v>
      </c>
      <c r="E17" s="3">
        <f>[13]Outubro!$J$8</f>
        <v>35.64</v>
      </c>
      <c r="F17" s="3">
        <f>[13]Outubro!$J$9</f>
        <v>30.96</v>
      </c>
      <c r="G17" s="3">
        <f>[13]Outubro!$J$10</f>
        <v>30.240000000000002</v>
      </c>
      <c r="H17" s="3">
        <f>[13]Outubro!$J$11</f>
        <v>37.800000000000004</v>
      </c>
      <c r="I17" s="3">
        <f>[13]Outubro!$J$12</f>
        <v>49.680000000000007</v>
      </c>
      <c r="J17" s="3">
        <f>[13]Outubro!$J$13</f>
        <v>38.880000000000003</v>
      </c>
      <c r="K17" s="3">
        <f>[13]Outubro!$J$14</f>
        <v>57.24</v>
      </c>
      <c r="L17" s="3">
        <f>[13]Outubro!$J$15</f>
        <v>18.36</v>
      </c>
      <c r="M17" s="3">
        <f>[13]Outubro!$J$16</f>
        <v>37.440000000000005</v>
      </c>
      <c r="N17" s="3">
        <f>[13]Outubro!$J$17</f>
        <v>45.36</v>
      </c>
      <c r="O17" s="3">
        <f>[13]Outubro!$J$18</f>
        <v>25.2</v>
      </c>
      <c r="P17" s="3">
        <f>[13]Outubro!$J$19</f>
        <v>21.6</v>
      </c>
      <c r="Q17" s="3">
        <f>[13]Outubro!$J$20</f>
        <v>27.36</v>
      </c>
      <c r="R17" s="3">
        <f>[13]Outubro!$J$21</f>
        <v>22.32</v>
      </c>
      <c r="S17" s="3">
        <f>[13]Outubro!$J$22</f>
        <v>28.8</v>
      </c>
      <c r="T17" s="3">
        <f>[13]Outubro!$J$23</f>
        <v>38.519999999999996</v>
      </c>
      <c r="U17" s="3">
        <f>[13]Outubro!$J$24</f>
        <v>22.32</v>
      </c>
      <c r="V17" s="3">
        <f>[13]Outubro!$J$25</f>
        <v>34.92</v>
      </c>
      <c r="W17" s="3">
        <f>[13]Outubro!$J$26</f>
        <v>42.480000000000004</v>
      </c>
      <c r="X17" s="3">
        <f>[13]Outubro!$J$27</f>
        <v>29.52</v>
      </c>
      <c r="Y17" s="3">
        <f>[13]Outubro!$J$28</f>
        <v>38.519999999999996</v>
      </c>
      <c r="Z17" s="3">
        <f>[13]Outubro!$J$29</f>
        <v>38.519999999999996</v>
      </c>
      <c r="AA17" s="3">
        <f>[13]Outubro!$J$30</f>
        <v>28.8</v>
      </c>
      <c r="AB17" s="3">
        <f>[13]Outubro!$J$31</f>
        <v>20.16</v>
      </c>
      <c r="AC17" s="3">
        <f>[13]Outubro!$J$32</f>
        <v>33.119999999999997</v>
      </c>
      <c r="AD17" s="3">
        <f>[13]Outubro!$J$33</f>
        <v>42.84</v>
      </c>
      <c r="AE17" s="3">
        <f>[13]Outubro!$J$34</f>
        <v>64.8</v>
      </c>
      <c r="AF17" s="3">
        <f>[13]Outubro!$J$35</f>
        <v>25.56</v>
      </c>
      <c r="AG17" s="16">
        <f t="shared" si="2"/>
        <v>64.8</v>
      </c>
      <c r="AH17" s="2"/>
    </row>
    <row r="18" spans="1:34" ht="17.100000000000001" customHeight="1" x14ac:dyDescent="0.2">
      <c r="A18" s="9" t="s">
        <v>10</v>
      </c>
      <c r="B18" s="3">
        <f>[14]outubro!$J$5</f>
        <v>48.24</v>
      </c>
      <c r="C18" s="3">
        <f>[14]outubro!$J$6</f>
        <v>60.12</v>
      </c>
      <c r="D18" s="3">
        <f>[14]outubro!$J$7</f>
        <v>21.240000000000002</v>
      </c>
      <c r="E18" s="3">
        <f>[14]outubro!$J$8</f>
        <v>44.64</v>
      </c>
      <c r="F18" s="3">
        <f>[14]outubro!$J$9</f>
        <v>28.44</v>
      </c>
      <c r="G18" s="3">
        <f>[14]outubro!$J$10</f>
        <v>34.200000000000003</v>
      </c>
      <c r="H18" s="3">
        <f>[14]outubro!$J$11</f>
        <v>49.680000000000007</v>
      </c>
      <c r="I18" s="3">
        <f>[14]outubro!$J$12</f>
        <v>65.160000000000011</v>
      </c>
      <c r="J18" s="3">
        <f>[14]outubro!$J$13</f>
        <v>21.96</v>
      </c>
      <c r="K18" s="3">
        <f>[14]outubro!$J$14</f>
        <v>15.48</v>
      </c>
      <c r="L18" s="3">
        <f>[14]outubro!$J$15</f>
        <v>36.36</v>
      </c>
      <c r="M18" s="3">
        <f>[14]outubro!$J$16</f>
        <v>76.319999999999993</v>
      </c>
      <c r="N18" s="3">
        <f>[14]outubro!$J$17</f>
        <v>25.2</v>
      </c>
      <c r="O18" s="3">
        <f>[14]outubro!$J$18</f>
        <v>28.08</v>
      </c>
      <c r="P18" s="3">
        <f>[14]outubro!$J$19</f>
        <v>27.36</v>
      </c>
      <c r="Q18" s="3">
        <f>[14]outubro!$J$20</f>
        <v>25.56</v>
      </c>
      <c r="R18" s="3">
        <f>[14]outubro!$J$21</f>
        <v>37.800000000000004</v>
      </c>
      <c r="S18" s="3">
        <f>[14]outubro!$J$22</f>
        <v>37.440000000000005</v>
      </c>
      <c r="T18" s="3">
        <f>[14]outubro!$J$23</f>
        <v>25.56</v>
      </c>
      <c r="U18" s="3">
        <f>[14]outubro!$J$24</f>
        <v>45</v>
      </c>
      <c r="V18" s="3">
        <f>[14]outubro!$J$25</f>
        <v>42.480000000000004</v>
      </c>
      <c r="W18" s="3">
        <f>[14]outubro!$J$26</f>
        <v>34.92</v>
      </c>
      <c r="X18" s="3">
        <f>[14]outubro!$J$27</f>
        <v>34.200000000000003</v>
      </c>
      <c r="Y18" s="3">
        <f>[14]outubro!$J$28</f>
        <v>34.200000000000003</v>
      </c>
      <c r="Z18" s="3">
        <f>[14]outubro!$J$29</f>
        <v>50.76</v>
      </c>
      <c r="AA18" s="3">
        <f>[14]outubro!$J$30</f>
        <v>36.36</v>
      </c>
      <c r="AB18" s="3">
        <f>[14]outubro!$J$31</f>
        <v>15.48</v>
      </c>
      <c r="AC18" s="3">
        <f>[14]outubro!$J$32</f>
        <v>51.480000000000004</v>
      </c>
      <c r="AD18" s="3">
        <f>[14]outubro!$J$33</f>
        <v>60.12</v>
      </c>
      <c r="AE18" s="3">
        <f>[14]outubro!$J$34</f>
        <v>52.2</v>
      </c>
      <c r="AF18" s="3">
        <f>[14]outubro!$J$35</f>
        <v>24.48</v>
      </c>
      <c r="AG18" s="16">
        <f t="shared" si="2"/>
        <v>76.319999999999993</v>
      </c>
      <c r="AH18" s="2"/>
    </row>
    <row r="19" spans="1:34" ht="17.100000000000001" customHeight="1" x14ac:dyDescent="0.2">
      <c r="A19" s="9" t="s">
        <v>11</v>
      </c>
      <c r="B19" s="3">
        <f>[15]Outubro!$J$5</f>
        <v>49.32</v>
      </c>
      <c r="C19" s="3">
        <f>[15]Outubro!$J$6</f>
        <v>41.04</v>
      </c>
      <c r="D19" s="3">
        <f>[15]Outubro!$J$7</f>
        <v>29.52</v>
      </c>
      <c r="E19" s="3">
        <f>[15]Outubro!$J$8</f>
        <v>41.76</v>
      </c>
      <c r="F19" s="3">
        <f>[15]Outubro!$J$9</f>
        <v>27.36</v>
      </c>
      <c r="G19" s="3">
        <f>[15]Outubro!$J$10</f>
        <v>29.16</v>
      </c>
      <c r="H19" s="3">
        <f>[15]Outubro!$J$11</f>
        <v>36.36</v>
      </c>
      <c r="I19" s="3">
        <f>[15]Outubro!$J$12</f>
        <v>45.72</v>
      </c>
      <c r="J19" s="3">
        <f>[15]Outubro!$J$13</f>
        <v>48.24</v>
      </c>
      <c r="K19" s="3">
        <f>[15]Outubro!$J$14</f>
        <v>44.64</v>
      </c>
      <c r="L19" s="3">
        <f>[15]Outubro!$J$15</f>
        <v>20.52</v>
      </c>
      <c r="M19" s="3">
        <f>[15]Outubro!$J$16</f>
        <v>45.36</v>
      </c>
      <c r="N19" s="3">
        <f>[15]Outubro!$J$17</f>
        <v>44.64</v>
      </c>
      <c r="O19" s="3">
        <f>[15]Outubro!$J$18</f>
        <v>38.519999999999996</v>
      </c>
      <c r="P19" s="3">
        <f>[15]Outubro!$J$19</f>
        <v>29.52</v>
      </c>
      <c r="Q19" s="3">
        <f>[15]Outubro!$J$20</f>
        <v>26.28</v>
      </c>
      <c r="R19" s="3">
        <f>[15]Outubro!$J$21</f>
        <v>39.6</v>
      </c>
      <c r="S19" s="3">
        <f>[15]Outubro!$J$22</f>
        <v>37.440000000000005</v>
      </c>
      <c r="T19" s="3">
        <f>[15]Outubro!$J$23</f>
        <v>34.56</v>
      </c>
      <c r="U19" s="3">
        <f>[15]Outubro!$J$24</f>
        <v>30.96</v>
      </c>
      <c r="V19" s="3">
        <f>[15]Outubro!$J$25</f>
        <v>36.72</v>
      </c>
      <c r="W19" s="3">
        <f>[15]Outubro!$J$26</f>
        <v>40.680000000000007</v>
      </c>
      <c r="X19" s="3">
        <f>[15]Outubro!$J$27</f>
        <v>41.04</v>
      </c>
      <c r="Y19" s="3">
        <f>[15]Outubro!$J$28</f>
        <v>31.319999999999997</v>
      </c>
      <c r="Z19" s="3">
        <f>[15]Outubro!$J$29</f>
        <v>43.2</v>
      </c>
      <c r="AA19" s="3">
        <f>[15]Outubro!$J$30</f>
        <v>27</v>
      </c>
      <c r="AB19" s="3">
        <f>[15]Outubro!$J$31</f>
        <v>21.240000000000002</v>
      </c>
      <c r="AC19" s="3">
        <f>[15]Outubro!$J$32</f>
        <v>41.04</v>
      </c>
      <c r="AD19" s="3">
        <f>[15]Outubro!$J$33</f>
        <v>52.56</v>
      </c>
      <c r="AE19" s="3">
        <f>[15]Outubro!$J$34</f>
        <v>56.519999999999996</v>
      </c>
      <c r="AF19" s="3">
        <f>[15]Outubro!$J$35</f>
        <v>32.76</v>
      </c>
      <c r="AG19" s="16">
        <f t="shared" si="2"/>
        <v>56.519999999999996</v>
      </c>
      <c r="AH19" s="2"/>
    </row>
    <row r="20" spans="1:34" ht="17.100000000000001" customHeight="1" x14ac:dyDescent="0.2">
      <c r="A20" s="9" t="s">
        <v>12</v>
      </c>
      <c r="B20" s="3">
        <f>[16]Outubro!$J$5</f>
        <v>40.680000000000007</v>
      </c>
      <c r="C20" s="3">
        <f>[16]Outubro!$J$6</f>
        <v>53.64</v>
      </c>
      <c r="D20" s="3">
        <f>[16]Outubro!$J$7</f>
        <v>21.96</v>
      </c>
      <c r="E20" s="3">
        <f>[16]Outubro!$J$8</f>
        <v>27.720000000000002</v>
      </c>
      <c r="F20" s="3">
        <f>[16]Outubro!$J$9</f>
        <v>21.6</v>
      </c>
      <c r="G20" s="3">
        <f>[16]Outubro!$J$10</f>
        <v>26.64</v>
      </c>
      <c r="H20" s="3">
        <f>[16]Outubro!$J$11</f>
        <v>37.800000000000004</v>
      </c>
      <c r="I20" s="3">
        <f>[16]Outubro!$J$12</f>
        <v>42.12</v>
      </c>
      <c r="J20" s="3">
        <f>[16]Outubro!$J$13</f>
        <v>31.319999999999997</v>
      </c>
      <c r="K20" s="3">
        <f>[16]Outubro!$J$14</f>
        <v>23.759999999999998</v>
      </c>
      <c r="L20" s="3">
        <f>[16]Outubro!$J$15</f>
        <v>17.64</v>
      </c>
      <c r="M20" s="3">
        <f>[16]Outubro!$J$16</f>
        <v>37.080000000000005</v>
      </c>
      <c r="N20" s="3">
        <f>[16]Outubro!$J$17</f>
        <v>43.92</v>
      </c>
      <c r="O20" s="3">
        <f>[16]Outubro!$J$18</f>
        <v>24.12</v>
      </c>
      <c r="P20" s="3">
        <f>[16]Outubro!$J$19</f>
        <v>20.88</v>
      </c>
      <c r="Q20" s="3">
        <f>[16]Outubro!$J$20</f>
        <v>21.6</v>
      </c>
      <c r="R20" s="3">
        <f>[16]Outubro!$J$21</f>
        <v>19.8</v>
      </c>
      <c r="S20" s="3">
        <f>[16]Outubro!$J$22</f>
        <v>29.16</v>
      </c>
      <c r="T20" s="3">
        <f>[16]Outubro!$J$23</f>
        <v>29.880000000000003</v>
      </c>
      <c r="U20" s="3">
        <f>[16]Outubro!$J$24</f>
        <v>32.76</v>
      </c>
      <c r="V20" s="3">
        <f>[16]Outubro!$J$25</f>
        <v>29.16</v>
      </c>
      <c r="W20" s="3">
        <f>[16]Outubro!$J$26</f>
        <v>29.16</v>
      </c>
      <c r="X20" s="3">
        <f>[16]Outubro!$J$27</f>
        <v>24.12</v>
      </c>
      <c r="Y20" s="3">
        <f>[16]Outubro!$J$28</f>
        <v>35.64</v>
      </c>
      <c r="Z20" s="3">
        <f>[16]Outubro!$J$29</f>
        <v>32.04</v>
      </c>
      <c r="AA20" s="3">
        <f>[16]Outubro!$J$30</f>
        <v>28.44</v>
      </c>
      <c r="AB20" s="3">
        <f>[16]Outubro!$J$31</f>
        <v>19.440000000000001</v>
      </c>
      <c r="AC20" s="3">
        <f>[16]Outubro!$J$32</f>
        <v>35.64</v>
      </c>
      <c r="AD20" s="3">
        <f>[16]Outubro!$J$33</f>
        <v>44.28</v>
      </c>
      <c r="AE20" s="3">
        <f>[16]Outubro!$J$34</f>
        <v>53.28</v>
      </c>
      <c r="AF20" s="3">
        <f>[16]Outubro!$J$35</f>
        <v>23.040000000000003</v>
      </c>
      <c r="AG20" s="16">
        <f t="shared" si="2"/>
        <v>53.64</v>
      </c>
      <c r="AH20" s="2"/>
    </row>
    <row r="21" spans="1:34" ht="17.100000000000001" customHeight="1" x14ac:dyDescent="0.2">
      <c r="A21" s="9" t="s">
        <v>13</v>
      </c>
      <c r="B21" s="3" t="str">
        <f>[17]Outubro!$J$5</f>
        <v>**</v>
      </c>
      <c r="C21" s="3" t="str">
        <f>[17]Outubro!$J$6</f>
        <v>**</v>
      </c>
      <c r="D21" s="3" t="str">
        <f>[17]Outubro!$J$7</f>
        <v>**</v>
      </c>
      <c r="E21" s="3" t="str">
        <f>[17]Outubro!$J$8</f>
        <v>**</v>
      </c>
      <c r="F21" s="3" t="str">
        <f>[17]Outubro!$J$9</f>
        <v>**</v>
      </c>
      <c r="G21" s="3" t="str">
        <f>[17]Outubro!$J$10</f>
        <v>**</v>
      </c>
      <c r="H21" s="3" t="str">
        <f>[17]Outubro!$J$11</f>
        <v>**</v>
      </c>
      <c r="I21" s="3" t="str">
        <f>[17]Outubro!$J$12</f>
        <v>**</v>
      </c>
      <c r="J21" s="3" t="str">
        <f>[17]Outubro!$J$13</f>
        <v>**</v>
      </c>
      <c r="K21" s="3" t="str">
        <f>[17]Outubro!$J$14</f>
        <v>**</v>
      </c>
      <c r="L21" s="3" t="str">
        <f>[17]Outubro!$J$15</f>
        <v>**</v>
      </c>
      <c r="M21" s="3" t="str">
        <f>[17]Outubro!$J$16</f>
        <v>**</v>
      </c>
      <c r="N21" s="3" t="str">
        <f>[17]Outubro!$J$17</f>
        <v>**</v>
      </c>
      <c r="O21" s="3" t="str">
        <f>[17]Outubro!$J$18</f>
        <v>**</v>
      </c>
      <c r="P21" s="3" t="str">
        <f>[17]Outubro!$J$19</f>
        <v>**</v>
      </c>
      <c r="Q21" s="3" t="str">
        <f>[17]Outubro!$J$20</f>
        <v>**</v>
      </c>
      <c r="R21" s="3" t="str">
        <f>[17]Outubro!$J$21</f>
        <v>**</v>
      </c>
      <c r="S21" s="3" t="str">
        <f>[17]Outubro!$J$22</f>
        <v>**</v>
      </c>
      <c r="T21" s="3">
        <f>[17]Outubro!$J$23</f>
        <v>31.319999999999997</v>
      </c>
      <c r="U21" s="3">
        <f>[17]Outubro!$J$24</f>
        <v>36.72</v>
      </c>
      <c r="V21" s="3">
        <f>[17]Outubro!$J$25</f>
        <v>55.800000000000004</v>
      </c>
      <c r="W21" s="3">
        <f>[17]Outubro!$J$26</f>
        <v>60.480000000000004</v>
      </c>
      <c r="X21" s="3">
        <f>[17]Outubro!$J$27</f>
        <v>30.6</v>
      </c>
      <c r="Y21" s="3">
        <f>[17]Outubro!$J$28</f>
        <v>34.56</v>
      </c>
      <c r="Z21" s="3">
        <f>[17]Outubro!$J$29</f>
        <v>65.88000000000001</v>
      </c>
      <c r="AA21" s="3">
        <f>[17]Outubro!$J$30</f>
        <v>32.04</v>
      </c>
      <c r="AB21" s="3">
        <f>[17]Outubro!$J$31</f>
        <v>22.68</v>
      </c>
      <c r="AC21" s="3">
        <f>[17]Outubro!$J$32</f>
        <v>29.52</v>
      </c>
      <c r="AD21" s="3">
        <f>[17]Outubro!$J$33</f>
        <v>45.72</v>
      </c>
      <c r="AE21" s="3">
        <f>[17]Outubro!$J$34</f>
        <v>52.92</v>
      </c>
      <c r="AF21" s="3">
        <f>[17]Outubro!$J$35</f>
        <v>27.36</v>
      </c>
      <c r="AG21" s="16">
        <f t="shared" si="2"/>
        <v>65.88000000000001</v>
      </c>
      <c r="AH21" s="2"/>
    </row>
    <row r="22" spans="1:34" ht="17.100000000000001" customHeight="1" x14ac:dyDescent="0.2">
      <c r="A22" s="9" t="s">
        <v>14</v>
      </c>
      <c r="B22" s="3">
        <f>[18]Outubro!$J$5</f>
        <v>48.6</v>
      </c>
      <c r="C22" s="3">
        <f>[18]Outubro!$J$6</f>
        <v>27</v>
      </c>
      <c r="D22" s="3">
        <f>[18]Outubro!$J$7</f>
        <v>47.16</v>
      </c>
      <c r="E22" s="3">
        <f>[18]Outubro!$J$8</f>
        <v>38.880000000000003</v>
      </c>
      <c r="F22" s="3">
        <f>[18]Outubro!$J$9</f>
        <v>81</v>
      </c>
      <c r="G22" s="3">
        <f>[18]Outubro!$J$10</f>
        <v>39.24</v>
      </c>
      <c r="H22" s="3">
        <f>[18]Outubro!$J$11</f>
        <v>36.36</v>
      </c>
      <c r="I22" s="3">
        <f>[18]Outubro!$J$12</f>
        <v>42.84</v>
      </c>
      <c r="J22" s="3">
        <f>[18]Outubro!$J$13</f>
        <v>69.48</v>
      </c>
      <c r="K22" s="3">
        <f>[18]Outubro!$J$14</f>
        <v>36.72</v>
      </c>
      <c r="L22" s="3">
        <f>[18]Outubro!$J$15</f>
        <v>19.079999999999998</v>
      </c>
      <c r="M22" s="3">
        <f>[18]Outubro!$J$16</f>
        <v>55.440000000000005</v>
      </c>
      <c r="N22" s="3">
        <f>[18]Outubro!$J$17</f>
        <v>24.12</v>
      </c>
      <c r="O22" s="3">
        <f>[18]Outubro!$J$18</f>
        <v>28.08</v>
      </c>
      <c r="P22" s="3">
        <f>[18]Outubro!$J$19</f>
        <v>43.56</v>
      </c>
      <c r="Q22" s="3">
        <f>[18]Outubro!$J$20</f>
        <v>12.24</v>
      </c>
      <c r="R22" s="3">
        <f>[18]Outubro!$J$21</f>
        <v>37.440000000000005</v>
      </c>
      <c r="S22" s="3">
        <f>[18]Outubro!$J$22</f>
        <v>35.64</v>
      </c>
      <c r="T22" s="3">
        <f>[18]Outubro!$J$23</f>
        <v>41.04</v>
      </c>
      <c r="U22" s="3">
        <f>[18]Outubro!$J$24</f>
        <v>34.200000000000003</v>
      </c>
      <c r="V22" s="3">
        <f>[18]Outubro!$J$25</f>
        <v>25.92</v>
      </c>
      <c r="W22" s="3">
        <f>[18]Outubro!$J$26</f>
        <v>64.08</v>
      </c>
      <c r="X22" s="3">
        <f>[18]Outubro!$J$27</f>
        <v>23.040000000000003</v>
      </c>
      <c r="Y22" s="3">
        <f>[18]Outubro!$J$28</f>
        <v>25.92</v>
      </c>
      <c r="Z22" s="3">
        <f>[18]Outubro!$J$29</f>
        <v>64.08</v>
      </c>
      <c r="AA22" s="3">
        <f>[18]Outubro!$J$30</f>
        <v>23.040000000000003</v>
      </c>
      <c r="AB22" s="3">
        <f>[18]Outubro!$J$31</f>
        <v>59.4</v>
      </c>
      <c r="AC22" s="3">
        <f>[18]Outubro!$J$32</f>
        <v>41.04</v>
      </c>
      <c r="AD22" s="3">
        <f>[18]Outubro!$J$33</f>
        <v>76.319999999999993</v>
      </c>
      <c r="AE22" s="3">
        <f>[18]Outubro!$J$34</f>
        <v>35.28</v>
      </c>
      <c r="AF22" s="3">
        <f>[18]Outubro!$J$35</f>
        <v>30.96</v>
      </c>
      <c r="AG22" s="16">
        <f t="shared" si="2"/>
        <v>81</v>
      </c>
      <c r="AH22" s="2"/>
    </row>
    <row r="23" spans="1:34" ht="17.100000000000001" customHeight="1" x14ac:dyDescent="0.2">
      <c r="A23" s="9" t="s">
        <v>15</v>
      </c>
      <c r="B23" s="3">
        <f>[19]Outubro!$J$5</f>
        <v>55.800000000000004</v>
      </c>
      <c r="C23" s="3">
        <f>[19]Outubro!$J$6</f>
        <v>44.64</v>
      </c>
      <c r="D23" s="3">
        <f>[19]Outubro!$J$7</f>
        <v>34.200000000000003</v>
      </c>
      <c r="E23" s="3">
        <f>[19]Outubro!$J$8</f>
        <v>42.12</v>
      </c>
      <c r="F23" s="3">
        <f>[19]Outubro!$J$9</f>
        <v>32.76</v>
      </c>
      <c r="G23" s="3">
        <f>[19]Outubro!$J$10</f>
        <v>30.96</v>
      </c>
      <c r="H23" s="3">
        <f>[19]Outubro!$J$11</f>
        <v>49.680000000000007</v>
      </c>
      <c r="I23" s="3">
        <f>[19]Outubro!$J$12</f>
        <v>44.28</v>
      </c>
      <c r="J23" s="3">
        <f>[19]Outubro!$J$13</f>
        <v>44.64</v>
      </c>
      <c r="K23" s="3">
        <f>[19]Outubro!$J$14</f>
        <v>27.36</v>
      </c>
      <c r="L23" s="3">
        <f>[19]Outubro!$J$15</f>
        <v>15.48</v>
      </c>
      <c r="M23" s="3">
        <f>[19]Outubro!$J$16</f>
        <v>37.800000000000004</v>
      </c>
      <c r="N23" s="3">
        <f>[19]Outubro!$J$17</f>
        <v>66.600000000000009</v>
      </c>
      <c r="O23" s="3">
        <f>[19]Outubro!$J$18</f>
        <v>19.8</v>
      </c>
      <c r="P23" s="3">
        <f>[19]Outubro!$J$19</f>
        <v>25.92</v>
      </c>
      <c r="Q23" s="3">
        <f>[19]Outubro!$J$20</f>
        <v>23.040000000000003</v>
      </c>
      <c r="R23" s="3">
        <f>[19]Outubro!$J$21</f>
        <v>36.72</v>
      </c>
      <c r="S23" s="3">
        <f>[19]Outubro!$J$22</f>
        <v>40.680000000000007</v>
      </c>
      <c r="T23" s="3">
        <f>[19]Outubro!$J$23</f>
        <v>27.720000000000002</v>
      </c>
      <c r="U23" s="3">
        <f>[19]Outubro!$J$24</f>
        <v>43.2</v>
      </c>
      <c r="V23" s="3">
        <f>[19]Outubro!$J$25</f>
        <v>40.32</v>
      </c>
      <c r="W23" s="3">
        <f>[19]Outubro!$J$26</f>
        <v>34.56</v>
      </c>
      <c r="X23" s="3">
        <f>[19]Outubro!$J$27</f>
        <v>35.64</v>
      </c>
      <c r="Y23" s="3">
        <f>[19]Outubro!$J$28</f>
        <v>35.64</v>
      </c>
      <c r="Z23" s="3">
        <f>[19]Outubro!$J$29</f>
        <v>50.76</v>
      </c>
      <c r="AA23" s="3">
        <f>[19]Outubro!$J$30</f>
        <v>28.08</v>
      </c>
      <c r="AB23" s="3">
        <f>[19]Outubro!$J$31</f>
        <v>28.08</v>
      </c>
      <c r="AC23" s="3">
        <f>[19]Outubro!$J$32</f>
        <v>29.52</v>
      </c>
      <c r="AD23" s="3">
        <f>[19]Outubro!$J$33</f>
        <v>42.12</v>
      </c>
      <c r="AE23" s="3">
        <f>[19]Outubro!$J$34</f>
        <v>53.64</v>
      </c>
      <c r="AF23" s="3">
        <f>[19]Outubro!$J$35</f>
        <v>30.6</v>
      </c>
      <c r="AG23" s="16">
        <f t="shared" si="2"/>
        <v>66.600000000000009</v>
      </c>
      <c r="AH23" s="2"/>
    </row>
    <row r="24" spans="1:34" ht="17.100000000000001" customHeight="1" x14ac:dyDescent="0.2">
      <c r="A24" s="9" t="s">
        <v>16</v>
      </c>
      <c r="B24" s="3">
        <f>[20]Outubro!$J$5</f>
        <v>57.24</v>
      </c>
      <c r="C24" s="3">
        <f>[20]Outubro!$J$6</f>
        <v>65.160000000000011</v>
      </c>
      <c r="D24" s="3">
        <f>[20]Outubro!$J$7</f>
        <v>28.44</v>
      </c>
      <c r="E24" s="3">
        <f>[20]Outubro!$J$8</f>
        <v>29.880000000000003</v>
      </c>
      <c r="F24" s="3">
        <f>[20]Outubro!$J$9</f>
        <v>19.8</v>
      </c>
      <c r="G24" s="3">
        <f>[20]Outubro!$J$10</f>
        <v>32.76</v>
      </c>
      <c r="H24" s="3">
        <f>[20]Outubro!$J$11</f>
        <v>46.440000000000005</v>
      </c>
      <c r="I24" s="3">
        <f>[20]Outubro!$J$12</f>
        <v>42.480000000000004</v>
      </c>
      <c r="J24" s="3">
        <f>[20]Outubro!$J$13</f>
        <v>46.080000000000005</v>
      </c>
      <c r="K24" s="3">
        <f>[20]Outubro!$J$14</f>
        <v>32.04</v>
      </c>
      <c r="L24" s="3">
        <f>[20]Outubro!$J$15</f>
        <v>32.04</v>
      </c>
      <c r="M24" s="3">
        <f>[20]Outubro!$J$16</f>
        <v>47.88</v>
      </c>
      <c r="N24" s="3">
        <f>[20]Outubro!$J$17</f>
        <v>52.92</v>
      </c>
      <c r="O24" s="3">
        <f>[20]Outubro!$J$18</f>
        <v>28.08</v>
      </c>
      <c r="P24" s="3">
        <f>[20]Outubro!$J$19</f>
        <v>23.400000000000002</v>
      </c>
      <c r="Q24" s="3">
        <f>[20]Outubro!$J$20</f>
        <v>28.08</v>
      </c>
      <c r="R24" s="3">
        <f>[20]Outubro!$J$21</f>
        <v>30.240000000000002</v>
      </c>
      <c r="S24" s="3">
        <f>[20]Outubro!$J$22</f>
        <v>34.56</v>
      </c>
      <c r="T24" s="3">
        <f>[20]Outubro!$J$23</f>
        <v>34.56</v>
      </c>
      <c r="U24" s="3">
        <f>[20]Outubro!$J$24</f>
        <v>34.92</v>
      </c>
      <c r="V24" s="3">
        <f>[20]Outubro!$J$25</f>
        <v>27.720000000000002</v>
      </c>
      <c r="W24" s="3">
        <f>[20]Outubro!$J$26</f>
        <v>43.2</v>
      </c>
      <c r="X24" s="3">
        <f>[20]Outubro!$J$27</f>
        <v>35.64</v>
      </c>
      <c r="Y24" s="3">
        <f>[20]Outubro!$J$28</f>
        <v>41.4</v>
      </c>
      <c r="Z24" s="3">
        <f>[20]Outubro!$J$29</f>
        <v>42.480000000000004</v>
      </c>
      <c r="AA24" s="3">
        <f>[20]Outubro!$J$30</f>
        <v>32.04</v>
      </c>
      <c r="AB24" s="3">
        <f>[20]Outubro!$J$31</f>
        <v>26.64</v>
      </c>
      <c r="AC24" s="3">
        <f>[20]Outubro!$J$32</f>
        <v>37.080000000000005</v>
      </c>
      <c r="AD24" s="3">
        <f>[20]Outubro!$J$33</f>
        <v>43.2</v>
      </c>
      <c r="AE24" s="3">
        <f>[20]Outubro!$J$34</f>
        <v>72.360000000000014</v>
      </c>
      <c r="AF24" s="3">
        <f>[20]Outubro!$J$35</f>
        <v>34.92</v>
      </c>
      <c r="AG24" s="16">
        <f t="shared" ref="AG24:AG29" si="3">MAX(B24:AF24)</f>
        <v>72.360000000000014</v>
      </c>
      <c r="AH24" s="2"/>
    </row>
    <row r="25" spans="1:34" ht="17.100000000000001" customHeight="1" x14ac:dyDescent="0.2">
      <c r="A25" s="9" t="s">
        <v>17</v>
      </c>
      <c r="B25" s="3">
        <f>[21]Outubro!$J$5</f>
        <v>56.519999999999996</v>
      </c>
      <c r="C25" s="3">
        <f>[21]Outubro!$J$6</f>
        <v>52.92</v>
      </c>
      <c r="D25" s="3">
        <f>[21]Outubro!$J$7</f>
        <v>33.119999999999997</v>
      </c>
      <c r="E25" s="3">
        <f>[21]Outubro!$J$8</f>
        <v>32.04</v>
      </c>
      <c r="F25" s="3">
        <f>[21]Outubro!$J$9</f>
        <v>28.8</v>
      </c>
      <c r="G25" s="3">
        <f>[21]Outubro!$J$10</f>
        <v>54.36</v>
      </c>
      <c r="H25" s="3">
        <f>[21]Outubro!$J$11</f>
        <v>51.12</v>
      </c>
      <c r="I25" s="3">
        <f>[21]Outubro!$J$12</f>
        <v>53.64</v>
      </c>
      <c r="J25" s="3">
        <f>[21]Outubro!$J$13</f>
        <v>49.680000000000007</v>
      </c>
      <c r="K25" s="3">
        <f>[21]Outubro!$J$14</f>
        <v>79.2</v>
      </c>
      <c r="L25" s="3">
        <f>[21]Outubro!$J$15</f>
        <v>16.920000000000002</v>
      </c>
      <c r="M25" s="3">
        <f>[21]Outubro!$J$16</f>
        <v>57.960000000000008</v>
      </c>
      <c r="N25" s="3">
        <f>[21]Outubro!$J$17</f>
        <v>43.92</v>
      </c>
      <c r="O25" s="3">
        <f>[21]Outubro!$J$18</f>
        <v>47.519999999999996</v>
      </c>
      <c r="P25" s="3">
        <f>[21]Outubro!$J$19</f>
        <v>34.200000000000003</v>
      </c>
      <c r="Q25" s="3">
        <f>[21]Outubro!$J$20</f>
        <v>28.8</v>
      </c>
      <c r="R25" s="3">
        <f>[21]Outubro!$J$21</f>
        <v>25.2</v>
      </c>
      <c r="S25" s="3">
        <f>[21]Outubro!$J$22</f>
        <v>31.680000000000003</v>
      </c>
      <c r="T25" s="3">
        <f>[21]Outubro!$J$23</f>
        <v>40.680000000000007</v>
      </c>
      <c r="U25" s="3">
        <f>[21]Outubro!$J$24</f>
        <v>32.4</v>
      </c>
      <c r="V25" s="3">
        <f>[21]Outubro!$J$25</f>
        <v>30.6</v>
      </c>
      <c r="W25" s="3">
        <f>[21]Outubro!$J$26</f>
        <v>36.36</v>
      </c>
      <c r="X25" s="3">
        <f>[21]Outubro!$J$27</f>
        <v>36.72</v>
      </c>
      <c r="Y25" s="3">
        <f>[21]Outubro!$J$28</f>
        <v>32.4</v>
      </c>
      <c r="Z25" s="3">
        <f>[21]Outubro!$J$29</f>
        <v>46.080000000000005</v>
      </c>
      <c r="AA25" s="3">
        <f>[21]Outubro!$J$30</f>
        <v>29.16</v>
      </c>
      <c r="AB25" s="3">
        <f>[21]Outubro!$J$31</f>
        <v>23.759999999999998</v>
      </c>
      <c r="AC25" s="3">
        <f>[21]Outubro!$J$32</f>
        <v>29.16</v>
      </c>
      <c r="AD25" s="3">
        <f>[21]Outubro!$J$33</f>
        <v>54.36</v>
      </c>
      <c r="AE25" s="3">
        <f>[21]Outubro!$J$34</f>
        <v>39.96</v>
      </c>
      <c r="AF25" s="3">
        <f>[21]Outubro!$J$35</f>
        <v>31.680000000000003</v>
      </c>
      <c r="AG25" s="16">
        <f t="shared" si="3"/>
        <v>79.2</v>
      </c>
      <c r="AH25" s="2"/>
    </row>
    <row r="26" spans="1:34" ht="17.100000000000001" customHeight="1" x14ac:dyDescent="0.2">
      <c r="A26" s="9" t="s">
        <v>18</v>
      </c>
      <c r="B26" s="3">
        <f>[22]Outubro!$J$5</f>
        <v>55.080000000000005</v>
      </c>
      <c r="C26" s="3">
        <f>[22]Outubro!$J$6</f>
        <v>52.2</v>
      </c>
      <c r="D26" s="3">
        <f>[22]Outubro!$J$7</f>
        <v>31.319999999999997</v>
      </c>
      <c r="E26" s="3">
        <f>[22]Outubro!$J$8</f>
        <v>40.32</v>
      </c>
      <c r="F26" s="3">
        <f>[22]Outubro!$J$9</f>
        <v>48.24</v>
      </c>
      <c r="G26" s="3">
        <f>[22]Outubro!$J$10</f>
        <v>55.080000000000005</v>
      </c>
      <c r="H26" s="3">
        <f>[22]Outubro!$J$11</f>
        <v>47.88</v>
      </c>
      <c r="I26" s="3">
        <f>[22]Outubro!$J$12</f>
        <v>62.639999999999993</v>
      </c>
      <c r="J26" s="3">
        <f>[22]Outubro!$J$13</f>
        <v>46.080000000000005</v>
      </c>
      <c r="K26" s="3">
        <f>[22]Outubro!$J$14</f>
        <v>77.760000000000005</v>
      </c>
      <c r="L26" s="3">
        <f>[22]Outubro!$J$15</f>
        <v>0</v>
      </c>
      <c r="M26" s="3">
        <f>[22]Outubro!$J$16</f>
        <v>51.12</v>
      </c>
      <c r="N26" s="3">
        <f>[22]Outubro!$J$17</f>
        <v>62.639999999999993</v>
      </c>
      <c r="O26" s="3">
        <f>[22]Outubro!$J$18</f>
        <v>62.28</v>
      </c>
      <c r="P26" s="3">
        <f>[22]Outubro!$J$19</f>
        <v>55.440000000000005</v>
      </c>
      <c r="Q26" s="3">
        <f>[22]Outubro!$J$20</f>
        <v>31.319999999999997</v>
      </c>
      <c r="R26" s="3">
        <f>[22]Outubro!$J$21</f>
        <v>27.36</v>
      </c>
      <c r="S26" s="3">
        <f>[22]Outubro!$J$22</f>
        <v>43.56</v>
      </c>
      <c r="T26" s="3">
        <f>[22]Outubro!$J$23</f>
        <v>36.36</v>
      </c>
      <c r="U26" s="3">
        <f>[22]Outubro!$J$24</f>
        <v>39.96</v>
      </c>
      <c r="V26" s="3">
        <f>[22]Outubro!$J$25</f>
        <v>43.92</v>
      </c>
      <c r="W26" s="3">
        <f>[22]Outubro!$J$26</f>
        <v>34.92</v>
      </c>
      <c r="X26" s="3">
        <f>[22]Outubro!$J$27</f>
        <v>32.76</v>
      </c>
      <c r="Y26" s="3">
        <f>[22]Outubro!$J$28</f>
        <v>31.680000000000003</v>
      </c>
      <c r="Z26" s="3">
        <f>[22]Outubro!$J$29</f>
        <v>66.239999999999995</v>
      </c>
      <c r="AA26" s="3">
        <f>[22]Outubro!$J$30</f>
        <v>20.16</v>
      </c>
      <c r="AB26" s="3">
        <f>[22]Outubro!$J$31</f>
        <v>27.36</v>
      </c>
      <c r="AC26" s="3">
        <f>[22]Outubro!$J$32</f>
        <v>30.96</v>
      </c>
      <c r="AD26" s="3">
        <f>[22]Outubro!$J$33</f>
        <v>52.2</v>
      </c>
      <c r="AE26" s="3">
        <f>[22]Outubro!$J$34</f>
        <v>46.440000000000005</v>
      </c>
      <c r="AF26" s="3">
        <f>[22]Outubro!$J$35</f>
        <v>20.88</v>
      </c>
      <c r="AG26" s="16">
        <f t="shared" si="3"/>
        <v>77.760000000000005</v>
      </c>
      <c r="AH26" s="2"/>
    </row>
    <row r="27" spans="1:34" ht="17.100000000000001" customHeight="1" x14ac:dyDescent="0.2">
      <c r="A27" s="9" t="s">
        <v>19</v>
      </c>
      <c r="B27" s="3">
        <f>[23]Outubro!$J$5</f>
        <v>72.72</v>
      </c>
      <c r="C27" s="3">
        <f>[23]Outubro!$J$6</f>
        <v>31.319999999999997</v>
      </c>
      <c r="D27" s="3">
        <f>[23]Outubro!$J$7</f>
        <v>29.52</v>
      </c>
      <c r="E27" s="3">
        <f>[23]Outubro!$J$8</f>
        <v>45</v>
      </c>
      <c r="F27" s="3">
        <f>[23]Outubro!$J$9</f>
        <v>36</v>
      </c>
      <c r="G27" s="3">
        <f>[23]Outubro!$J$10</f>
        <v>39.24</v>
      </c>
      <c r="H27" s="3">
        <f>[23]Outubro!$J$11</f>
        <v>59.4</v>
      </c>
      <c r="I27" s="3">
        <f>[23]Outubro!$J$12</f>
        <v>67.680000000000007</v>
      </c>
      <c r="J27" s="3">
        <f>[23]Outubro!$J$13</f>
        <v>64.08</v>
      </c>
      <c r="K27" s="3">
        <f>[23]Outubro!$J$14</f>
        <v>30.240000000000002</v>
      </c>
      <c r="L27" s="3">
        <f>[23]Outubro!$J$15</f>
        <v>18.36</v>
      </c>
      <c r="M27" s="3">
        <f>[23]Outubro!$J$16</f>
        <v>39.96</v>
      </c>
      <c r="N27" s="3">
        <f>[23]Outubro!$J$17</f>
        <v>46.080000000000005</v>
      </c>
      <c r="O27" s="3">
        <f>[23]Outubro!$J$18</f>
        <v>25.92</v>
      </c>
      <c r="P27" s="3">
        <f>[23]Outubro!$J$19</f>
        <v>28.8</v>
      </c>
      <c r="Q27" s="3">
        <f>[23]Outubro!$J$20</f>
        <v>30.240000000000002</v>
      </c>
      <c r="R27" s="3">
        <f>[23]Outubro!$J$21</f>
        <v>29.52</v>
      </c>
      <c r="S27" s="3">
        <f>[23]Outubro!$J$22</f>
        <v>31.680000000000003</v>
      </c>
      <c r="T27" s="3">
        <f>[23]Outubro!$J$23</f>
        <v>31.680000000000003</v>
      </c>
      <c r="U27" s="3">
        <f>[23]Outubro!$J$24</f>
        <v>26.64</v>
      </c>
      <c r="V27" s="3">
        <f>[23]Outubro!$J$25</f>
        <v>40.680000000000007</v>
      </c>
      <c r="W27" s="3">
        <f>[23]Outubro!$J$26</f>
        <v>41.4</v>
      </c>
      <c r="X27" s="3">
        <f>[23]Outubro!$J$27</f>
        <v>41.76</v>
      </c>
      <c r="Y27" s="3">
        <f>[23]Outubro!$J$28</f>
        <v>39.6</v>
      </c>
      <c r="Z27" s="3">
        <f>[23]Outubro!$J$29</f>
        <v>47.88</v>
      </c>
      <c r="AA27" s="3">
        <f>[23]Outubro!$J$30</f>
        <v>36.72</v>
      </c>
      <c r="AB27" s="3">
        <f>[23]Outubro!$J$31</f>
        <v>24.12</v>
      </c>
      <c r="AC27" s="3">
        <f>[23]Outubro!$J$32</f>
        <v>27.36</v>
      </c>
      <c r="AD27" s="3">
        <f>[23]Outubro!$J$33</f>
        <v>60.12</v>
      </c>
      <c r="AE27" s="3">
        <f>[23]Outubro!$J$34</f>
        <v>50.4</v>
      </c>
      <c r="AF27" s="3">
        <f>[23]Outubro!$J$35</f>
        <v>32.04</v>
      </c>
      <c r="AG27" s="16">
        <f t="shared" si="3"/>
        <v>72.72</v>
      </c>
      <c r="AH27" s="2"/>
    </row>
    <row r="28" spans="1:34" ht="17.100000000000001" customHeight="1" x14ac:dyDescent="0.2">
      <c r="A28" s="9" t="s">
        <v>31</v>
      </c>
      <c r="B28" s="3">
        <f>[24]Outubro!$J$5</f>
        <v>46.080000000000005</v>
      </c>
      <c r="C28" s="3">
        <f>[24]Outubro!$J$6</f>
        <v>51.84</v>
      </c>
      <c r="D28" s="3">
        <f>[24]Outubro!$J$7</f>
        <v>26.880000000000003</v>
      </c>
      <c r="E28" s="3">
        <f>[24]Outubro!$J$8</f>
        <v>41.6</v>
      </c>
      <c r="F28" s="3">
        <f>[24]Outubro!$J$9</f>
        <v>36.160000000000004</v>
      </c>
      <c r="G28" s="3">
        <f>[24]Outubro!$J$10</f>
        <v>40</v>
      </c>
      <c r="H28" s="3">
        <f>[24]Outubro!$J$11</f>
        <v>30.080000000000002</v>
      </c>
      <c r="I28" s="3">
        <f>[24]Outubro!$J$12</f>
        <v>43.52</v>
      </c>
      <c r="J28" s="3">
        <f>[24]Outubro!$J$13</f>
        <v>40.64</v>
      </c>
      <c r="K28" s="3">
        <f>[24]Outubro!$J$14</f>
        <v>40.32</v>
      </c>
      <c r="L28" s="3">
        <f>[24]Outubro!$J$15</f>
        <v>24.96</v>
      </c>
      <c r="M28" s="3">
        <f>[24]Outubro!$J$16</f>
        <v>32.96</v>
      </c>
      <c r="N28" s="3">
        <f>[24]Outubro!$J$17</f>
        <v>40.960000000000008</v>
      </c>
      <c r="O28" s="3">
        <f>[24]Outubro!$J$18</f>
        <v>30.72</v>
      </c>
      <c r="P28" s="3">
        <f>[24]Outubro!$J$19</f>
        <v>28.480000000000004</v>
      </c>
      <c r="Q28" s="3">
        <f>[24]Outubro!$J$20</f>
        <v>21.12</v>
      </c>
      <c r="R28" s="3">
        <f>[24]Outubro!$J$21</f>
        <v>30.080000000000002</v>
      </c>
      <c r="S28" s="3">
        <f>[24]Outubro!$J$22</f>
        <v>38.400000000000006</v>
      </c>
      <c r="T28" s="3">
        <f>[24]Outubro!$J$23</f>
        <v>36.160000000000004</v>
      </c>
      <c r="U28" s="3">
        <f>[24]Outubro!$J$24</f>
        <v>34.24</v>
      </c>
      <c r="V28" s="3">
        <f>[24]Outubro!$J$25</f>
        <v>34.56</v>
      </c>
      <c r="W28" s="3">
        <f>[24]Outubro!$J$26</f>
        <v>32</v>
      </c>
      <c r="X28" s="3">
        <f>[24]Outubro!$J$27</f>
        <v>24.96</v>
      </c>
      <c r="Y28" s="3">
        <f>[24]Outubro!$J$28</f>
        <v>30.72</v>
      </c>
      <c r="Z28" s="3">
        <f>[24]Outubro!$J$29</f>
        <v>65.28</v>
      </c>
      <c r="AA28" s="3">
        <f>[24]Outubro!$J$30</f>
        <v>26.560000000000002</v>
      </c>
      <c r="AB28" s="3">
        <f>[24]Outubro!$J$31</f>
        <v>21.44</v>
      </c>
      <c r="AC28" s="3">
        <f>[24]Outubro!$J$32</f>
        <v>26.880000000000003</v>
      </c>
      <c r="AD28" s="3">
        <f>[24]Outubro!$J$33</f>
        <v>35.200000000000003</v>
      </c>
      <c r="AE28" s="3">
        <f>[24]Outubro!$J$34</f>
        <v>51.2</v>
      </c>
      <c r="AF28" s="3">
        <f>[24]Outubro!$J$35</f>
        <v>38.72</v>
      </c>
      <c r="AG28" s="16">
        <f t="shared" si="3"/>
        <v>65.28</v>
      </c>
      <c r="AH28" s="2"/>
    </row>
    <row r="29" spans="1:34" ht="17.100000000000001" customHeight="1" x14ac:dyDescent="0.2">
      <c r="A29" s="9" t="s">
        <v>20</v>
      </c>
      <c r="B29" s="3">
        <f>[25]Outubro!$J$5</f>
        <v>45.760000000000005</v>
      </c>
      <c r="C29" s="3">
        <f>[25]Outubro!$J$6</f>
        <v>43.2</v>
      </c>
      <c r="D29" s="3">
        <f>[25]Outubro!$J$7</f>
        <v>26.880000000000003</v>
      </c>
      <c r="E29" s="3">
        <f>[25]Outubro!$J$8</f>
        <v>32.32</v>
      </c>
      <c r="F29" s="3">
        <f>[25]Outubro!$J$9</f>
        <v>31.04</v>
      </c>
      <c r="G29" s="3">
        <f>[25]Outubro!$J$10</f>
        <v>23.040000000000003</v>
      </c>
      <c r="H29" s="3">
        <f>[25]Outubro!$J$11</f>
        <v>31.360000000000003</v>
      </c>
      <c r="I29" s="3">
        <f>[25]Outubro!$J$12</f>
        <v>36.800000000000004</v>
      </c>
      <c r="J29" s="3">
        <f>[25]Outubro!$J$13</f>
        <v>47.360000000000007</v>
      </c>
      <c r="K29" s="3">
        <f>[25]Outubro!$J$14</f>
        <v>31.680000000000003</v>
      </c>
      <c r="L29" s="3">
        <f>[25]Outubro!$J$15</f>
        <v>19.840000000000003</v>
      </c>
      <c r="M29" s="3">
        <f>[25]Outubro!$J$16</f>
        <v>56.64</v>
      </c>
      <c r="N29" s="3">
        <f>[25]Outubro!$J$17</f>
        <v>35.839999999999996</v>
      </c>
      <c r="O29" s="3">
        <f>[25]Outubro!$J$18</f>
        <v>27.52</v>
      </c>
      <c r="P29" s="3">
        <f>[25]Outubro!$J$19</f>
        <v>40.32</v>
      </c>
      <c r="Q29" s="3">
        <f>[25]Outubro!$J$20</f>
        <v>25.6</v>
      </c>
      <c r="R29" s="3">
        <f>[25]Outubro!$J$21</f>
        <v>24.32</v>
      </c>
      <c r="S29" s="3">
        <f>[25]Outubro!$J$22</f>
        <v>26.24</v>
      </c>
      <c r="T29" s="3">
        <f>[25]Outubro!$J$23</f>
        <v>30.080000000000002</v>
      </c>
      <c r="U29" s="3">
        <f>[25]Outubro!$J$24</f>
        <v>26.560000000000002</v>
      </c>
      <c r="V29" s="3">
        <f>[25]Outubro!$J$25</f>
        <v>30.400000000000002</v>
      </c>
      <c r="W29" s="3">
        <f>[25]Outubro!$J$26</f>
        <v>35.839999999999996</v>
      </c>
      <c r="X29" s="3">
        <f>[25]Outubro!$J$27</f>
        <v>29.12</v>
      </c>
      <c r="Y29" s="3">
        <f>[25]Outubro!$J$28</f>
        <v>24.32</v>
      </c>
      <c r="Z29" s="3">
        <f>[25]Outubro!$J$29</f>
        <v>60.800000000000004</v>
      </c>
      <c r="AA29" s="3">
        <f>[25]Outubro!$J$30</f>
        <v>19.52</v>
      </c>
      <c r="AB29" s="3">
        <f>[25]Outubro!$J$31</f>
        <v>18.240000000000002</v>
      </c>
      <c r="AC29" s="3">
        <f>[25]Outubro!$J$32</f>
        <v>23.36</v>
      </c>
      <c r="AD29" s="3">
        <f>[25]Outubro!$J$33</f>
        <v>46.72</v>
      </c>
      <c r="AE29" s="3">
        <f>[25]Outubro!$J$34</f>
        <v>43.52</v>
      </c>
      <c r="AF29" s="3">
        <f>[25]Outubro!$J$35</f>
        <v>24.64</v>
      </c>
      <c r="AG29" s="16">
        <f t="shared" si="3"/>
        <v>60.800000000000004</v>
      </c>
      <c r="AH29" s="2"/>
    </row>
    <row r="30" spans="1:34" s="5" customFormat="1" ht="17.100000000000001" customHeight="1" x14ac:dyDescent="0.2">
      <c r="A30" s="13" t="s">
        <v>34</v>
      </c>
      <c r="B30" s="21">
        <f>MAX(B5:B29)</f>
        <v>78.84</v>
      </c>
      <c r="C30" s="21">
        <f t="shared" ref="C30:AG30" si="4">MAX(C5:C29)</f>
        <v>69.84</v>
      </c>
      <c r="D30" s="21">
        <f t="shared" si="4"/>
        <v>59.4</v>
      </c>
      <c r="E30" s="21">
        <f t="shared" si="4"/>
        <v>52.2</v>
      </c>
      <c r="F30" s="21">
        <f t="shared" si="4"/>
        <v>81</v>
      </c>
      <c r="G30" s="21">
        <f t="shared" si="4"/>
        <v>57.6</v>
      </c>
      <c r="H30" s="21">
        <f t="shared" si="4"/>
        <v>59.4</v>
      </c>
      <c r="I30" s="21">
        <f t="shared" si="4"/>
        <v>67.680000000000007</v>
      </c>
      <c r="J30" s="21">
        <f t="shared" si="4"/>
        <v>69.48</v>
      </c>
      <c r="K30" s="21">
        <f t="shared" si="4"/>
        <v>79.2</v>
      </c>
      <c r="L30" s="21">
        <f t="shared" si="4"/>
        <v>37.760000000000005</v>
      </c>
      <c r="M30" s="21">
        <f t="shared" si="4"/>
        <v>76.319999999999993</v>
      </c>
      <c r="N30" s="21">
        <f t="shared" si="4"/>
        <v>79.92</v>
      </c>
      <c r="O30" s="21">
        <f t="shared" si="4"/>
        <v>62.28</v>
      </c>
      <c r="P30" s="21">
        <f t="shared" si="4"/>
        <v>58.32</v>
      </c>
      <c r="Q30" s="21">
        <f t="shared" si="4"/>
        <v>36</v>
      </c>
      <c r="R30" s="21">
        <f t="shared" si="4"/>
        <v>39.6</v>
      </c>
      <c r="S30" s="21">
        <f t="shared" si="4"/>
        <v>43.56</v>
      </c>
      <c r="T30" s="21">
        <f t="shared" si="4"/>
        <v>50.4</v>
      </c>
      <c r="U30" s="21">
        <f t="shared" si="4"/>
        <v>45</v>
      </c>
      <c r="V30" s="21">
        <f t="shared" si="4"/>
        <v>58.32</v>
      </c>
      <c r="W30" s="21">
        <f t="shared" si="4"/>
        <v>64.08</v>
      </c>
      <c r="X30" s="21">
        <f t="shared" si="4"/>
        <v>47.519999999999996</v>
      </c>
      <c r="Y30" s="21">
        <f t="shared" si="4"/>
        <v>41.4</v>
      </c>
      <c r="Z30" s="21">
        <f t="shared" si="4"/>
        <v>83.160000000000011</v>
      </c>
      <c r="AA30" s="21">
        <f t="shared" si="4"/>
        <v>45.120000000000005</v>
      </c>
      <c r="AB30" s="21">
        <f t="shared" si="4"/>
        <v>59.4</v>
      </c>
      <c r="AC30" s="21">
        <f t="shared" si="4"/>
        <v>52.2</v>
      </c>
      <c r="AD30" s="21">
        <f t="shared" si="4"/>
        <v>76.319999999999993</v>
      </c>
      <c r="AE30" s="21">
        <f t="shared" si="4"/>
        <v>72.360000000000014</v>
      </c>
      <c r="AF30" s="55">
        <f t="shared" si="4"/>
        <v>75.84</v>
      </c>
      <c r="AG30" s="21">
        <f t="shared" si="4"/>
        <v>83.160000000000011</v>
      </c>
      <c r="AH30" s="19"/>
    </row>
    <row r="31" spans="1:34" x14ac:dyDescent="0.2">
      <c r="AG31" s="18"/>
      <c r="AH31" s="2"/>
    </row>
    <row r="32" spans="1:34" x14ac:dyDescent="0.2">
      <c r="AG32" s="18"/>
      <c r="AH32" s="2"/>
    </row>
    <row r="33" spans="33:34" x14ac:dyDescent="0.2">
      <c r="AG33" s="18"/>
      <c r="AH33" s="2"/>
    </row>
    <row r="34" spans="33:34" x14ac:dyDescent="0.2">
      <c r="AG34" s="18"/>
      <c r="AH34" s="2"/>
    </row>
    <row r="35" spans="33:34" x14ac:dyDescent="0.2">
      <c r="AG35" s="18"/>
      <c r="AH35" s="2"/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0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2009-06-09T16:53:34Z</cp:lastPrinted>
  <dcterms:created xsi:type="dcterms:W3CDTF">2008-08-15T13:32:29Z</dcterms:created>
  <dcterms:modified xsi:type="dcterms:W3CDTF">2022-03-10T16:33:22Z</dcterms:modified>
</cp:coreProperties>
</file>