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E5" i="13" l="1"/>
  <c r="AF29" i="14" l="1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X30" i="15" s="1"/>
  <c r="W5" i="15"/>
  <c r="V5" i="15"/>
  <c r="U5" i="15"/>
  <c r="T5" i="15"/>
  <c r="T30" i="15" s="1"/>
  <c r="S5" i="15"/>
  <c r="R5" i="15"/>
  <c r="Q5" i="15"/>
  <c r="P5" i="15"/>
  <c r="P30" i="15" s="1"/>
  <c r="O5" i="15"/>
  <c r="N5" i="15"/>
  <c r="M5" i="15"/>
  <c r="L5" i="15"/>
  <c r="L30" i="15" s="1"/>
  <c r="K5" i="15"/>
  <c r="J5" i="15"/>
  <c r="I5" i="15"/>
  <c r="H5" i="15"/>
  <c r="H30" i="15" s="1"/>
  <c r="G5" i="15"/>
  <c r="F5" i="15"/>
  <c r="E5" i="15"/>
  <c r="D5" i="15"/>
  <c r="D30" i="15" s="1"/>
  <c r="C5" i="15"/>
  <c r="B5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N30" i="12" s="1"/>
  <c r="M5" i="12"/>
  <c r="L5" i="12"/>
  <c r="K5" i="12"/>
  <c r="J5" i="12"/>
  <c r="J30" i="12" s="1"/>
  <c r="I5" i="12"/>
  <c r="H5" i="12"/>
  <c r="G5" i="12"/>
  <c r="F5" i="12"/>
  <c r="F30" i="12" s="1"/>
  <c r="E5" i="12"/>
  <c r="D5" i="12"/>
  <c r="C5" i="12"/>
  <c r="B5" i="12"/>
  <c r="B30" i="12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C30" i="9" s="1"/>
  <c r="AB5" i="9"/>
  <c r="AA5" i="9"/>
  <c r="Z5" i="9"/>
  <c r="Y5" i="9"/>
  <c r="Y30" i="9" s="1"/>
  <c r="X5" i="9"/>
  <c r="W5" i="9"/>
  <c r="V5" i="9"/>
  <c r="U5" i="9"/>
  <c r="U30" i="9" s="1"/>
  <c r="T5" i="9"/>
  <c r="S5" i="9"/>
  <c r="R5" i="9"/>
  <c r="Q5" i="9"/>
  <c r="Q30" i="9" s="1"/>
  <c r="P5" i="9"/>
  <c r="O5" i="9"/>
  <c r="N5" i="9"/>
  <c r="M5" i="9"/>
  <c r="M30" i="9" s="1"/>
  <c r="L5" i="9"/>
  <c r="K5" i="9"/>
  <c r="J5" i="9"/>
  <c r="I5" i="9"/>
  <c r="I30" i="9" s="1"/>
  <c r="H5" i="9"/>
  <c r="G5" i="9"/>
  <c r="F5" i="9"/>
  <c r="E5" i="9"/>
  <c r="E30" i="9" s="1"/>
  <c r="D5" i="9"/>
  <c r="C5" i="9"/>
  <c r="B5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F30" i="8" s="1"/>
  <c r="AE5" i="8"/>
  <c r="AD5" i="8"/>
  <c r="AC5" i="8"/>
  <c r="AB5" i="8"/>
  <c r="AB30" i="8" s="1"/>
  <c r="AA5" i="8"/>
  <c r="Z5" i="8"/>
  <c r="Y5" i="8"/>
  <c r="X5" i="8"/>
  <c r="X30" i="8" s="1"/>
  <c r="W5" i="8"/>
  <c r="V5" i="8"/>
  <c r="U5" i="8"/>
  <c r="T5" i="8"/>
  <c r="T30" i="8" s="1"/>
  <c r="S5" i="8"/>
  <c r="R5" i="8"/>
  <c r="Q5" i="8"/>
  <c r="P5" i="8"/>
  <c r="P30" i="8" s="1"/>
  <c r="O5" i="8"/>
  <c r="N5" i="8"/>
  <c r="M5" i="8"/>
  <c r="L5" i="8"/>
  <c r="L30" i="8" s="1"/>
  <c r="K5" i="8"/>
  <c r="J5" i="8"/>
  <c r="I5" i="8"/>
  <c r="H5" i="8"/>
  <c r="H30" i="8" s="1"/>
  <c r="G5" i="8"/>
  <c r="F5" i="8"/>
  <c r="E5" i="8"/>
  <c r="D5" i="8"/>
  <c r="D30" i="8" s="1"/>
  <c r="C5" i="8"/>
  <c r="B5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E30" i="7" s="1"/>
  <c r="AD5" i="7"/>
  <c r="AC5" i="7"/>
  <c r="AB5" i="7"/>
  <c r="AA5" i="7"/>
  <c r="AA30" i="7" s="1"/>
  <c r="Z5" i="7"/>
  <c r="Y5" i="7"/>
  <c r="X5" i="7"/>
  <c r="W5" i="7"/>
  <c r="W30" i="7" s="1"/>
  <c r="V5" i="7"/>
  <c r="U5" i="7"/>
  <c r="T5" i="7"/>
  <c r="S5" i="7"/>
  <c r="S30" i="7" s="1"/>
  <c r="R5" i="7"/>
  <c r="Q5" i="7"/>
  <c r="P5" i="7"/>
  <c r="O5" i="7"/>
  <c r="O30" i="7" s="1"/>
  <c r="N5" i="7"/>
  <c r="M5" i="7"/>
  <c r="L5" i="7"/>
  <c r="K5" i="7"/>
  <c r="K30" i="7" s="1"/>
  <c r="J5" i="7"/>
  <c r="I5" i="7"/>
  <c r="H5" i="7"/>
  <c r="G5" i="7"/>
  <c r="G30" i="7" s="1"/>
  <c r="F5" i="7"/>
  <c r="E5" i="7"/>
  <c r="D5" i="7"/>
  <c r="C5" i="7"/>
  <c r="C30" i="7" s="1"/>
  <c r="B5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D30" i="6" s="1"/>
  <c r="AC5" i="6"/>
  <c r="AB5" i="6"/>
  <c r="AA5" i="6"/>
  <c r="Z5" i="6"/>
  <c r="Z30" i="6" s="1"/>
  <c r="Y5" i="6"/>
  <c r="X5" i="6"/>
  <c r="W5" i="6"/>
  <c r="V5" i="6"/>
  <c r="V30" i="6" s="1"/>
  <c r="U5" i="6"/>
  <c r="T5" i="6"/>
  <c r="S5" i="6"/>
  <c r="R5" i="6"/>
  <c r="R30" i="6" s="1"/>
  <c r="Q5" i="6"/>
  <c r="P5" i="6"/>
  <c r="O5" i="6"/>
  <c r="N5" i="6"/>
  <c r="N30" i="6" s="1"/>
  <c r="M5" i="6"/>
  <c r="L5" i="6"/>
  <c r="K5" i="6"/>
  <c r="J5" i="6"/>
  <c r="J30" i="6" s="1"/>
  <c r="I5" i="6"/>
  <c r="H5" i="6"/>
  <c r="G5" i="6"/>
  <c r="F5" i="6"/>
  <c r="F30" i="6" s="1"/>
  <c r="E5" i="6"/>
  <c r="D5" i="6"/>
  <c r="C5" i="6"/>
  <c r="B5" i="6"/>
  <c r="B30" i="6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C30" i="5" s="1"/>
  <c r="AB5" i="5"/>
  <c r="AA5" i="5"/>
  <c r="Z5" i="5"/>
  <c r="Y5" i="5"/>
  <c r="Y30" i="5" s="1"/>
  <c r="X5" i="5"/>
  <c r="W5" i="5"/>
  <c r="V5" i="5"/>
  <c r="U5" i="5"/>
  <c r="U30" i="5" s="1"/>
  <c r="T5" i="5"/>
  <c r="S5" i="5"/>
  <c r="R5" i="5"/>
  <c r="Q5" i="5"/>
  <c r="Q30" i="5" s="1"/>
  <c r="P5" i="5"/>
  <c r="O5" i="5"/>
  <c r="N5" i="5"/>
  <c r="M5" i="5"/>
  <c r="M30" i="5" s="1"/>
  <c r="L5" i="5"/>
  <c r="K5" i="5"/>
  <c r="J5" i="5"/>
  <c r="I5" i="5"/>
  <c r="I30" i="5" s="1"/>
  <c r="H5" i="5"/>
  <c r="G5" i="5"/>
  <c r="F5" i="5"/>
  <c r="E5" i="5"/>
  <c r="E30" i="5" s="1"/>
  <c r="D5" i="5"/>
  <c r="C5" i="5"/>
  <c r="B5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F30" i="4" s="1"/>
  <c r="AE5" i="4"/>
  <c r="AD5" i="4"/>
  <c r="AC5" i="4"/>
  <c r="AB5" i="4"/>
  <c r="AB30" i="4" s="1"/>
  <c r="AA5" i="4"/>
  <c r="Z5" i="4"/>
  <c r="Y5" i="4"/>
  <c r="X5" i="4"/>
  <c r="X30" i="4" s="1"/>
  <c r="W5" i="4"/>
  <c r="V5" i="4"/>
  <c r="U5" i="4"/>
  <c r="T5" i="4"/>
  <c r="T30" i="4" s="1"/>
  <c r="S5" i="4"/>
  <c r="R5" i="4"/>
  <c r="Q5" i="4"/>
  <c r="P5" i="4"/>
  <c r="P30" i="4" s="1"/>
  <c r="O5" i="4"/>
  <c r="N5" i="4"/>
  <c r="M5" i="4"/>
  <c r="L5" i="4"/>
  <c r="L30" i="4" s="1"/>
  <c r="K5" i="4"/>
  <c r="J5" i="4"/>
  <c r="I5" i="4"/>
  <c r="H5" i="4"/>
  <c r="H30" i="4" s="1"/>
  <c r="G5" i="4"/>
  <c r="F5" i="4"/>
  <c r="E5" i="4"/>
  <c r="D5" i="4"/>
  <c r="D30" i="4" s="1"/>
  <c r="C5" i="4"/>
  <c r="B5" i="4"/>
  <c r="E30" i="15" l="1"/>
  <c r="I30" i="15"/>
  <c r="M30" i="15"/>
  <c r="Q30" i="15"/>
  <c r="U30" i="15"/>
  <c r="Y30" i="15"/>
  <c r="AC30" i="15"/>
  <c r="B30" i="4"/>
  <c r="J30" i="4"/>
  <c r="V30" i="4"/>
  <c r="Z30" i="4"/>
  <c r="G30" i="5"/>
  <c r="K30" i="5"/>
  <c r="S30" i="5"/>
  <c r="W30" i="5"/>
  <c r="AA30" i="5"/>
  <c r="AE30" i="5"/>
  <c r="D30" i="6"/>
  <c r="H30" i="6"/>
  <c r="L30" i="6"/>
  <c r="P30" i="6"/>
  <c r="T30" i="6"/>
  <c r="X30" i="6"/>
  <c r="AB30" i="6"/>
  <c r="AF30" i="6"/>
  <c r="E30" i="7"/>
  <c r="I30" i="7"/>
  <c r="M30" i="7"/>
  <c r="Q30" i="7"/>
  <c r="U30" i="7"/>
  <c r="Y30" i="7"/>
  <c r="AC30" i="7"/>
  <c r="B30" i="8"/>
  <c r="F30" i="8"/>
  <c r="J30" i="8"/>
  <c r="N30" i="8"/>
  <c r="R30" i="8"/>
  <c r="V30" i="8"/>
  <c r="Z30" i="8"/>
  <c r="AD30" i="8"/>
  <c r="C30" i="9"/>
  <c r="G30" i="9"/>
  <c r="K30" i="9"/>
  <c r="O30" i="9"/>
  <c r="S30" i="9"/>
  <c r="W30" i="9"/>
  <c r="AA30" i="9"/>
  <c r="AE30" i="9"/>
  <c r="D30" i="12"/>
  <c r="H30" i="12"/>
  <c r="L30" i="12"/>
  <c r="B30" i="15"/>
  <c r="F30" i="15"/>
  <c r="J30" i="15"/>
  <c r="N30" i="15"/>
  <c r="R30" i="15"/>
  <c r="V30" i="15"/>
  <c r="Z30" i="15"/>
  <c r="F30" i="4"/>
  <c r="N30" i="4"/>
  <c r="R30" i="4"/>
  <c r="AD30" i="4"/>
  <c r="C30" i="5"/>
  <c r="O30" i="5"/>
  <c r="C30" i="15"/>
  <c r="G30" i="15"/>
  <c r="K30" i="15"/>
  <c r="O30" i="15"/>
  <c r="S30" i="15"/>
  <c r="W30" i="15"/>
  <c r="AA30" i="15"/>
  <c r="AE30" i="15"/>
  <c r="P30" i="12"/>
  <c r="R30" i="12"/>
  <c r="T30" i="12"/>
  <c r="V30" i="12"/>
  <c r="X30" i="12"/>
  <c r="Z30" i="12"/>
  <c r="AB30" i="12"/>
  <c r="AD30" i="12"/>
  <c r="AF30" i="12"/>
  <c r="AB30" i="15"/>
  <c r="AD30" i="15"/>
  <c r="AF30" i="15"/>
  <c r="B30" i="14"/>
  <c r="B31" i="14"/>
  <c r="D31" i="14"/>
  <c r="D30" i="14"/>
  <c r="F31" i="14"/>
  <c r="F30" i="14"/>
  <c r="H31" i="14"/>
  <c r="H30" i="14"/>
  <c r="J31" i="14"/>
  <c r="J30" i="14"/>
  <c r="L31" i="14"/>
  <c r="L30" i="14"/>
  <c r="N31" i="14"/>
  <c r="N30" i="14"/>
  <c r="P31" i="14"/>
  <c r="P30" i="14"/>
  <c r="R31" i="14"/>
  <c r="R30" i="14"/>
  <c r="T31" i="14"/>
  <c r="T30" i="14"/>
  <c r="V31" i="14"/>
  <c r="V30" i="14"/>
  <c r="X31" i="14"/>
  <c r="X30" i="14"/>
  <c r="Z31" i="14"/>
  <c r="Z30" i="14"/>
  <c r="AB31" i="14"/>
  <c r="AB30" i="14"/>
  <c r="AD31" i="14"/>
  <c r="AD30" i="14"/>
  <c r="AF31" i="14"/>
  <c r="AF30" i="14"/>
  <c r="C30" i="4"/>
  <c r="E30" i="4"/>
  <c r="G30" i="4"/>
  <c r="I30" i="4"/>
  <c r="K30" i="4"/>
  <c r="M30" i="4"/>
  <c r="O30" i="4"/>
  <c r="Q30" i="4"/>
  <c r="S30" i="4"/>
  <c r="U30" i="4"/>
  <c r="W30" i="4"/>
  <c r="Y30" i="4"/>
  <c r="AA30" i="4"/>
  <c r="AC30" i="4"/>
  <c r="AE30" i="4"/>
  <c r="B30" i="5"/>
  <c r="D30" i="5"/>
  <c r="F30" i="5"/>
  <c r="H30" i="5"/>
  <c r="J30" i="5"/>
  <c r="L30" i="5"/>
  <c r="N30" i="5"/>
  <c r="P30" i="5"/>
  <c r="R30" i="5"/>
  <c r="T30" i="5"/>
  <c r="V30" i="5"/>
  <c r="X30" i="5"/>
  <c r="Z30" i="5"/>
  <c r="AB30" i="5"/>
  <c r="AD30" i="5"/>
  <c r="AF30" i="5"/>
  <c r="C30" i="6"/>
  <c r="E30" i="6"/>
  <c r="G30" i="6"/>
  <c r="I30" i="6"/>
  <c r="K30" i="6"/>
  <c r="M30" i="6"/>
  <c r="O30" i="6"/>
  <c r="Q30" i="6"/>
  <c r="S30" i="6"/>
  <c r="U30" i="6"/>
  <c r="W30" i="6"/>
  <c r="Y30" i="6"/>
  <c r="AA30" i="6"/>
  <c r="AC30" i="6"/>
  <c r="AE30" i="6"/>
  <c r="B30" i="7"/>
  <c r="D30" i="7"/>
  <c r="F30" i="7"/>
  <c r="H30" i="7"/>
  <c r="J30" i="7"/>
  <c r="L30" i="7"/>
  <c r="N30" i="7"/>
  <c r="P30" i="7"/>
  <c r="R30" i="7"/>
  <c r="T30" i="7"/>
  <c r="V30" i="7"/>
  <c r="X30" i="7"/>
  <c r="Z30" i="7"/>
  <c r="AB30" i="7"/>
  <c r="AD30" i="7"/>
  <c r="AF30" i="7"/>
  <c r="C30" i="8"/>
  <c r="E30" i="8"/>
  <c r="G30" i="8"/>
  <c r="I30" i="8"/>
  <c r="K30" i="8"/>
  <c r="M30" i="8"/>
  <c r="O30" i="8"/>
  <c r="Q30" i="8"/>
  <c r="S30" i="8"/>
  <c r="U30" i="8"/>
  <c r="W30" i="8"/>
  <c r="Y30" i="8"/>
  <c r="AA30" i="8"/>
  <c r="AC30" i="8"/>
  <c r="AE30" i="8"/>
  <c r="B30" i="9"/>
  <c r="D30" i="9"/>
  <c r="F30" i="9"/>
  <c r="H30" i="9"/>
  <c r="J30" i="9"/>
  <c r="L30" i="9"/>
  <c r="N30" i="9"/>
  <c r="P30" i="9"/>
  <c r="R30" i="9"/>
  <c r="T30" i="9"/>
  <c r="V30" i="9"/>
  <c r="X30" i="9"/>
  <c r="Z30" i="9"/>
  <c r="AB30" i="9"/>
  <c r="AD30" i="9"/>
  <c r="AF30" i="9"/>
  <c r="C30" i="12"/>
  <c r="E30" i="12"/>
  <c r="G30" i="12"/>
  <c r="I30" i="12"/>
  <c r="K30" i="12"/>
  <c r="M30" i="12"/>
  <c r="O30" i="12"/>
  <c r="Q30" i="12"/>
  <c r="S30" i="12"/>
  <c r="U30" i="12"/>
  <c r="W30" i="12"/>
  <c r="Y30" i="12"/>
  <c r="AA30" i="12"/>
  <c r="AC30" i="12"/>
  <c r="AE30" i="12"/>
  <c r="C31" i="14"/>
  <c r="C30" i="14"/>
  <c r="E31" i="14"/>
  <c r="E30" i="14"/>
  <c r="G31" i="14"/>
  <c r="G30" i="14"/>
  <c r="I31" i="14"/>
  <c r="I30" i="14"/>
  <c r="K31" i="14"/>
  <c r="K30" i="14"/>
  <c r="M31" i="14"/>
  <c r="M30" i="14"/>
  <c r="O31" i="14"/>
  <c r="O30" i="14"/>
  <c r="Q31" i="14"/>
  <c r="Q30" i="14"/>
  <c r="S31" i="14"/>
  <c r="S30" i="14"/>
  <c r="U31" i="14"/>
  <c r="U30" i="14"/>
  <c r="W31" i="14"/>
  <c r="W30" i="14"/>
  <c r="Y31" i="14"/>
  <c r="Y30" i="14"/>
  <c r="AA31" i="14"/>
  <c r="AA30" i="14"/>
  <c r="AC31" i="14"/>
  <c r="AC30" i="14"/>
  <c r="AE31" i="14"/>
  <c r="AE30" i="14"/>
  <c r="AG10" i="15"/>
  <c r="AG10" i="12"/>
  <c r="AH17" i="9"/>
  <c r="AG17" i="8"/>
  <c r="AH17" i="5"/>
  <c r="AG17" i="4"/>
  <c r="AG8" i="14" l="1"/>
  <c r="AH8" i="14"/>
  <c r="AH28" i="14"/>
  <c r="AG28" i="14"/>
  <c r="AH17" i="14"/>
  <c r="AG17" i="14"/>
  <c r="AH17" i="6"/>
  <c r="AG17" i="15"/>
  <c r="AG17" i="6"/>
  <c r="AG17" i="7"/>
  <c r="AH17" i="8"/>
  <c r="AG17" i="9"/>
  <c r="AG17" i="12"/>
  <c r="AG17" i="5"/>
  <c r="AH8" i="5"/>
  <c r="AH8" i="6"/>
  <c r="AH8" i="8"/>
  <c r="AG8" i="7"/>
  <c r="AG8" i="9"/>
  <c r="AG8" i="12"/>
  <c r="AG8" i="4"/>
  <c r="AG8" i="5"/>
  <c r="AG8" i="15"/>
  <c r="AG8" i="6"/>
  <c r="AG8" i="8"/>
  <c r="AH8" i="9"/>
  <c r="AG5" i="14"/>
  <c r="AG5" i="12"/>
  <c r="AG5" i="9"/>
  <c r="AG5" i="8"/>
  <c r="AG5" i="7"/>
  <c r="AH5" i="6"/>
  <c r="AG5" i="5"/>
  <c r="AH29" i="14"/>
  <c r="AG25" i="14"/>
  <c r="AH16" i="14"/>
  <c r="AH14" i="14"/>
  <c r="AG7" i="14"/>
  <c r="AG16" i="15"/>
  <c r="AG13" i="15"/>
  <c r="AG13" i="12"/>
  <c r="AG9" i="12"/>
  <c r="AG28" i="9"/>
  <c r="AH14" i="9"/>
  <c r="AG28" i="8"/>
  <c r="AG23" i="8"/>
  <c r="AH13" i="8"/>
  <c r="AH10" i="8"/>
  <c r="AG7" i="8"/>
  <c r="AH6" i="8"/>
  <c r="AG25" i="7"/>
  <c r="AG23" i="7"/>
  <c r="AH26" i="6"/>
  <c r="AH25" i="6"/>
  <c r="AH23" i="6"/>
  <c r="AH13" i="6"/>
  <c r="AH10" i="6"/>
  <c r="AH9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G18" i="7"/>
  <c r="AH22" i="14"/>
  <c r="AH10" i="14"/>
  <c r="AG10" i="14"/>
  <c r="AG18" i="14"/>
  <c r="AG19" i="14"/>
  <c r="AG22" i="14"/>
  <c r="AG27" i="14"/>
  <c r="AH27" i="14"/>
  <c r="AH20" i="14"/>
  <c r="AH19" i="14"/>
  <c r="AG18" i="15"/>
  <c r="AG19" i="15"/>
  <c r="AG20" i="15"/>
  <c r="AG25" i="15"/>
  <c r="AG20" i="12"/>
  <c r="AG18" i="12"/>
  <c r="AH27" i="9"/>
  <c r="AG27" i="9"/>
  <c r="AH22" i="9"/>
  <c r="AG22" i="9"/>
  <c r="AG18" i="9"/>
  <c r="AH16" i="9"/>
  <c r="AH13" i="9"/>
  <c r="AG27" i="8"/>
  <c r="AH22" i="8"/>
  <c r="AG22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8" i="9"/>
  <c r="AG29" i="7"/>
  <c r="AG22" i="12"/>
  <c r="AG6" i="12"/>
  <c r="AH5" i="14"/>
  <c r="AH20" i="6"/>
  <c r="AH18" i="6"/>
  <c r="AH18" i="8"/>
  <c r="AG26" i="14"/>
  <c r="AH19" i="6"/>
  <c r="AG27" i="7"/>
  <c r="AG26" i="12"/>
  <c r="AG22" i="6"/>
  <c r="AG20" i="5"/>
  <c r="AG18" i="6"/>
  <c r="AG18" i="8"/>
  <c r="AH19" i="9"/>
  <c r="AH29" i="8"/>
  <c r="AG25" i="6"/>
  <c r="AG12" i="14"/>
  <c r="AG11" i="8"/>
  <c r="AG9" i="14"/>
  <c r="AH5" i="5"/>
  <c r="AH10" i="9"/>
  <c r="AG27" i="6"/>
  <c r="AG26" i="6"/>
  <c r="AH26" i="14"/>
  <c r="AG19" i="7"/>
  <c r="AH19" i="8"/>
  <c r="AG19" i="12"/>
  <c r="AG19" i="9"/>
  <c r="AG19" i="5"/>
  <c r="AH18" i="14"/>
  <c r="AG15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7" i="12"/>
  <c r="AG22" i="7"/>
  <c r="AG22" i="5"/>
  <c r="AG20" i="6"/>
  <c r="AG20" i="14"/>
  <c r="AH20" i="8"/>
  <c r="AH20" i="9"/>
  <c r="AG19" i="8"/>
  <c r="AG18" i="4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20" i="7"/>
  <c r="AG20" i="8"/>
  <c r="AG14" i="7"/>
  <c r="AG14" i="14"/>
  <c r="AG11" i="12"/>
  <c r="AG10" i="9"/>
  <c r="AG9" i="8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7"/>
  <c r="AG21" i="8"/>
  <c r="AG21" i="15"/>
  <c r="AG22" i="15"/>
  <c r="AH21" i="5"/>
  <c r="AH21" i="6"/>
  <c r="AH21" i="8"/>
  <c r="AG21" i="9"/>
  <c r="AG21" i="14"/>
  <c r="AG21" i="12"/>
  <c r="AG21" i="5"/>
  <c r="AG21" i="4"/>
  <c r="AG21" i="6"/>
  <c r="AH21" i="9"/>
  <c r="AH21" i="14"/>
  <c r="AG20" i="9"/>
  <c r="AG19" i="4"/>
  <c r="AH18" i="5"/>
  <c r="AG16" i="7"/>
  <c r="AG16" i="5"/>
  <c r="AG16" i="8"/>
  <c r="AG15" i="9"/>
  <c r="AG15" i="4"/>
  <c r="AG15" i="7"/>
  <c r="AG15" i="15"/>
  <c r="AG15" i="5"/>
  <c r="AH15" i="14"/>
  <c r="AH15" i="6"/>
  <c r="AG14" i="9"/>
  <c r="AH14" i="8"/>
  <c r="AG14" i="4"/>
  <c r="AG14" i="5"/>
  <c r="AG14" i="12"/>
  <c r="AG14" i="15"/>
  <c r="AH13" i="5"/>
  <c r="AG11" i="5"/>
  <c r="AH7" i="6"/>
  <c r="AG7" i="6"/>
  <c r="AH7" i="8"/>
  <c r="AG7" i="12"/>
  <c r="AH6" i="5"/>
  <c r="AG5" i="6"/>
  <c r="AG5" i="4"/>
  <c r="AG7" i="4" l="1"/>
  <c r="AG20" i="4"/>
  <c r="AG16" i="4"/>
  <c r="AG28" i="4"/>
  <c r="AH7" i="5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29" i="15"/>
  <c r="AH9" i="14"/>
  <c r="AG29" i="14"/>
  <c r="AH29" i="5"/>
  <c r="AG15" i="6"/>
  <c r="AH15" i="8"/>
  <c r="AG16" i="12"/>
  <c r="AG26" i="4"/>
  <c r="AG29" i="4"/>
  <c r="AG12" i="5"/>
  <c r="AG23" i="5"/>
  <c r="AH27" i="5"/>
  <c r="AH16" i="5"/>
  <c r="AH11" i="6"/>
  <c r="AG16" i="6"/>
  <c r="AH27" i="6"/>
  <c r="AG29" i="6"/>
  <c r="AG10" i="7"/>
  <c r="AH23" i="8"/>
  <c r="AG25" i="8"/>
  <c r="AH9" i="9"/>
  <c r="AG13" i="9"/>
  <c r="AG29" i="9"/>
  <c r="AG26" i="15"/>
  <c r="AG22" i="4"/>
  <c r="AH12" i="5"/>
  <c r="AG10" i="4"/>
  <c r="AG11" i="4"/>
  <c r="AG23" i="4"/>
  <c r="AG9" i="5"/>
  <c r="AG10" i="5"/>
  <c r="AH11" i="5"/>
  <c r="AG13" i="5"/>
  <c r="AH14" i="5"/>
  <c r="AH25" i="5"/>
  <c r="AH15" i="5"/>
  <c r="AG13" i="6"/>
  <c r="AH14" i="6"/>
  <c r="AH22" i="6"/>
  <c r="AG9" i="7"/>
  <c r="AG11" i="7"/>
  <c r="AG14" i="8"/>
  <c r="AG29" i="8"/>
  <c r="AG16" i="9"/>
  <c r="AH15" i="9"/>
  <c r="AG13" i="14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16" i="14"/>
  <c r="AH16" i="6"/>
  <c r="AG14" i="6"/>
  <c r="AG13" i="8"/>
  <c r="AH13" i="14"/>
  <c r="AG11" i="6"/>
  <c r="AG10" i="6"/>
  <c r="AG9" i="15"/>
  <c r="AH9" i="8"/>
  <c r="AG9" i="6"/>
  <c r="AG30" i="6" s="1"/>
  <c r="AH9" i="5"/>
  <c r="AG9" i="9"/>
  <c r="AG30" i="9" s="1"/>
  <c r="AG7" i="9"/>
  <c r="AG7" i="7"/>
  <c r="AG30" i="7" s="1"/>
  <c r="AH7" i="14"/>
  <c r="AH7" i="9"/>
  <c r="AH6" i="6"/>
  <c r="AH30" i="8" l="1"/>
  <c r="AH30" i="9"/>
  <c r="AG30" i="15"/>
  <c r="AG30" i="8"/>
  <c r="AH30" i="14"/>
  <c r="AG30" i="14"/>
  <c r="AG30" i="4"/>
  <c r="AH30" i="6"/>
  <c r="AG30" i="5"/>
  <c r="AH30" i="5"/>
  <c r="AG30" i="12"/>
  <c r="AG31" i="14"/>
</calcChain>
</file>

<file path=xl/sharedStrings.xml><?xml version="1.0" encoding="utf-8"?>
<sst xmlns="http://schemas.openxmlformats.org/spreadsheetml/2006/main" count="358" uniqueCount="60">
  <si>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</si>
  <si>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</si>
  <si>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</si>
  <si>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</si>
  <si>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</si>
  <si>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</si>
  <si>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</si>
  <si>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</si>
  <si>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</si>
  <si>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</si>
  <si>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</si>
  <si>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</si>
  <si>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</si>
  <si>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</si>
  <si>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</si>
  <si>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</si>
  <si>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</si>
  <si>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</si>
  <si>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</si>
  <si>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</si>
  <si>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</si>
  <si>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</si>
  <si>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</si>
  <si>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</si>
  <si>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</si>
  <si>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</si>
  <si>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</si>
  <si>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</si>
  <si>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</si>
  <si>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</si>
  <si>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</si>
  <si>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</si>
  <si>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</si>
  <si>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</si>
  <si>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</si>
  <si>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</si>
  <si>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</si>
  <si>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</si>
  <si>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</si>
  <si>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</si>
  <si>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</si>
  <si>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</si>
  <si>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</si>
  <si>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</si>
  <si>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</si>
  <si>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</si>
  <si>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</si>
  <si>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</si>
  <si>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</si>
  <si>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choveu 31/10</t>
  </si>
  <si>
    <t>NO</t>
  </si>
  <si>
    <t>S</t>
  </si>
  <si>
    <t>NE</t>
  </si>
  <si>
    <t>L</t>
  </si>
  <si>
    <t>N</t>
  </si>
  <si>
    <t>SO</t>
  </si>
  <si>
    <t>SE</t>
  </si>
  <si>
    <t>Outubro/2012</t>
  </si>
  <si>
    <t>O</t>
  </si>
  <si>
    <t>Mínima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</si>
</sst>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29.720833333333335</v>
          </cell>
          <cell r="C5">
            <v>37.1</v>
          </cell>
          <cell r="D5">
            <v>23</v>
          </cell>
          <cell r="E5">
            <v>45.541666666666664</v>
          </cell>
          <cell r="F5">
            <v>73</v>
          </cell>
          <cell r="G5">
            <v>26</v>
          </cell>
          <cell r="H5">
            <v>23.400000000000002</v>
          </cell>
          <cell r="I5" t="str">
            <v>L</v>
          </cell>
          <cell r="J5">
            <v>47.16</v>
          </cell>
          <cell r="K5">
            <v>0</v>
          </cell>
        </row>
        <row r="6">
          <cell r="B6">
            <v>28.416666666666668</v>
          </cell>
          <cell r="C6">
            <v>37.4</v>
          </cell>
          <cell r="D6">
            <v>21</v>
          </cell>
          <cell r="E6">
            <v>50.041666666666664</v>
          </cell>
          <cell r="F6">
            <v>84</v>
          </cell>
          <cell r="G6">
            <v>16</v>
          </cell>
          <cell r="H6">
            <v>11.16</v>
          </cell>
          <cell r="I6" t="str">
            <v>SE</v>
          </cell>
          <cell r="J6">
            <v>52.92</v>
          </cell>
          <cell r="K6">
            <v>0</v>
          </cell>
        </row>
        <row r="7">
          <cell r="B7">
            <v>26.341666666666672</v>
          </cell>
          <cell r="C7">
            <v>37</v>
          </cell>
          <cell r="D7">
            <v>20.3</v>
          </cell>
          <cell r="E7">
            <v>65.208333333333329</v>
          </cell>
          <cell r="F7">
            <v>92</v>
          </cell>
          <cell r="G7">
            <v>23</v>
          </cell>
          <cell r="H7">
            <v>28.8</v>
          </cell>
          <cell r="I7" t="str">
            <v>NE</v>
          </cell>
          <cell r="J7">
            <v>54.72</v>
          </cell>
          <cell r="K7">
            <v>2.2000000000000002</v>
          </cell>
        </row>
        <row r="8">
          <cell r="B8">
            <v>23.674999999999997</v>
          </cell>
          <cell r="C8">
            <v>26.9</v>
          </cell>
          <cell r="D8">
            <v>21.1</v>
          </cell>
          <cell r="E8">
            <v>79.125</v>
          </cell>
          <cell r="F8">
            <v>93</v>
          </cell>
          <cell r="G8">
            <v>63</v>
          </cell>
          <cell r="H8">
            <v>9.3600000000000012</v>
          </cell>
          <cell r="I8" t="str">
            <v>O</v>
          </cell>
          <cell r="J8">
            <v>21.6</v>
          </cell>
          <cell r="K8">
            <v>2</v>
          </cell>
        </row>
        <row r="9">
          <cell r="B9">
            <v>22.704166666666662</v>
          </cell>
          <cell r="C9">
            <v>24.4</v>
          </cell>
          <cell r="D9">
            <v>20.7</v>
          </cell>
          <cell r="E9">
            <v>84.666666666666671</v>
          </cell>
          <cell r="F9">
            <v>94</v>
          </cell>
          <cell r="G9">
            <v>70</v>
          </cell>
          <cell r="H9">
            <v>10.08</v>
          </cell>
          <cell r="I9" t="str">
            <v>SO</v>
          </cell>
          <cell r="J9">
            <v>24.12</v>
          </cell>
          <cell r="K9">
            <v>4.4000000000000004</v>
          </cell>
        </row>
        <row r="10">
          <cell r="B10">
            <v>27.308333333333337</v>
          </cell>
          <cell r="C10">
            <v>37.299999999999997</v>
          </cell>
          <cell r="D10">
            <v>20.100000000000001</v>
          </cell>
          <cell r="E10">
            <v>59.375</v>
          </cell>
          <cell r="F10">
            <v>91</v>
          </cell>
          <cell r="G10">
            <v>21</v>
          </cell>
          <cell r="H10">
            <v>13.32</v>
          </cell>
          <cell r="I10" t="str">
            <v>SE</v>
          </cell>
          <cell r="J10">
            <v>29.52</v>
          </cell>
          <cell r="K10">
            <v>0</v>
          </cell>
        </row>
        <row r="11">
          <cell r="B11">
            <v>29.545833333333331</v>
          </cell>
          <cell r="C11">
            <v>38.1</v>
          </cell>
          <cell r="D11">
            <v>20.3</v>
          </cell>
          <cell r="E11">
            <v>44.916666666666664</v>
          </cell>
          <cell r="F11">
            <v>84</v>
          </cell>
          <cell r="G11">
            <v>18</v>
          </cell>
          <cell r="H11">
            <v>12.96</v>
          </cell>
          <cell r="I11" t="str">
            <v>S</v>
          </cell>
          <cell r="J11">
            <v>32.76</v>
          </cell>
          <cell r="K11">
            <v>0</v>
          </cell>
        </row>
        <row r="12">
          <cell r="B12">
            <v>29.049999999999997</v>
          </cell>
          <cell r="C12">
            <v>38.5</v>
          </cell>
          <cell r="D12">
            <v>20.2</v>
          </cell>
          <cell r="E12">
            <v>44.916666666666664</v>
          </cell>
          <cell r="F12">
            <v>80</v>
          </cell>
          <cell r="G12">
            <v>16</v>
          </cell>
          <cell r="H12">
            <v>9.7200000000000006</v>
          </cell>
          <cell r="I12" t="str">
            <v>O</v>
          </cell>
          <cell r="J12">
            <v>24.840000000000003</v>
          </cell>
          <cell r="K12">
            <v>0</v>
          </cell>
        </row>
        <row r="13">
          <cell r="B13">
            <v>28.670833333333331</v>
          </cell>
          <cell r="C13">
            <v>38.1</v>
          </cell>
          <cell r="D13">
            <v>19.2</v>
          </cell>
          <cell r="E13">
            <v>48.833333333333336</v>
          </cell>
          <cell r="F13">
            <v>86</v>
          </cell>
          <cell r="G13">
            <v>17</v>
          </cell>
          <cell r="H13">
            <v>10.8</v>
          </cell>
          <cell r="I13" t="str">
            <v>O</v>
          </cell>
          <cell r="J13">
            <v>27.720000000000002</v>
          </cell>
          <cell r="K13">
            <v>0</v>
          </cell>
        </row>
        <row r="14">
          <cell r="B14">
            <v>24.425000000000001</v>
          </cell>
          <cell r="C14">
            <v>30.9</v>
          </cell>
          <cell r="D14">
            <v>21.5</v>
          </cell>
          <cell r="E14">
            <v>75.75</v>
          </cell>
          <cell r="F14">
            <v>96</v>
          </cell>
          <cell r="G14">
            <v>44</v>
          </cell>
          <cell r="H14">
            <v>22.68</v>
          </cell>
          <cell r="I14" t="str">
            <v>NE</v>
          </cell>
          <cell r="J14">
            <v>52.2</v>
          </cell>
          <cell r="K14">
            <v>25.199999999999996</v>
          </cell>
        </row>
        <row r="15">
          <cell r="B15">
            <v>24.700000000000006</v>
          </cell>
          <cell r="C15">
            <v>30.6</v>
          </cell>
          <cell r="D15">
            <v>21.1</v>
          </cell>
          <cell r="E15">
            <v>78.458333333333329</v>
          </cell>
          <cell r="F15">
            <v>96</v>
          </cell>
          <cell r="G15">
            <v>49</v>
          </cell>
          <cell r="H15">
            <v>14.04</v>
          </cell>
          <cell r="I15" t="str">
            <v>NO</v>
          </cell>
          <cell r="J15">
            <v>32.04</v>
          </cell>
          <cell r="K15">
            <v>0</v>
          </cell>
        </row>
        <row r="16">
          <cell r="B16">
            <v>23.037500000000005</v>
          </cell>
          <cell r="C16">
            <v>27.6</v>
          </cell>
          <cell r="D16">
            <v>20.8</v>
          </cell>
          <cell r="E16">
            <v>78.5</v>
          </cell>
          <cell r="F16">
            <v>89</v>
          </cell>
          <cell r="G16">
            <v>61</v>
          </cell>
          <cell r="H16">
            <v>14.4</v>
          </cell>
          <cell r="I16" t="str">
            <v>O</v>
          </cell>
          <cell r="J16">
            <v>33.840000000000003</v>
          </cell>
          <cell r="K16">
            <v>0.4</v>
          </cell>
        </row>
        <row r="17">
          <cell r="B17">
            <v>23.270833333333332</v>
          </cell>
          <cell r="C17">
            <v>29.8</v>
          </cell>
          <cell r="D17">
            <v>18.899999999999999</v>
          </cell>
          <cell r="E17">
            <v>71</v>
          </cell>
          <cell r="F17">
            <v>92</v>
          </cell>
          <cell r="G17">
            <v>46</v>
          </cell>
          <cell r="H17">
            <v>10.8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25.133333333333329</v>
          </cell>
          <cell r="C18">
            <v>32.5</v>
          </cell>
          <cell r="D18">
            <v>19</v>
          </cell>
          <cell r="E18">
            <v>61.333333333333336</v>
          </cell>
          <cell r="F18">
            <v>82</v>
          </cell>
          <cell r="G18">
            <v>38</v>
          </cell>
          <cell r="H18">
            <v>14.04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26.841666666666658</v>
          </cell>
          <cell r="C19">
            <v>36.5</v>
          </cell>
          <cell r="D19">
            <v>18.2</v>
          </cell>
          <cell r="E19">
            <v>56.791666666666664</v>
          </cell>
          <cell r="F19">
            <v>90</v>
          </cell>
          <cell r="G19">
            <v>22</v>
          </cell>
          <cell r="H19">
            <v>15.840000000000002</v>
          </cell>
          <cell r="I19" t="str">
            <v>O</v>
          </cell>
          <cell r="J19">
            <v>34.200000000000003</v>
          </cell>
          <cell r="K19">
            <v>0</v>
          </cell>
        </row>
        <row r="20">
          <cell r="B20">
            <v>22.337499999999995</v>
          </cell>
          <cell r="C20">
            <v>28.4</v>
          </cell>
          <cell r="D20">
            <v>18.399999999999999</v>
          </cell>
          <cell r="E20">
            <v>76.458333333333329</v>
          </cell>
          <cell r="F20">
            <v>93</v>
          </cell>
          <cell r="G20">
            <v>54</v>
          </cell>
          <cell r="H20">
            <v>32.76</v>
          </cell>
          <cell r="I20" t="str">
            <v>O</v>
          </cell>
          <cell r="J20">
            <v>79.56</v>
          </cell>
          <cell r="K20">
            <v>7</v>
          </cell>
        </row>
        <row r="21">
          <cell r="B21">
            <v>23.229166666666661</v>
          </cell>
          <cell r="C21">
            <v>31.2</v>
          </cell>
          <cell r="D21">
            <v>17.7</v>
          </cell>
          <cell r="E21">
            <v>76.708333333333329</v>
          </cell>
          <cell r="F21">
            <v>98</v>
          </cell>
          <cell r="G21">
            <v>39</v>
          </cell>
          <cell r="H21">
            <v>15.48</v>
          </cell>
          <cell r="I21" t="str">
            <v>O</v>
          </cell>
          <cell r="J21">
            <v>27</v>
          </cell>
          <cell r="K21">
            <v>0</v>
          </cell>
        </row>
        <row r="22">
          <cell r="B22">
            <v>25.504166666666666</v>
          </cell>
          <cell r="C22">
            <v>33.799999999999997</v>
          </cell>
          <cell r="D22">
            <v>17.100000000000001</v>
          </cell>
          <cell r="E22">
            <v>64.25</v>
          </cell>
          <cell r="F22">
            <v>97</v>
          </cell>
          <cell r="G22">
            <v>26</v>
          </cell>
          <cell r="H22">
            <v>7.9200000000000008</v>
          </cell>
          <cell r="I22" t="str">
            <v>SO</v>
          </cell>
          <cell r="J22">
            <v>19.8</v>
          </cell>
          <cell r="K22">
            <v>0</v>
          </cell>
        </row>
        <row r="23">
          <cell r="B23">
            <v>26.3125</v>
          </cell>
          <cell r="C23">
            <v>33.1</v>
          </cell>
          <cell r="D23">
            <v>21.2</v>
          </cell>
          <cell r="E23">
            <v>60.375</v>
          </cell>
          <cell r="F23">
            <v>81</v>
          </cell>
          <cell r="G23">
            <v>36</v>
          </cell>
          <cell r="H23">
            <v>30.96</v>
          </cell>
          <cell r="I23" t="str">
            <v>O</v>
          </cell>
          <cell r="J23">
            <v>68.039999999999992</v>
          </cell>
          <cell r="K23">
            <v>0</v>
          </cell>
        </row>
        <row r="24">
          <cell r="B24">
            <v>26.475000000000005</v>
          </cell>
          <cell r="C24">
            <v>35.700000000000003</v>
          </cell>
          <cell r="D24">
            <v>19.7</v>
          </cell>
          <cell r="E24">
            <v>64.75</v>
          </cell>
          <cell r="F24">
            <v>94</v>
          </cell>
          <cell r="G24">
            <v>28</v>
          </cell>
          <cell r="H24">
            <v>13.68</v>
          </cell>
          <cell r="I24" t="str">
            <v>SE</v>
          </cell>
          <cell r="J24">
            <v>55.080000000000005</v>
          </cell>
          <cell r="K24">
            <v>0</v>
          </cell>
        </row>
        <row r="25">
          <cell r="B25">
            <v>26.141666666666669</v>
          </cell>
          <cell r="C25">
            <v>35.700000000000003</v>
          </cell>
          <cell r="D25">
            <v>19.600000000000001</v>
          </cell>
          <cell r="E25">
            <v>68.875</v>
          </cell>
          <cell r="F25">
            <v>94</v>
          </cell>
          <cell r="G25">
            <v>33</v>
          </cell>
          <cell r="H25">
            <v>16.2</v>
          </cell>
          <cell r="I25" t="str">
            <v>NE</v>
          </cell>
          <cell r="J25">
            <v>41.4</v>
          </cell>
          <cell r="K25">
            <v>6.2</v>
          </cell>
        </row>
        <row r="26">
          <cell r="B26">
            <v>28.008333333333326</v>
          </cell>
          <cell r="C26">
            <v>36.4</v>
          </cell>
          <cell r="D26">
            <v>20.7</v>
          </cell>
          <cell r="E26">
            <v>65.458333333333329</v>
          </cell>
          <cell r="F26">
            <v>95</v>
          </cell>
          <cell r="G26">
            <v>32</v>
          </cell>
          <cell r="H26">
            <v>20.52</v>
          </cell>
          <cell r="I26" t="str">
            <v>NE</v>
          </cell>
          <cell r="J26">
            <v>48.24</v>
          </cell>
          <cell r="K26">
            <v>0</v>
          </cell>
        </row>
        <row r="27">
          <cell r="B27">
            <v>29.912500000000005</v>
          </cell>
          <cell r="C27">
            <v>37.200000000000003</v>
          </cell>
          <cell r="D27">
            <v>24.6</v>
          </cell>
          <cell r="E27">
            <v>56.375</v>
          </cell>
          <cell r="F27">
            <v>79</v>
          </cell>
          <cell r="G27">
            <v>28</v>
          </cell>
          <cell r="H27">
            <v>18.36</v>
          </cell>
          <cell r="I27" t="str">
            <v>NE</v>
          </cell>
          <cell r="J27">
            <v>46.800000000000004</v>
          </cell>
          <cell r="K27">
            <v>0</v>
          </cell>
        </row>
        <row r="28">
          <cell r="B28">
            <v>23.025000000000002</v>
          </cell>
          <cell r="C28">
            <v>27.7</v>
          </cell>
          <cell r="D28">
            <v>20.8</v>
          </cell>
          <cell r="E28">
            <v>82.791666666666671</v>
          </cell>
          <cell r="F28">
            <v>97</v>
          </cell>
          <cell r="G28">
            <v>59</v>
          </cell>
          <cell r="H28">
            <v>11.879999999999999</v>
          </cell>
          <cell r="I28" t="str">
            <v>O</v>
          </cell>
          <cell r="J28">
            <v>32.04</v>
          </cell>
          <cell r="K28">
            <v>35.000000000000007</v>
          </cell>
        </row>
        <row r="29">
          <cell r="B29">
            <v>27.049999999999997</v>
          </cell>
          <cell r="C29">
            <v>35.4</v>
          </cell>
          <cell r="D29">
            <v>20.6</v>
          </cell>
          <cell r="E29">
            <v>73.916666666666671</v>
          </cell>
          <cell r="F29">
            <v>97</v>
          </cell>
          <cell r="G29">
            <v>34</v>
          </cell>
          <cell r="H29">
            <v>5.7600000000000007</v>
          </cell>
          <cell r="I29" t="str">
            <v>O</v>
          </cell>
          <cell r="J29">
            <v>15.48</v>
          </cell>
          <cell r="K29">
            <v>0</v>
          </cell>
        </row>
        <row r="30">
          <cell r="B30">
            <v>28.704166666666666</v>
          </cell>
          <cell r="C30">
            <v>37.6</v>
          </cell>
          <cell r="D30">
            <v>22.9</v>
          </cell>
          <cell r="E30">
            <v>70.375</v>
          </cell>
          <cell r="F30">
            <v>94</v>
          </cell>
          <cell r="G30">
            <v>30</v>
          </cell>
          <cell r="H30">
            <v>9</v>
          </cell>
          <cell r="I30" t="str">
            <v>SO</v>
          </cell>
          <cell r="J30">
            <v>67.680000000000007</v>
          </cell>
          <cell r="K30">
            <v>8.8000000000000007</v>
          </cell>
        </row>
        <row r="31">
          <cell r="B31">
            <v>29.416666666666671</v>
          </cell>
          <cell r="C31">
            <v>36.299999999999997</v>
          </cell>
          <cell r="D31">
            <v>23.6</v>
          </cell>
          <cell r="E31">
            <v>60.458333333333336</v>
          </cell>
          <cell r="F31">
            <v>83</v>
          </cell>
          <cell r="G31">
            <v>32</v>
          </cell>
          <cell r="H31">
            <v>11.16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29.679166666666671</v>
          </cell>
          <cell r="C32">
            <v>36.9</v>
          </cell>
          <cell r="D32">
            <v>24.3</v>
          </cell>
          <cell r="E32">
            <v>65.458333333333329</v>
          </cell>
          <cell r="F32">
            <v>92</v>
          </cell>
          <cell r="G32">
            <v>32</v>
          </cell>
          <cell r="H32">
            <v>22.32</v>
          </cell>
          <cell r="I32" t="str">
            <v>O</v>
          </cell>
          <cell r="J32">
            <v>63.360000000000007</v>
          </cell>
          <cell r="K32">
            <v>0</v>
          </cell>
        </row>
        <row r="33">
          <cell r="B33">
            <v>30.212499999999995</v>
          </cell>
          <cell r="C33">
            <v>39.6</v>
          </cell>
          <cell r="D33">
            <v>22.2</v>
          </cell>
          <cell r="E33">
            <v>56.833333333333336</v>
          </cell>
          <cell r="F33">
            <v>90</v>
          </cell>
          <cell r="G33">
            <v>17</v>
          </cell>
          <cell r="H33">
            <v>7.9200000000000008</v>
          </cell>
          <cell r="I33" t="str">
            <v>O</v>
          </cell>
          <cell r="J33">
            <v>20.52</v>
          </cell>
          <cell r="K33">
            <v>0</v>
          </cell>
        </row>
        <row r="34">
          <cell r="B34">
            <v>30.425000000000001</v>
          </cell>
          <cell r="C34">
            <v>40.5</v>
          </cell>
          <cell r="D34">
            <v>21.6</v>
          </cell>
          <cell r="E34">
            <v>55.125</v>
          </cell>
          <cell r="F34">
            <v>92</v>
          </cell>
          <cell r="G34">
            <v>17</v>
          </cell>
          <cell r="H34">
            <v>8.64</v>
          </cell>
          <cell r="I34" t="str">
            <v>S</v>
          </cell>
          <cell r="J34">
            <v>19.8</v>
          </cell>
          <cell r="K34">
            <v>0</v>
          </cell>
        </row>
        <row r="35">
          <cell r="B35">
            <v>30.537499999999998</v>
          </cell>
          <cell r="C35">
            <v>39.5</v>
          </cell>
          <cell r="D35">
            <v>23.1</v>
          </cell>
          <cell r="E35">
            <v>54.25</v>
          </cell>
          <cell r="F35">
            <v>89</v>
          </cell>
          <cell r="G35">
            <v>25</v>
          </cell>
          <cell r="H35">
            <v>10.08</v>
          </cell>
          <cell r="I35" t="str">
            <v>NE</v>
          </cell>
          <cell r="J35">
            <v>31.319999999999997</v>
          </cell>
          <cell r="K35">
            <v>0</v>
          </cell>
        </row>
        <row r="36">
          <cell r="I36" t="str">
            <v>O</v>
          </cell>
        </row>
      </sheetData>
      <sheetData sheetId="10" refreshError="1"/>
      <sheetData sheetId="11">
        <row r="5">
          <cell r="B5">
            <v>26.174999999999994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>
        <row r="5">
          <cell r="B5">
            <v>24.320833333333329</v>
          </cell>
        </row>
      </sheetData>
      <sheetData sheetId="9">
        <row r="5">
          <cell r="B5">
            <v>28.737500000000001</v>
          </cell>
          <cell r="C5">
            <v>36.9</v>
          </cell>
          <cell r="D5">
            <v>22.4</v>
          </cell>
          <cell r="E5">
            <v>46.291666666666664</v>
          </cell>
          <cell r="F5">
            <v>66</v>
          </cell>
          <cell r="G5">
            <v>26</v>
          </cell>
          <cell r="H5">
            <v>24.12</v>
          </cell>
          <cell r="I5" t="str">
            <v>NE</v>
          </cell>
          <cell r="J5">
            <v>52.2</v>
          </cell>
          <cell r="K5">
            <v>0</v>
          </cell>
        </row>
        <row r="6">
          <cell r="B6">
            <v>28.454166666666669</v>
          </cell>
          <cell r="C6">
            <v>37.6</v>
          </cell>
          <cell r="D6">
            <v>21.3</v>
          </cell>
          <cell r="E6">
            <v>52.708333333333336</v>
          </cell>
          <cell r="F6">
            <v>81</v>
          </cell>
          <cell r="G6">
            <v>26</v>
          </cell>
          <cell r="H6">
            <v>24.48</v>
          </cell>
          <cell r="I6" t="str">
            <v>N</v>
          </cell>
          <cell r="J6">
            <v>55.440000000000005</v>
          </cell>
          <cell r="K6">
            <v>0</v>
          </cell>
        </row>
        <row r="7">
          <cell r="B7">
            <v>22.591666666666665</v>
          </cell>
          <cell r="C7">
            <v>29.5</v>
          </cell>
          <cell r="D7">
            <v>19.600000000000001</v>
          </cell>
          <cell r="E7">
            <v>80</v>
          </cell>
          <cell r="F7">
            <v>97</v>
          </cell>
          <cell r="G7">
            <v>48</v>
          </cell>
          <cell r="H7">
            <v>22.32</v>
          </cell>
          <cell r="I7" t="str">
            <v>NE</v>
          </cell>
          <cell r="J7">
            <v>43.92</v>
          </cell>
          <cell r="K7">
            <v>15</v>
          </cell>
        </row>
        <row r="8">
          <cell r="B8">
            <v>22.345833333333331</v>
          </cell>
          <cell r="C8">
            <v>29.6</v>
          </cell>
          <cell r="D8">
            <v>18</v>
          </cell>
          <cell r="E8">
            <v>80.958333333333329</v>
          </cell>
          <cell r="F8">
            <v>98</v>
          </cell>
          <cell r="G8">
            <v>46</v>
          </cell>
          <cell r="H8">
            <v>13.68</v>
          </cell>
          <cell r="I8" t="str">
            <v>S</v>
          </cell>
          <cell r="J8">
            <v>25.92</v>
          </cell>
          <cell r="K8">
            <v>0.2</v>
          </cell>
        </row>
        <row r="9">
          <cell r="B9">
            <v>25.320833333333336</v>
          </cell>
          <cell r="C9">
            <v>32.4</v>
          </cell>
          <cell r="D9">
            <v>19.8</v>
          </cell>
          <cell r="E9">
            <v>66.583333333333329</v>
          </cell>
          <cell r="F9">
            <v>92</v>
          </cell>
          <cell r="G9">
            <v>32</v>
          </cell>
          <cell r="H9">
            <v>14.04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27.117391304347823</v>
          </cell>
          <cell r="C10">
            <v>35.799999999999997</v>
          </cell>
          <cell r="D10">
            <v>21.2</v>
          </cell>
          <cell r="E10">
            <v>55.130434782608695</v>
          </cell>
          <cell r="F10">
            <v>81</v>
          </cell>
          <cell r="G10">
            <v>26</v>
          </cell>
          <cell r="H10">
            <v>20.88</v>
          </cell>
          <cell r="I10" t="str">
            <v>NE</v>
          </cell>
          <cell r="J10">
            <v>42.480000000000004</v>
          </cell>
          <cell r="K10">
            <v>0</v>
          </cell>
        </row>
        <row r="11">
          <cell r="B11">
            <v>30.025000000000006</v>
          </cell>
          <cell r="C11">
            <v>37.299999999999997</v>
          </cell>
          <cell r="D11">
            <v>23.9</v>
          </cell>
          <cell r="E11">
            <v>40.625</v>
          </cell>
          <cell r="F11">
            <v>61</v>
          </cell>
          <cell r="G11">
            <v>20</v>
          </cell>
          <cell r="H11">
            <v>20.52</v>
          </cell>
          <cell r="I11" t="str">
            <v>NE</v>
          </cell>
          <cell r="J11">
            <v>39.6</v>
          </cell>
          <cell r="K11">
            <v>0</v>
          </cell>
        </row>
        <row r="12">
          <cell r="B12">
            <v>29.5625</v>
          </cell>
          <cell r="C12">
            <v>36.200000000000003</v>
          </cell>
          <cell r="D12">
            <v>23.8</v>
          </cell>
          <cell r="E12">
            <v>44.5</v>
          </cell>
          <cell r="F12">
            <v>75</v>
          </cell>
          <cell r="G12">
            <v>22</v>
          </cell>
          <cell r="H12">
            <v>18</v>
          </cell>
          <cell r="I12" t="str">
            <v>L</v>
          </cell>
          <cell r="J12">
            <v>36.36</v>
          </cell>
          <cell r="K12">
            <v>0</v>
          </cell>
        </row>
        <row r="13">
          <cell r="B13">
            <v>28.754166666666666</v>
          </cell>
          <cell r="C13">
            <v>37.799999999999997</v>
          </cell>
          <cell r="D13">
            <v>20.7</v>
          </cell>
          <cell r="E13">
            <v>43.208333333333336</v>
          </cell>
          <cell r="F13">
            <v>93</v>
          </cell>
          <cell r="G13">
            <v>22</v>
          </cell>
          <cell r="H13">
            <v>23.759999999999998</v>
          </cell>
          <cell r="I13" t="str">
            <v>NE</v>
          </cell>
          <cell r="J13">
            <v>60.12</v>
          </cell>
          <cell r="K13">
            <v>19.2</v>
          </cell>
        </row>
        <row r="14">
          <cell r="B14">
            <v>22.941666666666666</v>
          </cell>
          <cell r="C14">
            <v>27.2</v>
          </cell>
          <cell r="D14">
            <v>20.6</v>
          </cell>
          <cell r="E14">
            <v>82.083333333333329</v>
          </cell>
          <cell r="F14">
            <v>96</v>
          </cell>
          <cell r="G14">
            <v>51</v>
          </cell>
          <cell r="H14">
            <v>19.8</v>
          </cell>
          <cell r="I14" t="str">
            <v>N</v>
          </cell>
          <cell r="J14">
            <v>43.92</v>
          </cell>
          <cell r="K14">
            <v>13.2</v>
          </cell>
        </row>
        <row r="15">
          <cell r="B15">
            <v>20.074999999999999</v>
          </cell>
          <cell r="C15">
            <v>22.7</v>
          </cell>
          <cell r="D15">
            <v>18.399999999999999</v>
          </cell>
          <cell r="E15">
            <v>89.416666666666671</v>
          </cell>
          <cell r="F15">
            <v>97</v>
          </cell>
          <cell r="G15">
            <v>74</v>
          </cell>
          <cell r="H15">
            <v>16.920000000000002</v>
          </cell>
          <cell r="I15" t="str">
            <v>S</v>
          </cell>
          <cell r="J15">
            <v>34.56</v>
          </cell>
          <cell r="K15">
            <v>2.6</v>
          </cell>
        </row>
        <row r="16">
          <cell r="B16">
            <v>18.645833333333332</v>
          </cell>
          <cell r="C16">
            <v>22</v>
          </cell>
          <cell r="D16">
            <v>16.399999999999999</v>
          </cell>
          <cell r="E16">
            <v>87.833333333333329</v>
          </cell>
          <cell r="F16">
            <v>96</v>
          </cell>
          <cell r="G16">
            <v>77</v>
          </cell>
          <cell r="H16">
            <v>13.68</v>
          </cell>
          <cell r="I16" t="str">
            <v>S</v>
          </cell>
          <cell r="J16">
            <v>34.56</v>
          </cell>
          <cell r="K16">
            <v>0.2</v>
          </cell>
        </row>
        <row r="17">
          <cell r="B17">
            <v>21.637500000000003</v>
          </cell>
          <cell r="C17">
            <v>27.5</v>
          </cell>
          <cell r="D17">
            <v>18.2</v>
          </cell>
          <cell r="E17">
            <v>73.916666666666671</v>
          </cell>
          <cell r="F17">
            <v>92</v>
          </cell>
          <cell r="G17">
            <v>50</v>
          </cell>
          <cell r="H17">
            <v>22.32</v>
          </cell>
          <cell r="I17" t="str">
            <v>L</v>
          </cell>
          <cell r="J17">
            <v>39.6</v>
          </cell>
          <cell r="K17">
            <v>0</v>
          </cell>
        </row>
        <row r="18">
          <cell r="B18">
            <v>23.258333333333336</v>
          </cell>
          <cell r="C18">
            <v>30.1</v>
          </cell>
          <cell r="D18">
            <v>17.100000000000001</v>
          </cell>
          <cell r="E18">
            <v>63.166666666666664</v>
          </cell>
          <cell r="F18">
            <v>85</v>
          </cell>
          <cell r="G18">
            <v>41</v>
          </cell>
          <cell r="H18">
            <v>19.440000000000001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25.183333333333337</v>
          </cell>
          <cell r="C19">
            <v>34</v>
          </cell>
          <cell r="D19">
            <v>18.100000000000001</v>
          </cell>
          <cell r="E19">
            <v>60.625</v>
          </cell>
          <cell r="F19">
            <v>83</v>
          </cell>
          <cell r="G19">
            <v>35</v>
          </cell>
          <cell r="H19">
            <v>19.8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22.383333333333329</v>
          </cell>
          <cell r="C20">
            <v>29.1</v>
          </cell>
          <cell r="D20">
            <v>16.8</v>
          </cell>
          <cell r="E20">
            <v>73.375</v>
          </cell>
          <cell r="F20">
            <v>96</v>
          </cell>
          <cell r="G20">
            <v>50</v>
          </cell>
          <cell r="H20">
            <v>32.4</v>
          </cell>
          <cell r="I20" t="str">
            <v>NE</v>
          </cell>
          <cell r="J20">
            <v>78.48</v>
          </cell>
          <cell r="K20">
            <v>29.6</v>
          </cell>
        </row>
        <row r="21">
          <cell r="B21">
            <v>24.087500000000002</v>
          </cell>
          <cell r="C21">
            <v>30.4</v>
          </cell>
          <cell r="D21">
            <v>18.600000000000001</v>
          </cell>
          <cell r="E21">
            <v>68.25</v>
          </cell>
          <cell r="F21">
            <v>94</v>
          </cell>
          <cell r="G21">
            <v>36</v>
          </cell>
          <cell r="H21">
            <v>10.8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24.558333333333334</v>
          </cell>
          <cell r="C22">
            <v>30.8</v>
          </cell>
          <cell r="D22">
            <v>17.2</v>
          </cell>
          <cell r="E22">
            <v>55.416666666666664</v>
          </cell>
          <cell r="F22">
            <v>94</v>
          </cell>
          <cell r="G22">
            <v>36</v>
          </cell>
          <cell r="H22">
            <v>12.24</v>
          </cell>
          <cell r="I22" t="str">
            <v>SE</v>
          </cell>
          <cell r="J22">
            <v>58.32</v>
          </cell>
          <cell r="K22">
            <v>5</v>
          </cell>
        </row>
        <row r="23">
          <cell r="B23">
            <v>20.741666666666667</v>
          </cell>
          <cell r="C23">
            <v>28.4</v>
          </cell>
          <cell r="D23">
            <v>17.399999999999999</v>
          </cell>
          <cell r="E23">
            <v>81.416666666666671</v>
          </cell>
          <cell r="F23">
            <v>95</v>
          </cell>
          <cell r="G23">
            <v>31</v>
          </cell>
          <cell r="H23">
            <v>45</v>
          </cell>
          <cell r="I23" t="str">
            <v>N</v>
          </cell>
          <cell r="J23">
            <v>83.160000000000011</v>
          </cell>
          <cell r="K23">
            <v>8.8000000000000007</v>
          </cell>
        </row>
        <row r="24">
          <cell r="B24">
            <v>24.195833333333336</v>
          </cell>
          <cell r="C24">
            <v>32.6</v>
          </cell>
          <cell r="D24">
            <v>18.3</v>
          </cell>
          <cell r="E24">
            <v>72.208333333333329</v>
          </cell>
          <cell r="F24">
            <v>93</v>
          </cell>
          <cell r="G24">
            <v>42</v>
          </cell>
          <cell r="H24">
            <v>22.32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23.641666666666666</v>
          </cell>
          <cell r="C25">
            <v>28</v>
          </cell>
          <cell r="D25">
            <v>19</v>
          </cell>
          <cell r="E25">
            <v>76.791666666666671</v>
          </cell>
          <cell r="F25">
            <v>94</v>
          </cell>
          <cell r="G25">
            <v>58</v>
          </cell>
          <cell r="H25">
            <v>21.96</v>
          </cell>
          <cell r="I25" t="str">
            <v>NE</v>
          </cell>
          <cell r="J25">
            <v>54</v>
          </cell>
          <cell r="K25">
            <v>0.4</v>
          </cell>
        </row>
        <row r="26">
          <cell r="B26">
            <v>26.916666666666661</v>
          </cell>
          <cell r="C26">
            <v>35.799999999999997</v>
          </cell>
          <cell r="D26">
            <v>20.3</v>
          </cell>
          <cell r="E26">
            <v>67.75</v>
          </cell>
          <cell r="F26">
            <v>95</v>
          </cell>
          <cell r="G26">
            <v>33</v>
          </cell>
          <cell r="H26">
            <v>26.28</v>
          </cell>
          <cell r="I26" t="str">
            <v>NO</v>
          </cell>
          <cell r="J26">
            <v>65.52</v>
          </cell>
          <cell r="K26">
            <v>0</v>
          </cell>
        </row>
        <row r="27">
          <cell r="B27">
            <v>23.879166666666666</v>
          </cell>
          <cell r="C27">
            <v>28.9</v>
          </cell>
          <cell r="D27">
            <v>18.899999999999999</v>
          </cell>
          <cell r="E27">
            <v>70.458333333333329</v>
          </cell>
          <cell r="F27">
            <v>82</v>
          </cell>
          <cell r="G27">
            <v>57</v>
          </cell>
          <cell r="H27">
            <v>28.44</v>
          </cell>
          <cell r="I27" t="str">
            <v>N</v>
          </cell>
          <cell r="J27">
            <v>49.680000000000007</v>
          </cell>
          <cell r="K27">
            <v>0</v>
          </cell>
        </row>
        <row r="28">
          <cell r="B28">
            <v>22.083333333333332</v>
          </cell>
          <cell r="C28">
            <v>31.9</v>
          </cell>
          <cell r="D28">
            <v>16.100000000000001</v>
          </cell>
          <cell r="E28">
            <v>67.791666666666671</v>
          </cell>
          <cell r="F28">
            <v>91</v>
          </cell>
          <cell r="G28">
            <v>38</v>
          </cell>
          <cell r="H28">
            <v>14.4</v>
          </cell>
          <cell r="I28" t="str">
            <v>S</v>
          </cell>
          <cell r="J28">
            <v>33.840000000000003</v>
          </cell>
          <cell r="K28">
            <v>2.2000000000000002</v>
          </cell>
        </row>
        <row r="29">
          <cell r="B29">
            <v>26.795833333333334</v>
          </cell>
          <cell r="C29">
            <v>34.4</v>
          </cell>
          <cell r="D29">
            <v>20.9</v>
          </cell>
          <cell r="E29">
            <v>68.958333333333329</v>
          </cell>
          <cell r="F29">
            <v>93</v>
          </cell>
          <cell r="G29">
            <v>37</v>
          </cell>
          <cell r="H29">
            <v>13.68</v>
          </cell>
          <cell r="I29" t="str">
            <v>N</v>
          </cell>
          <cell r="J29">
            <v>30.240000000000002</v>
          </cell>
          <cell r="K29">
            <v>0</v>
          </cell>
        </row>
        <row r="30">
          <cell r="B30">
            <v>28.354166666666675</v>
          </cell>
          <cell r="C30">
            <v>36</v>
          </cell>
          <cell r="D30">
            <v>23.3</v>
          </cell>
          <cell r="E30">
            <v>63.958333333333336</v>
          </cell>
          <cell r="F30">
            <v>85</v>
          </cell>
          <cell r="G30">
            <v>37</v>
          </cell>
          <cell r="H30">
            <v>18.720000000000002</v>
          </cell>
          <cell r="I30" t="str">
            <v>L</v>
          </cell>
          <cell r="J30">
            <v>36.72</v>
          </cell>
          <cell r="K30">
            <v>0</v>
          </cell>
        </row>
        <row r="31">
          <cell r="B31">
            <v>29.116666666666674</v>
          </cell>
          <cell r="C31">
            <v>37.299999999999997</v>
          </cell>
          <cell r="D31">
            <v>22.7</v>
          </cell>
          <cell r="E31">
            <v>59.791666666666664</v>
          </cell>
          <cell r="F31">
            <v>87</v>
          </cell>
          <cell r="G31">
            <v>27</v>
          </cell>
          <cell r="H31">
            <v>19.079999999999998</v>
          </cell>
          <cell r="I31" t="str">
            <v>N</v>
          </cell>
          <cell r="J31">
            <v>49.32</v>
          </cell>
          <cell r="K31">
            <v>1.2</v>
          </cell>
        </row>
        <row r="32">
          <cell r="B32">
            <v>29.224999999999998</v>
          </cell>
          <cell r="C32">
            <v>37.5</v>
          </cell>
          <cell r="D32">
            <v>23.5</v>
          </cell>
          <cell r="E32">
            <v>55.416666666666664</v>
          </cell>
          <cell r="F32">
            <v>80</v>
          </cell>
          <cell r="G32">
            <v>31</v>
          </cell>
          <cell r="H32">
            <v>19.8</v>
          </cell>
          <cell r="I32" t="str">
            <v>N</v>
          </cell>
          <cell r="J32">
            <v>51.480000000000004</v>
          </cell>
          <cell r="K32">
            <v>0.2</v>
          </cell>
        </row>
        <row r="33">
          <cell r="B33">
            <v>28.462500000000002</v>
          </cell>
          <cell r="C33">
            <v>38.200000000000003</v>
          </cell>
          <cell r="D33">
            <v>20.7</v>
          </cell>
          <cell r="E33">
            <v>59.875</v>
          </cell>
          <cell r="F33">
            <v>90</v>
          </cell>
          <cell r="G33">
            <v>23</v>
          </cell>
          <cell r="H33">
            <v>16.920000000000002</v>
          </cell>
          <cell r="I33" t="str">
            <v>NE</v>
          </cell>
          <cell r="J33">
            <v>34.200000000000003</v>
          </cell>
          <cell r="K33">
            <v>0</v>
          </cell>
        </row>
        <row r="34">
          <cell r="B34">
            <v>31.625</v>
          </cell>
          <cell r="C34">
            <v>39.299999999999997</v>
          </cell>
          <cell r="D34">
            <v>24</v>
          </cell>
          <cell r="E34">
            <v>42.416666666666664</v>
          </cell>
          <cell r="F34">
            <v>67</v>
          </cell>
          <cell r="G34">
            <v>19</v>
          </cell>
          <cell r="H34">
            <v>19.8</v>
          </cell>
          <cell r="I34" t="str">
            <v>O</v>
          </cell>
          <cell r="J34">
            <v>36.36</v>
          </cell>
          <cell r="K34">
            <v>0</v>
          </cell>
        </row>
        <row r="35">
          <cell r="B35">
            <v>29.533333333333331</v>
          </cell>
          <cell r="C35">
            <v>39.1</v>
          </cell>
          <cell r="D35">
            <v>21</v>
          </cell>
          <cell r="E35">
            <v>54.291666666666664</v>
          </cell>
          <cell r="F35">
            <v>86</v>
          </cell>
          <cell r="G35">
            <v>25</v>
          </cell>
          <cell r="H35">
            <v>23.400000000000002</v>
          </cell>
          <cell r="I35" t="str">
            <v>N</v>
          </cell>
          <cell r="J35">
            <v>48.24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21.979166666666668</v>
          </cell>
        </row>
      </sheetData>
      <sheetData sheetId="11">
        <row r="5">
          <cell r="B5">
            <v>25.691666666666666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>
        <row r="5">
          <cell r="B5">
            <v>23.125</v>
          </cell>
        </row>
      </sheetData>
      <sheetData sheetId="9">
        <row r="5">
          <cell r="B5">
            <v>28.5625</v>
          </cell>
          <cell r="C5">
            <v>36.799999999999997</v>
          </cell>
          <cell r="D5">
            <v>22.3</v>
          </cell>
          <cell r="E5">
            <v>45.083333333333336</v>
          </cell>
          <cell r="F5">
            <v>59</v>
          </cell>
          <cell r="G5">
            <v>28</v>
          </cell>
          <cell r="H5">
            <v>24.12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28.383333333333336</v>
          </cell>
          <cell r="C6">
            <v>36.6</v>
          </cell>
          <cell r="D6">
            <v>21.3</v>
          </cell>
          <cell r="E6">
            <v>53.25</v>
          </cell>
          <cell r="F6">
            <v>80</v>
          </cell>
          <cell r="G6">
            <v>24</v>
          </cell>
          <cell r="H6">
            <v>28.08</v>
          </cell>
          <cell r="I6" t="str">
            <v>N</v>
          </cell>
          <cell r="J6">
            <v>43.2</v>
          </cell>
          <cell r="K6">
            <v>0</v>
          </cell>
        </row>
        <row r="7">
          <cell r="B7">
            <v>23.262499999999999</v>
          </cell>
          <cell r="C7">
            <v>30.6</v>
          </cell>
          <cell r="D7">
            <v>20.3</v>
          </cell>
          <cell r="E7">
            <v>82.291666666666671</v>
          </cell>
          <cell r="F7">
            <v>95</v>
          </cell>
          <cell r="G7">
            <v>42</v>
          </cell>
          <cell r="H7">
            <v>21.240000000000002</v>
          </cell>
          <cell r="I7" t="str">
            <v>S</v>
          </cell>
          <cell r="J7">
            <v>86.039999999999992</v>
          </cell>
          <cell r="K7">
            <v>42.2</v>
          </cell>
        </row>
        <row r="8">
          <cell r="B8">
            <v>23.058333333333326</v>
          </cell>
          <cell r="C8">
            <v>29.3</v>
          </cell>
          <cell r="D8">
            <v>19.3</v>
          </cell>
          <cell r="E8">
            <v>79.166666666666671</v>
          </cell>
          <cell r="F8">
            <v>96</v>
          </cell>
          <cell r="G8">
            <v>48</v>
          </cell>
          <cell r="H8">
            <v>16.2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24.145833333333339</v>
          </cell>
          <cell r="C9">
            <v>28.1</v>
          </cell>
          <cell r="D9">
            <v>21.1</v>
          </cell>
          <cell r="E9">
            <v>75.541666666666671</v>
          </cell>
          <cell r="F9">
            <v>92</v>
          </cell>
          <cell r="G9">
            <v>56</v>
          </cell>
          <cell r="H9">
            <v>15.48</v>
          </cell>
          <cell r="I9" t="str">
            <v>L</v>
          </cell>
          <cell r="J9">
            <v>23.759999999999998</v>
          </cell>
          <cell r="K9">
            <v>0.2</v>
          </cell>
        </row>
        <row r="10">
          <cell r="B10">
            <v>26.724999999999998</v>
          </cell>
          <cell r="C10">
            <v>35.1</v>
          </cell>
          <cell r="D10">
            <v>20.6</v>
          </cell>
          <cell r="E10">
            <v>59.708333333333336</v>
          </cell>
          <cell r="F10">
            <v>82</v>
          </cell>
          <cell r="G10">
            <v>29</v>
          </cell>
          <cell r="H10">
            <v>19.079999999999998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29.941666666666666</v>
          </cell>
          <cell r="C11">
            <v>36.5</v>
          </cell>
          <cell r="D11">
            <v>23.8</v>
          </cell>
          <cell r="E11">
            <v>43.625</v>
          </cell>
          <cell r="F11">
            <v>67</v>
          </cell>
          <cell r="G11">
            <v>23</v>
          </cell>
          <cell r="H11">
            <v>20.88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30.075000000000003</v>
          </cell>
          <cell r="C12">
            <v>36.4</v>
          </cell>
          <cell r="D12">
            <v>23.7</v>
          </cell>
          <cell r="E12">
            <v>40.916666666666664</v>
          </cell>
          <cell r="F12">
            <v>61</v>
          </cell>
          <cell r="G12">
            <v>23</v>
          </cell>
          <cell r="H12">
            <v>12.6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29.729166666666661</v>
          </cell>
          <cell r="C13">
            <v>36.5</v>
          </cell>
          <cell r="D13">
            <v>23.4</v>
          </cell>
          <cell r="E13">
            <v>40.083333333333336</v>
          </cell>
          <cell r="F13">
            <v>58</v>
          </cell>
          <cell r="G13">
            <v>23</v>
          </cell>
          <cell r="H13">
            <v>17.28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23.483333333333331</v>
          </cell>
          <cell r="C14">
            <v>29.3</v>
          </cell>
          <cell r="D14">
            <v>21.2</v>
          </cell>
          <cell r="E14">
            <v>79.5</v>
          </cell>
          <cell r="F14">
            <v>95</v>
          </cell>
          <cell r="G14">
            <v>49</v>
          </cell>
          <cell r="H14">
            <v>24.840000000000003</v>
          </cell>
          <cell r="I14" t="str">
            <v>S</v>
          </cell>
          <cell r="J14">
            <v>42.84</v>
          </cell>
          <cell r="K14">
            <v>21.2</v>
          </cell>
        </row>
        <row r="15">
          <cell r="B15">
            <v>21.724999999999994</v>
          </cell>
          <cell r="C15">
            <v>24.1</v>
          </cell>
          <cell r="D15">
            <v>20.399999999999999</v>
          </cell>
          <cell r="E15">
            <v>86.583333333333329</v>
          </cell>
          <cell r="F15">
            <v>95</v>
          </cell>
          <cell r="G15">
            <v>73</v>
          </cell>
          <cell r="H15">
            <v>15.120000000000001</v>
          </cell>
          <cell r="I15" t="str">
            <v>S</v>
          </cell>
          <cell r="J15">
            <v>29.880000000000003</v>
          </cell>
          <cell r="K15">
            <v>1.6</v>
          </cell>
        </row>
        <row r="16">
          <cell r="B16">
            <v>20.091666666666665</v>
          </cell>
          <cell r="C16">
            <v>22.5</v>
          </cell>
          <cell r="D16">
            <v>18.5</v>
          </cell>
          <cell r="E16">
            <v>81.5</v>
          </cell>
          <cell r="F16">
            <v>91</v>
          </cell>
          <cell r="G16">
            <v>69</v>
          </cell>
          <cell r="H16">
            <v>18.720000000000002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21.945833333333336</v>
          </cell>
          <cell r="C17">
            <v>27.6</v>
          </cell>
          <cell r="D17">
            <v>17.7</v>
          </cell>
          <cell r="E17">
            <v>71.458333333333329</v>
          </cell>
          <cell r="F17">
            <v>90</v>
          </cell>
          <cell r="G17">
            <v>49</v>
          </cell>
          <cell r="H17">
            <v>22.32</v>
          </cell>
          <cell r="I17" t="str">
            <v>L</v>
          </cell>
          <cell r="J17">
            <v>42.480000000000004</v>
          </cell>
          <cell r="K17">
            <v>0</v>
          </cell>
        </row>
        <row r="18">
          <cell r="B18">
            <v>23.087499999999995</v>
          </cell>
          <cell r="C18">
            <v>29.4</v>
          </cell>
          <cell r="D18">
            <v>17</v>
          </cell>
          <cell r="E18">
            <v>63.416666666666664</v>
          </cell>
          <cell r="F18">
            <v>82</v>
          </cell>
          <cell r="G18">
            <v>44</v>
          </cell>
          <cell r="H18">
            <v>21.240000000000002</v>
          </cell>
          <cell r="I18" t="str">
            <v>L</v>
          </cell>
          <cell r="J18">
            <v>40.32</v>
          </cell>
          <cell r="K18">
            <v>0</v>
          </cell>
        </row>
        <row r="19">
          <cell r="B19">
            <v>23.316666666666666</v>
          </cell>
          <cell r="C19">
            <v>31.1</v>
          </cell>
          <cell r="D19">
            <v>16.399999999999999</v>
          </cell>
          <cell r="E19">
            <v>65.208333333333329</v>
          </cell>
          <cell r="F19">
            <v>83</v>
          </cell>
          <cell r="G19">
            <v>43</v>
          </cell>
          <cell r="H19">
            <v>26.28</v>
          </cell>
          <cell r="I19" t="str">
            <v>NE</v>
          </cell>
          <cell r="J19">
            <v>43.92</v>
          </cell>
          <cell r="K19">
            <v>0</v>
          </cell>
        </row>
        <row r="20">
          <cell r="B20">
            <v>22.55</v>
          </cell>
          <cell r="C20">
            <v>27.8</v>
          </cell>
          <cell r="D20">
            <v>17.100000000000001</v>
          </cell>
          <cell r="E20">
            <v>75.333333333333329</v>
          </cell>
          <cell r="F20">
            <v>96</v>
          </cell>
          <cell r="G20">
            <v>52</v>
          </cell>
          <cell r="H20">
            <v>39.24</v>
          </cell>
          <cell r="I20" t="str">
            <v>NE</v>
          </cell>
          <cell r="J20">
            <v>61.92</v>
          </cell>
          <cell r="K20">
            <v>34.800000000000004</v>
          </cell>
        </row>
        <row r="21">
          <cell r="B21">
            <v>24.045833333333338</v>
          </cell>
          <cell r="C21">
            <v>30.8</v>
          </cell>
          <cell r="D21">
            <v>18.899999999999999</v>
          </cell>
          <cell r="E21">
            <v>67.291666666666671</v>
          </cell>
          <cell r="F21">
            <v>95</v>
          </cell>
          <cell r="G21">
            <v>29</v>
          </cell>
          <cell r="H21">
            <v>14.4</v>
          </cell>
          <cell r="I21" t="str">
            <v>S</v>
          </cell>
          <cell r="J21">
            <v>28.8</v>
          </cell>
          <cell r="K21">
            <v>0</v>
          </cell>
        </row>
        <row r="22">
          <cell r="B22">
            <v>23.479166666666671</v>
          </cell>
          <cell r="C22">
            <v>31.9</v>
          </cell>
          <cell r="D22">
            <v>15.1</v>
          </cell>
          <cell r="E22">
            <v>57.208333333333336</v>
          </cell>
          <cell r="F22">
            <v>89</v>
          </cell>
          <cell r="G22">
            <v>33</v>
          </cell>
          <cell r="H22">
            <v>11.520000000000001</v>
          </cell>
          <cell r="I22" t="str">
            <v>SE</v>
          </cell>
          <cell r="J22">
            <v>21.6</v>
          </cell>
          <cell r="K22">
            <v>0</v>
          </cell>
        </row>
        <row r="23">
          <cell r="B23">
            <v>23.945833333333336</v>
          </cell>
          <cell r="C23">
            <v>29.6</v>
          </cell>
          <cell r="D23">
            <v>18.7</v>
          </cell>
          <cell r="E23">
            <v>63.708333333333336</v>
          </cell>
          <cell r="F23">
            <v>82</v>
          </cell>
          <cell r="G23">
            <v>45</v>
          </cell>
          <cell r="H23">
            <v>24.12</v>
          </cell>
          <cell r="I23" t="str">
            <v>NO</v>
          </cell>
          <cell r="J23">
            <v>47.16</v>
          </cell>
          <cell r="K23">
            <v>0</v>
          </cell>
        </row>
        <row r="24">
          <cell r="B24">
            <v>22.279166666666665</v>
          </cell>
          <cell r="C24">
            <v>28.4</v>
          </cell>
          <cell r="D24">
            <v>19.2</v>
          </cell>
          <cell r="E24">
            <v>79.541666666666671</v>
          </cell>
          <cell r="F24">
            <v>93</v>
          </cell>
          <cell r="G24">
            <v>61</v>
          </cell>
          <cell r="H24">
            <v>26.28</v>
          </cell>
          <cell r="I24" t="str">
            <v>SE</v>
          </cell>
          <cell r="J24">
            <v>50.76</v>
          </cell>
          <cell r="K24">
            <v>1.8</v>
          </cell>
        </row>
        <row r="25">
          <cell r="B25">
            <v>21.112500000000001</v>
          </cell>
          <cell r="C25">
            <v>23.4</v>
          </cell>
          <cell r="D25">
            <v>19.100000000000001</v>
          </cell>
          <cell r="E25">
            <v>84.958333333333329</v>
          </cell>
          <cell r="F25">
            <v>95</v>
          </cell>
          <cell r="G25">
            <v>73</v>
          </cell>
          <cell r="H25">
            <v>23.400000000000002</v>
          </cell>
          <cell r="I25" t="str">
            <v>SE</v>
          </cell>
          <cell r="J25">
            <v>57.24</v>
          </cell>
          <cell r="K25">
            <v>20.999999999999996</v>
          </cell>
        </row>
        <row r="26">
          <cell r="B26">
            <v>26.183333333333337</v>
          </cell>
          <cell r="C26">
            <v>35.5</v>
          </cell>
          <cell r="D26">
            <v>18.7</v>
          </cell>
          <cell r="E26">
            <v>70.625</v>
          </cell>
          <cell r="F26">
            <v>96</v>
          </cell>
          <cell r="G26">
            <v>33</v>
          </cell>
          <cell r="H26">
            <v>33.119999999999997</v>
          </cell>
          <cell r="I26" t="str">
            <v>NE</v>
          </cell>
          <cell r="J26">
            <v>62.28</v>
          </cell>
          <cell r="K26">
            <v>0</v>
          </cell>
        </row>
        <row r="27">
          <cell r="B27">
            <v>22.645833333333332</v>
          </cell>
          <cell r="C27">
            <v>28.9</v>
          </cell>
          <cell r="D27">
            <v>16</v>
          </cell>
          <cell r="E27">
            <v>74.333333333333329</v>
          </cell>
          <cell r="F27">
            <v>92</v>
          </cell>
          <cell r="G27">
            <v>57</v>
          </cell>
          <cell r="H27">
            <v>27.720000000000002</v>
          </cell>
          <cell r="I27" t="str">
            <v>S</v>
          </cell>
          <cell r="J27">
            <v>44.28</v>
          </cell>
          <cell r="K27">
            <v>13.999999999999998</v>
          </cell>
        </row>
        <row r="28">
          <cell r="B28">
            <v>20.241666666666671</v>
          </cell>
          <cell r="C28">
            <v>28.4</v>
          </cell>
          <cell r="D28">
            <v>14.2</v>
          </cell>
          <cell r="E28">
            <v>74.875</v>
          </cell>
          <cell r="F28">
            <v>96</v>
          </cell>
          <cell r="G28">
            <v>49</v>
          </cell>
          <cell r="H28">
            <v>14.4</v>
          </cell>
          <cell r="I28" t="str">
            <v>SE</v>
          </cell>
          <cell r="J28">
            <v>21.240000000000002</v>
          </cell>
          <cell r="K28">
            <v>0</v>
          </cell>
        </row>
        <row r="29">
          <cell r="B29">
            <v>25.520833333333332</v>
          </cell>
          <cell r="C29">
            <v>33.9</v>
          </cell>
          <cell r="D29">
            <v>18.7</v>
          </cell>
          <cell r="E29">
            <v>68.625</v>
          </cell>
          <cell r="F29">
            <v>94</v>
          </cell>
          <cell r="G29">
            <v>44</v>
          </cell>
          <cell r="H29">
            <v>15.48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27.474999999999998</v>
          </cell>
          <cell r="C30">
            <v>35.200000000000003</v>
          </cell>
          <cell r="D30">
            <v>22.7</v>
          </cell>
          <cell r="E30">
            <v>71.333333333333329</v>
          </cell>
          <cell r="F30">
            <v>88</v>
          </cell>
          <cell r="G30">
            <v>41</v>
          </cell>
          <cell r="H30">
            <v>21.96</v>
          </cell>
          <cell r="I30" t="str">
            <v>L</v>
          </cell>
          <cell r="J30">
            <v>53.28</v>
          </cell>
          <cell r="K30">
            <v>0</v>
          </cell>
        </row>
        <row r="31">
          <cell r="B31">
            <v>27.725000000000005</v>
          </cell>
          <cell r="C31">
            <v>36.700000000000003</v>
          </cell>
          <cell r="D31">
            <v>21.2</v>
          </cell>
          <cell r="E31">
            <v>68.291666666666671</v>
          </cell>
          <cell r="F31">
            <v>91</v>
          </cell>
          <cell r="G31">
            <v>37</v>
          </cell>
          <cell r="H31">
            <v>16.559999999999999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26.516666666666666</v>
          </cell>
          <cell r="C32">
            <v>34.4</v>
          </cell>
          <cell r="D32">
            <v>20.8</v>
          </cell>
          <cell r="E32">
            <v>73.416666666666671</v>
          </cell>
          <cell r="F32">
            <v>96</v>
          </cell>
          <cell r="G32">
            <v>49</v>
          </cell>
          <cell r="H32">
            <v>30.6</v>
          </cell>
          <cell r="I32" t="str">
            <v>SE</v>
          </cell>
          <cell r="J32">
            <v>68.039999999999992</v>
          </cell>
          <cell r="K32">
            <v>18.2</v>
          </cell>
        </row>
        <row r="33">
          <cell r="B33">
            <v>27.637500000000003</v>
          </cell>
          <cell r="C33">
            <v>36.1</v>
          </cell>
          <cell r="D33">
            <v>21.9</v>
          </cell>
          <cell r="E33">
            <v>69.5</v>
          </cell>
          <cell r="F33">
            <v>94</v>
          </cell>
          <cell r="G33">
            <v>29</v>
          </cell>
          <cell r="H33">
            <v>19.079999999999998</v>
          </cell>
          <cell r="I33" t="str">
            <v>NE</v>
          </cell>
          <cell r="J33">
            <v>33.480000000000004</v>
          </cell>
          <cell r="K33">
            <v>0.2</v>
          </cell>
        </row>
        <row r="34">
          <cell r="B34">
            <v>30.100000000000005</v>
          </cell>
          <cell r="C34">
            <v>38.6</v>
          </cell>
          <cell r="D34">
            <v>23.3</v>
          </cell>
          <cell r="E34">
            <v>59.625</v>
          </cell>
          <cell r="F34">
            <v>87</v>
          </cell>
          <cell r="G34">
            <v>24</v>
          </cell>
          <cell r="H34">
            <v>24.48</v>
          </cell>
          <cell r="I34" t="str">
            <v>O</v>
          </cell>
          <cell r="J34">
            <v>51.480000000000004</v>
          </cell>
          <cell r="K34">
            <v>7.4</v>
          </cell>
        </row>
        <row r="35">
          <cell r="B35">
            <v>28.083333333333325</v>
          </cell>
          <cell r="C35">
            <v>37.700000000000003</v>
          </cell>
          <cell r="D35">
            <v>22.7</v>
          </cell>
          <cell r="E35">
            <v>66.916666666666671</v>
          </cell>
          <cell r="F35">
            <v>90</v>
          </cell>
          <cell r="G35">
            <v>30</v>
          </cell>
          <cell r="H35">
            <v>27.720000000000002</v>
          </cell>
          <cell r="I35" t="str">
            <v>NO</v>
          </cell>
          <cell r="J35">
            <v>65.88000000000001</v>
          </cell>
          <cell r="K35">
            <v>1.4</v>
          </cell>
        </row>
        <row r="36">
          <cell r="I36" t="str">
            <v>L</v>
          </cell>
        </row>
      </sheetData>
      <sheetData sheetId="10">
        <row r="5">
          <cell r="B5">
            <v>22.245833333333334</v>
          </cell>
        </row>
      </sheetData>
      <sheetData sheetId="11">
        <row r="5">
          <cell r="B5">
            <v>26.016666666666669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>
        <row r="5">
          <cell r="B5">
            <v>24.524999999999995</v>
          </cell>
        </row>
      </sheetData>
      <sheetData sheetId="9">
        <row r="5">
          <cell r="B5">
            <v>28.5625</v>
          </cell>
          <cell r="C5">
            <v>36.799999999999997</v>
          </cell>
          <cell r="D5">
            <v>22.3</v>
          </cell>
          <cell r="E5">
            <v>45.083333333333336</v>
          </cell>
          <cell r="F5">
            <v>59</v>
          </cell>
          <cell r="G5">
            <v>28</v>
          </cell>
          <cell r="H5">
            <v>24.12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28.383333333333336</v>
          </cell>
          <cell r="C6">
            <v>36.6</v>
          </cell>
          <cell r="D6">
            <v>21.3</v>
          </cell>
          <cell r="E6">
            <v>53.25</v>
          </cell>
          <cell r="F6">
            <v>80</v>
          </cell>
          <cell r="G6">
            <v>24</v>
          </cell>
          <cell r="H6">
            <v>28.08</v>
          </cell>
          <cell r="I6" t="str">
            <v>N</v>
          </cell>
          <cell r="J6">
            <v>43.2</v>
          </cell>
          <cell r="K6">
            <v>0</v>
          </cell>
        </row>
        <row r="7">
          <cell r="B7">
            <v>23.262499999999999</v>
          </cell>
          <cell r="C7">
            <v>30.6</v>
          </cell>
          <cell r="D7">
            <v>20.3</v>
          </cell>
          <cell r="E7">
            <v>82.291666666666671</v>
          </cell>
          <cell r="F7">
            <v>95</v>
          </cell>
          <cell r="G7">
            <v>42</v>
          </cell>
          <cell r="H7">
            <v>21.240000000000002</v>
          </cell>
          <cell r="I7" t="str">
            <v>S</v>
          </cell>
          <cell r="J7">
            <v>86.039999999999992</v>
          </cell>
          <cell r="K7">
            <v>42.2</v>
          </cell>
        </row>
        <row r="8">
          <cell r="B8">
            <v>23.058333333333326</v>
          </cell>
          <cell r="C8">
            <v>29.3</v>
          </cell>
          <cell r="D8">
            <v>19.3</v>
          </cell>
          <cell r="E8">
            <v>79.166666666666671</v>
          </cell>
          <cell r="F8">
            <v>96</v>
          </cell>
          <cell r="G8">
            <v>48</v>
          </cell>
          <cell r="H8">
            <v>16.2</v>
          </cell>
          <cell r="I8" t="str">
            <v>S</v>
          </cell>
          <cell r="J8">
            <v>27</v>
          </cell>
          <cell r="K8">
            <v>0</v>
          </cell>
        </row>
        <row r="9">
          <cell r="B9">
            <v>24.145833333333339</v>
          </cell>
          <cell r="C9">
            <v>28.1</v>
          </cell>
          <cell r="D9">
            <v>21.1</v>
          </cell>
          <cell r="E9">
            <v>75.541666666666671</v>
          </cell>
          <cell r="F9">
            <v>92</v>
          </cell>
          <cell r="G9">
            <v>56</v>
          </cell>
          <cell r="H9">
            <v>15.48</v>
          </cell>
          <cell r="I9" t="str">
            <v>L</v>
          </cell>
          <cell r="J9">
            <v>23.759999999999998</v>
          </cell>
          <cell r="K9">
            <v>0.2</v>
          </cell>
        </row>
        <row r="10">
          <cell r="B10">
            <v>26.724999999999998</v>
          </cell>
          <cell r="C10">
            <v>35.1</v>
          </cell>
          <cell r="D10">
            <v>20.6</v>
          </cell>
          <cell r="E10">
            <v>59.708333333333336</v>
          </cell>
          <cell r="F10">
            <v>82</v>
          </cell>
          <cell r="G10">
            <v>29</v>
          </cell>
          <cell r="H10">
            <v>19.079999999999998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29.941666666666666</v>
          </cell>
          <cell r="C11">
            <v>36.5</v>
          </cell>
          <cell r="D11">
            <v>23.8</v>
          </cell>
          <cell r="E11">
            <v>43.625</v>
          </cell>
          <cell r="F11">
            <v>67</v>
          </cell>
          <cell r="G11">
            <v>23</v>
          </cell>
          <cell r="H11">
            <v>20.88</v>
          </cell>
          <cell r="I11" t="str">
            <v>L</v>
          </cell>
          <cell r="J11">
            <v>39.6</v>
          </cell>
          <cell r="K11">
            <v>0</v>
          </cell>
        </row>
        <row r="12">
          <cell r="B12">
            <v>30.075000000000003</v>
          </cell>
          <cell r="C12">
            <v>36.4</v>
          </cell>
          <cell r="D12">
            <v>23.7</v>
          </cell>
          <cell r="E12">
            <v>40.916666666666664</v>
          </cell>
          <cell r="F12">
            <v>61</v>
          </cell>
          <cell r="G12">
            <v>23</v>
          </cell>
          <cell r="H12">
            <v>12.6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29.729166666666661</v>
          </cell>
          <cell r="C13">
            <v>36.5</v>
          </cell>
          <cell r="D13">
            <v>23.4</v>
          </cell>
          <cell r="E13">
            <v>40.083333333333336</v>
          </cell>
          <cell r="F13">
            <v>58</v>
          </cell>
          <cell r="G13">
            <v>23</v>
          </cell>
          <cell r="H13">
            <v>17.28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23.483333333333331</v>
          </cell>
          <cell r="C14">
            <v>29.3</v>
          </cell>
          <cell r="D14">
            <v>21.2</v>
          </cell>
          <cell r="E14">
            <v>79.5</v>
          </cell>
          <cell r="F14">
            <v>95</v>
          </cell>
          <cell r="G14">
            <v>49</v>
          </cell>
          <cell r="H14">
            <v>24.840000000000003</v>
          </cell>
          <cell r="I14" t="str">
            <v>S</v>
          </cell>
          <cell r="J14">
            <v>42.84</v>
          </cell>
          <cell r="K14">
            <v>21.2</v>
          </cell>
        </row>
        <row r="15">
          <cell r="B15">
            <v>21.724999999999994</v>
          </cell>
          <cell r="C15">
            <v>24.1</v>
          </cell>
          <cell r="D15">
            <v>20.399999999999999</v>
          </cell>
          <cell r="E15">
            <v>86.583333333333329</v>
          </cell>
          <cell r="F15">
            <v>95</v>
          </cell>
          <cell r="G15">
            <v>73</v>
          </cell>
          <cell r="H15">
            <v>15.120000000000001</v>
          </cell>
          <cell r="I15" t="str">
            <v>S</v>
          </cell>
          <cell r="J15">
            <v>29.880000000000003</v>
          </cell>
          <cell r="K15">
            <v>1.6</v>
          </cell>
        </row>
        <row r="16">
          <cell r="B16">
            <v>20.091666666666665</v>
          </cell>
          <cell r="C16">
            <v>22.5</v>
          </cell>
          <cell r="D16">
            <v>18.5</v>
          </cell>
          <cell r="E16">
            <v>81.5</v>
          </cell>
          <cell r="F16">
            <v>91</v>
          </cell>
          <cell r="G16">
            <v>69</v>
          </cell>
          <cell r="H16">
            <v>18.720000000000002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21.945833333333336</v>
          </cell>
          <cell r="C17">
            <v>27.6</v>
          </cell>
          <cell r="D17">
            <v>17.7</v>
          </cell>
          <cell r="E17">
            <v>71.458333333333329</v>
          </cell>
          <cell r="F17">
            <v>90</v>
          </cell>
          <cell r="G17">
            <v>49</v>
          </cell>
          <cell r="H17">
            <v>22.32</v>
          </cell>
          <cell r="I17" t="str">
            <v>L</v>
          </cell>
          <cell r="J17">
            <v>42.480000000000004</v>
          </cell>
          <cell r="K17">
            <v>0</v>
          </cell>
        </row>
        <row r="18">
          <cell r="B18">
            <v>23.087499999999995</v>
          </cell>
          <cell r="C18">
            <v>29.4</v>
          </cell>
          <cell r="D18">
            <v>17</v>
          </cell>
          <cell r="E18">
            <v>63.416666666666664</v>
          </cell>
          <cell r="F18">
            <v>82</v>
          </cell>
          <cell r="G18">
            <v>44</v>
          </cell>
          <cell r="H18">
            <v>21.240000000000002</v>
          </cell>
          <cell r="I18" t="str">
            <v>L</v>
          </cell>
          <cell r="J18">
            <v>40.32</v>
          </cell>
          <cell r="K18">
            <v>0</v>
          </cell>
        </row>
        <row r="19">
          <cell r="B19">
            <v>24.349999999999998</v>
          </cell>
          <cell r="C19">
            <v>32.4</v>
          </cell>
          <cell r="D19">
            <v>16.7</v>
          </cell>
          <cell r="E19">
            <v>61.458333333333336</v>
          </cell>
          <cell r="F19">
            <v>82</v>
          </cell>
          <cell r="G19">
            <v>38</v>
          </cell>
          <cell r="H19">
            <v>23.759999999999998</v>
          </cell>
          <cell r="I19" t="str">
            <v>L</v>
          </cell>
          <cell r="J19">
            <v>39.24</v>
          </cell>
          <cell r="K19">
            <v>0</v>
          </cell>
        </row>
        <row r="20">
          <cell r="B20">
            <v>22.474999999999998</v>
          </cell>
          <cell r="C20">
            <v>27.6</v>
          </cell>
          <cell r="D20">
            <v>17.3</v>
          </cell>
          <cell r="E20">
            <v>73.625</v>
          </cell>
          <cell r="F20">
            <v>96</v>
          </cell>
          <cell r="G20">
            <v>55</v>
          </cell>
          <cell r="H20">
            <v>38.880000000000003</v>
          </cell>
          <cell r="I20" t="str">
            <v>L</v>
          </cell>
          <cell r="J20">
            <v>87.84</v>
          </cell>
          <cell r="K20">
            <v>24.000000000000004</v>
          </cell>
        </row>
        <row r="21">
          <cell r="B21">
            <v>24.012499999999999</v>
          </cell>
          <cell r="C21">
            <v>30.7</v>
          </cell>
          <cell r="D21">
            <v>18.600000000000001</v>
          </cell>
          <cell r="E21">
            <v>70.583333333333329</v>
          </cell>
          <cell r="F21">
            <v>94</v>
          </cell>
          <cell r="G21">
            <v>39</v>
          </cell>
          <cell r="H21">
            <v>10.44</v>
          </cell>
          <cell r="I21" t="str">
            <v>S</v>
          </cell>
          <cell r="J21">
            <v>23.400000000000002</v>
          </cell>
          <cell r="K21">
            <v>0</v>
          </cell>
        </row>
        <row r="22">
          <cell r="B22">
            <v>25.633333333333336</v>
          </cell>
          <cell r="C22">
            <v>32.299999999999997</v>
          </cell>
          <cell r="D22">
            <v>19.399999999999999</v>
          </cell>
          <cell r="E22">
            <v>48.416666666666664</v>
          </cell>
          <cell r="F22">
            <v>68</v>
          </cell>
          <cell r="G22">
            <v>26</v>
          </cell>
          <cell r="H22">
            <v>12.6</v>
          </cell>
          <cell r="I22" t="str">
            <v>S</v>
          </cell>
          <cell r="J22">
            <v>21.6</v>
          </cell>
          <cell r="K22">
            <v>0</v>
          </cell>
        </row>
        <row r="23">
          <cell r="B23">
            <v>23.7</v>
          </cell>
          <cell r="C23">
            <v>29.2</v>
          </cell>
          <cell r="D23">
            <v>19.3</v>
          </cell>
          <cell r="E23">
            <v>68.875</v>
          </cell>
          <cell r="F23">
            <v>92</v>
          </cell>
          <cell r="G23">
            <v>43</v>
          </cell>
          <cell r="H23">
            <v>21.96</v>
          </cell>
          <cell r="I23" t="str">
            <v>NE</v>
          </cell>
          <cell r="J23">
            <v>45</v>
          </cell>
          <cell r="K23">
            <v>0.60000000000000009</v>
          </cell>
        </row>
        <row r="24">
          <cell r="B24">
            <v>25.158333333333331</v>
          </cell>
          <cell r="C24">
            <v>32.4</v>
          </cell>
          <cell r="D24">
            <v>20.399999999999999</v>
          </cell>
          <cell r="E24">
            <v>70</v>
          </cell>
          <cell r="F24">
            <v>88</v>
          </cell>
          <cell r="G24">
            <v>45</v>
          </cell>
          <cell r="H24">
            <v>19.079999999999998</v>
          </cell>
          <cell r="I24" t="str">
            <v>L</v>
          </cell>
          <cell r="J24">
            <v>33.840000000000003</v>
          </cell>
          <cell r="K24">
            <v>0</v>
          </cell>
        </row>
        <row r="25">
          <cell r="B25">
            <v>24.8125</v>
          </cell>
          <cell r="C25">
            <v>31</v>
          </cell>
          <cell r="D25">
            <v>21.7</v>
          </cell>
          <cell r="E25">
            <v>72.208333333333329</v>
          </cell>
          <cell r="F25">
            <v>85</v>
          </cell>
          <cell r="G25">
            <v>50</v>
          </cell>
          <cell r="H25">
            <v>23.040000000000003</v>
          </cell>
          <cell r="I25" t="str">
            <v>NE</v>
          </cell>
          <cell r="J25">
            <v>44.64</v>
          </cell>
          <cell r="K25">
            <v>0</v>
          </cell>
        </row>
        <row r="26">
          <cell r="B26">
            <v>27.637500000000003</v>
          </cell>
          <cell r="C26">
            <v>36</v>
          </cell>
          <cell r="D26">
            <v>21.7</v>
          </cell>
          <cell r="E26">
            <v>64.708333333333329</v>
          </cell>
          <cell r="F26">
            <v>88</v>
          </cell>
          <cell r="G26">
            <v>33</v>
          </cell>
          <cell r="H26">
            <v>34.56</v>
          </cell>
          <cell r="I26" t="str">
            <v>NO</v>
          </cell>
          <cell r="J26">
            <v>64.8</v>
          </cell>
          <cell r="K26">
            <v>0</v>
          </cell>
        </row>
        <row r="27">
          <cell r="B27">
            <v>26.195833333333336</v>
          </cell>
          <cell r="C27">
            <v>30.3</v>
          </cell>
          <cell r="D27">
            <v>19.8</v>
          </cell>
          <cell r="E27">
            <v>63.791666666666664</v>
          </cell>
          <cell r="F27">
            <v>74</v>
          </cell>
          <cell r="G27">
            <v>54</v>
          </cell>
          <cell r="H27">
            <v>30.96</v>
          </cell>
          <cell r="I27" t="str">
            <v>S</v>
          </cell>
          <cell r="J27">
            <v>58.680000000000007</v>
          </cell>
          <cell r="K27">
            <v>0</v>
          </cell>
        </row>
        <row r="28">
          <cell r="B28">
            <v>23.241666666666671</v>
          </cell>
          <cell r="C28">
            <v>31.7</v>
          </cell>
          <cell r="D28">
            <v>17.100000000000001</v>
          </cell>
          <cell r="E28">
            <v>64.291666666666671</v>
          </cell>
          <cell r="F28">
            <v>86</v>
          </cell>
          <cell r="G28">
            <v>41</v>
          </cell>
          <cell r="H28">
            <v>18.36</v>
          </cell>
          <cell r="I28" t="str">
            <v>S</v>
          </cell>
          <cell r="J28">
            <v>36</v>
          </cell>
          <cell r="K28">
            <v>1.4</v>
          </cell>
        </row>
        <row r="29">
          <cell r="B29">
            <v>27.708333333333332</v>
          </cell>
          <cell r="C29">
            <v>35.200000000000003</v>
          </cell>
          <cell r="D29">
            <v>21.3</v>
          </cell>
          <cell r="E29">
            <v>64.416666666666671</v>
          </cell>
          <cell r="F29">
            <v>85</v>
          </cell>
          <cell r="G29">
            <v>36</v>
          </cell>
          <cell r="H29">
            <v>12.6</v>
          </cell>
          <cell r="I29" t="str">
            <v>N</v>
          </cell>
          <cell r="J29">
            <v>22.32</v>
          </cell>
          <cell r="K29">
            <v>0</v>
          </cell>
        </row>
        <row r="30">
          <cell r="B30">
            <v>29.650000000000006</v>
          </cell>
          <cell r="C30">
            <v>36.1</v>
          </cell>
          <cell r="D30">
            <v>24.4</v>
          </cell>
          <cell r="E30">
            <v>60.833333333333336</v>
          </cell>
          <cell r="F30">
            <v>78</v>
          </cell>
          <cell r="G30">
            <v>38</v>
          </cell>
          <cell r="H30">
            <v>14.76</v>
          </cell>
          <cell r="I30" t="str">
            <v>NE</v>
          </cell>
          <cell r="J30">
            <v>31.680000000000003</v>
          </cell>
          <cell r="K30">
            <v>0</v>
          </cell>
        </row>
        <row r="31">
          <cell r="B31">
            <v>29.391666666666666</v>
          </cell>
          <cell r="C31">
            <v>36.9</v>
          </cell>
          <cell r="D31">
            <v>22.8</v>
          </cell>
          <cell r="E31">
            <v>60.083333333333336</v>
          </cell>
          <cell r="F31">
            <v>84</v>
          </cell>
          <cell r="G31">
            <v>35</v>
          </cell>
          <cell r="H31">
            <v>16.920000000000002</v>
          </cell>
          <cell r="I31" t="str">
            <v>L</v>
          </cell>
          <cell r="J31">
            <v>37.440000000000005</v>
          </cell>
          <cell r="K31">
            <v>0</v>
          </cell>
        </row>
        <row r="32">
          <cell r="B32">
            <v>30.125000000000004</v>
          </cell>
          <cell r="C32">
            <v>36.5</v>
          </cell>
          <cell r="D32">
            <v>22.9</v>
          </cell>
          <cell r="E32">
            <v>59.041666666666664</v>
          </cell>
          <cell r="F32">
            <v>92</v>
          </cell>
          <cell r="G32">
            <v>37</v>
          </cell>
          <cell r="H32">
            <v>20.52</v>
          </cell>
          <cell r="I32" t="str">
            <v>L</v>
          </cell>
          <cell r="J32">
            <v>51.480000000000004</v>
          </cell>
          <cell r="K32">
            <v>7</v>
          </cell>
        </row>
        <row r="33">
          <cell r="B33">
            <v>29.137499999999999</v>
          </cell>
          <cell r="C33">
            <v>37.5</v>
          </cell>
          <cell r="D33">
            <v>23.1</v>
          </cell>
          <cell r="E33">
            <v>61.208333333333336</v>
          </cell>
          <cell r="F33">
            <v>84</v>
          </cell>
          <cell r="G33">
            <v>28</v>
          </cell>
          <cell r="H33">
            <v>16.920000000000002</v>
          </cell>
          <cell r="I33" t="str">
            <v>NE</v>
          </cell>
          <cell r="J33">
            <v>30.240000000000002</v>
          </cell>
          <cell r="K33">
            <v>0.2</v>
          </cell>
        </row>
        <row r="34">
          <cell r="B34">
            <v>31.9375</v>
          </cell>
          <cell r="C34">
            <v>39.200000000000003</v>
          </cell>
          <cell r="D34">
            <v>25.6</v>
          </cell>
          <cell r="E34">
            <v>46.833333333333336</v>
          </cell>
          <cell r="F34">
            <v>74</v>
          </cell>
          <cell r="G34">
            <v>22</v>
          </cell>
          <cell r="H34">
            <v>16.920000000000002</v>
          </cell>
          <cell r="I34" t="str">
            <v>N</v>
          </cell>
          <cell r="J34">
            <v>38.519999999999996</v>
          </cell>
          <cell r="K34">
            <v>0</v>
          </cell>
        </row>
        <row r="35">
          <cell r="B35">
            <v>31.333333333333332</v>
          </cell>
          <cell r="C35">
            <v>39.200000000000003</v>
          </cell>
          <cell r="D35">
            <v>24.5</v>
          </cell>
          <cell r="E35">
            <v>49.416666666666664</v>
          </cell>
          <cell r="F35">
            <v>78</v>
          </cell>
          <cell r="G35">
            <v>25</v>
          </cell>
          <cell r="H35">
            <v>26.28</v>
          </cell>
          <cell r="I35" t="str">
            <v>NO</v>
          </cell>
          <cell r="J35">
            <v>46.440000000000005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23.262500000000003</v>
          </cell>
        </row>
      </sheetData>
      <sheetData sheetId="11">
        <row r="5">
          <cell r="B5">
            <v>26.241666666666664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24.970833333333331</v>
          </cell>
        </row>
      </sheetData>
      <sheetData sheetId="9">
        <row r="5">
          <cell r="B5">
            <v>29.887499999999992</v>
          </cell>
          <cell r="C5">
            <v>36.700000000000003</v>
          </cell>
          <cell r="D5">
            <v>20.2</v>
          </cell>
          <cell r="E5">
            <v>49.041666666666664</v>
          </cell>
          <cell r="F5">
            <v>86</v>
          </cell>
          <cell r="G5">
            <v>28</v>
          </cell>
          <cell r="H5">
            <v>23.040000000000003</v>
          </cell>
          <cell r="I5" t="str">
            <v>N</v>
          </cell>
          <cell r="J5">
            <v>45.36</v>
          </cell>
          <cell r="K5">
            <v>0</v>
          </cell>
        </row>
        <row r="6">
          <cell r="B6">
            <v>29.895833333333339</v>
          </cell>
          <cell r="C6">
            <v>36.1</v>
          </cell>
          <cell r="D6">
            <v>22.9</v>
          </cell>
          <cell r="E6">
            <v>51.333333333333336</v>
          </cell>
          <cell r="F6">
            <v>80</v>
          </cell>
          <cell r="G6">
            <v>32</v>
          </cell>
          <cell r="H6">
            <v>31.319999999999997</v>
          </cell>
          <cell r="I6" t="str">
            <v>N</v>
          </cell>
          <cell r="J6">
            <v>59.760000000000005</v>
          </cell>
          <cell r="K6">
            <v>0</v>
          </cell>
        </row>
        <row r="7">
          <cell r="B7">
            <v>24.262499999999992</v>
          </cell>
          <cell r="C7">
            <v>26.8</v>
          </cell>
          <cell r="D7">
            <v>20.3</v>
          </cell>
          <cell r="E7">
            <v>77.708333333333329</v>
          </cell>
          <cell r="F7">
            <v>95</v>
          </cell>
          <cell r="G7">
            <v>59</v>
          </cell>
          <cell r="H7">
            <v>9</v>
          </cell>
          <cell r="I7" t="str">
            <v>N</v>
          </cell>
          <cell r="J7">
            <v>21.240000000000002</v>
          </cell>
          <cell r="K7">
            <v>46.6</v>
          </cell>
        </row>
        <row r="8">
          <cell r="B8">
            <v>24.495454545454546</v>
          </cell>
          <cell r="C8">
            <v>31.8</v>
          </cell>
          <cell r="D8">
            <v>19.2</v>
          </cell>
          <cell r="E8">
            <v>75.272727272727266</v>
          </cell>
          <cell r="F8">
            <v>96</v>
          </cell>
          <cell r="G8">
            <v>45</v>
          </cell>
          <cell r="H8">
            <v>6.48</v>
          </cell>
          <cell r="I8" t="str">
            <v>SE</v>
          </cell>
          <cell r="J8">
            <v>15.48</v>
          </cell>
          <cell r="K8">
            <v>0</v>
          </cell>
        </row>
        <row r="9">
          <cell r="B9">
            <v>26.366666666666671</v>
          </cell>
          <cell r="C9">
            <v>33.299999999999997</v>
          </cell>
          <cell r="D9">
            <v>21.4</v>
          </cell>
          <cell r="E9">
            <v>67.333333333333329</v>
          </cell>
          <cell r="F9">
            <v>91</v>
          </cell>
          <cell r="G9">
            <v>33</v>
          </cell>
          <cell r="H9">
            <v>13.68</v>
          </cell>
          <cell r="I9" t="str">
            <v>L</v>
          </cell>
          <cell r="J9">
            <v>26.28</v>
          </cell>
          <cell r="K9">
            <v>0</v>
          </cell>
        </row>
        <row r="10">
          <cell r="B10">
            <v>28.016666666666669</v>
          </cell>
          <cell r="C10">
            <v>35.4</v>
          </cell>
          <cell r="D10">
            <v>21.1</v>
          </cell>
          <cell r="E10">
            <v>56.75</v>
          </cell>
          <cell r="F10">
            <v>90</v>
          </cell>
          <cell r="G10">
            <v>31</v>
          </cell>
          <cell r="H10">
            <v>20.52</v>
          </cell>
          <cell r="I10" t="str">
            <v>N</v>
          </cell>
          <cell r="J10">
            <v>36</v>
          </cell>
          <cell r="K10">
            <v>0</v>
          </cell>
        </row>
        <row r="11">
          <cell r="B11">
            <v>28.983333333333334</v>
          </cell>
          <cell r="C11">
            <v>35.299999999999997</v>
          </cell>
          <cell r="D11">
            <v>23.6</v>
          </cell>
          <cell r="E11">
            <v>60.875</v>
          </cell>
          <cell r="F11">
            <v>85</v>
          </cell>
          <cell r="G11">
            <v>35</v>
          </cell>
          <cell r="H11">
            <v>15.48</v>
          </cell>
          <cell r="I11" t="str">
            <v>SE</v>
          </cell>
          <cell r="J11">
            <v>28.44</v>
          </cell>
          <cell r="K11">
            <v>0</v>
          </cell>
        </row>
        <row r="12">
          <cell r="B12">
            <v>29.454166666666669</v>
          </cell>
          <cell r="C12">
            <v>36.9</v>
          </cell>
          <cell r="D12">
            <v>23.7</v>
          </cell>
          <cell r="E12">
            <v>59.208333333333336</v>
          </cell>
          <cell r="F12">
            <v>88</v>
          </cell>
          <cell r="G12">
            <v>23</v>
          </cell>
          <cell r="H12">
            <v>15.120000000000001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28.866666666666671</v>
          </cell>
          <cell r="C13">
            <v>36.200000000000003</v>
          </cell>
          <cell r="D13">
            <v>20.8</v>
          </cell>
          <cell r="E13">
            <v>61.041666666666664</v>
          </cell>
          <cell r="F13">
            <v>93</v>
          </cell>
          <cell r="G13">
            <v>32</v>
          </cell>
          <cell r="H13">
            <v>11.879999999999999</v>
          </cell>
          <cell r="I13" t="str">
            <v>NO</v>
          </cell>
          <cell r="J13">
            <v>27</v>
          </cell>
          <cell r="K13">
            <v>0</v>
          </cell>
        </row>
        <row r="14">
          <cell r="B14">
            <v>25.224999999999998</v>
          </cell>
          <cell r="C14">
            <v>31.5</v>
          </cell>
          <cell r="D14">
            <v>22.1</v>
          </cell>
          <cell r="E14">
            <v>77.208333333333329</v>
          </cell>
          <cell r="F14">
            <v>95</v>
          </cell>
          <cell r="G14">
            <v>51</v>
          </cell>
          <cell r="H14">
            <v>21.240000000000002</v>
          </cell>
          <cell r="I14" t="str">
            <v>SO</v>
          </cell>
          <cell r="J14">
            <v>40.680000000000007</v>
          </cell>
          <cell r="K14">
            <v>19.8</v>
          </cell>
        </row>
        <row r="15">
          <cell r="B15">
            <v>21.216666666666669</v>
          </cell>
          <cell r="C15">
            <v>25.1</v>
          </cell>
          <cell r="D15">
            <v>19.5</v>
          </cell>
          <cell r="E15">
            <v>81.583333333333329</v>
          </cell>
          <cell r="F15">
            <v>91</v>
          </cell>
          <cell r="G15">
            <v>65</v>
          </cell>
          <cell r="H15">
            <v>12.24</v>
          </cell>
          <cell r="I15" t="str">
            <v>S</v>
          </cell>
          <cell r="J15">
            <v>32.4</v>
          </cell>
          <cell r="K15">
            <v>0</v>
          </cell>
        </row>
        <row r="16">
          <cell r="B16">
            <v>22.095833333333335</v>
          </cell>
          <cell r="C16">
            <v>29.6</v>
          </cell>
          <cell r="D16">
            <v>17.899999999999999</v>
          </cell>
          <cell r="E16">
            <v>73.125</v>
          </cell>
          <cell r="F16">
            <v>87</v>
          </cell>
          <cell r="G16">
            <v>47</v>
          </cell>
          <cell r="H16">
            <v>8.2799999999999994</v>
          </cell>
          <cell r="I16" t="str">
            <v>S</v>
          </cell>
          <cell r="J16">
            <v>26.28</v>
          </cell>
          <cell r="K16">
            <v>0</v>
          </cell>
        </row>
        <row r="17">
          <cell r="B17">
            <v>24.024999999999995</v>
          </cell>
          <cell r="C17">
            <v>29.9</v>
          </cell>
          <cell r="D17">
            <v>20.5</v>
          </cell>
          <cell r="E17">
            <v>71.458333333333329</v>
          </cell>
          <cell r="F17">
            <v>86</v>
          </cell>
          <cell r="G17">
            <v>48</v>
          </cell>
          <cell r="H17">
            <v>11.879999999999999</v>
          </cell>
          <cell r="I17" t="str">
            <v>L</v>
          </cell>
          <cell r="J17">
            <v>26.28</v>
          </cell>
          <cell r="K17">
            <v>0</v>
          </cell>
        </row>
        <row r="18">
          <cell r="B18">
            <v>26.333333333333332</v>
          </cell>
          <cell r="C18">
            <v>33.799999999999997</v>
          </cell>
          <cell r="D18">
            <v>21</v>
          </cell>
          <cell r="E18">
            <v>59.5</v>
          </cell>
          <cell r="F18">
            <v>74</v>
          </cell>
          <cell r="G18">
            <v>37</v>
          </cell>
          <cell r="H18">
            <v>12.24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28.637500000000003</v>
          </cell>
          <cell r="C19">
            <v>35.6</v>
          </cell>
          <cell r="D19">
            <v>22.8</v>
          </cell>
          <cell r="E19">
            <v>55.375</v>
          </cell>
          <cell r="F19">
            <v>74</v>
          </cell>
          <cell r="G19">
            <v>34</v>
          </cell>
          <cell r="H19">
            <v>19.8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22.729166666666661</v>
          </cell>
          <cell r="C20">
            <v>31.1</v>
          </cell>
          <cell r="D20">
            <v>18.5</v>
          </cell>
          <cell r="E20">
            <v>77.916666666666671</v>
          </cell>
          <cell r="F20">
            <v>95</v>
          </cell>
          <cell r="G20">
            <v>48</v>
          </cell>
          <cell r="H20">
            <v>18.720000000000002</v>
          </cell>
          <cell r="I20" t="str">
            <v>NE</v>
          </cell>
          <cell r="J20">
            <v>58.32</v>
          </cell>
          <cell r="K20">
            <v>24.2</v>
          </cell>
        </row>
        <row r="21">
          <cell r="B21">
            <v>25.066666666666674</v>
          </cell>
          <cell r="C21">
            <v>32.1</v>
          </cell>
          <cell r="D21">
            <v>20.2</v>
          </cell>
          <cell r="E21">
            <v>75.208333333333329</v>
          </cell>
          <cell r="F21">
            <v>96</v>
          </cell>
          <cell r="G21">
            <v>45</v>
          </cell>
          <cell r="H21">
            <v>7.5600000000000005</v>
          </cell>
          <cell r="I21" t="str">
            <v>N</v>
          </cell>
          <cell r="J21">
            <v>15.120000000000001</v>
          </cell>
          <cell r="K21">
            <v>0</v>
          </cell>
        </row>
        <row r="22">
          <cell r="B22">
            <v>25.958333333333339</v>
          </cell>
          <cell r="C22">
            <v>31.6</v>
          </cell>
          <cell r="D22">
            <v>21</v>
          </cell>
          <cell r="E22">
            <v>68.291666666666671</v>
          </cell>
          <cell r="F22">
            <v>88</v>
          </cell>
          <cell r="G22">
            <v>47</v>
          </cell>
          <cell r="H22">
            <v>15.48</v>
          </cell>
          <cell r="I22" t="str">
            <v>S</v>
          </cell>
          <cell r="J22">
            <v>47.88</v>
          </cell>
          <cell r="K22">
            <v>0</v>
          </cell>
        </row>
        <row r="23">
          <cell r="B23">
            <v>20.968181818181819</v>
          </cell>
          <cell r="C23">
            <v>23.9</v>
          </cell>
          <cell r="D23">
            <v>19.100000000000001</v>
          </cell>
          <cell r="E23">
            <v>84.954545454545453</v>
          </cell>
          <cell r="F23">
            <v>94</v>
          </cell>
          <cell r="G23">
            <v>73</v>
          </cell>
          <cell r="H23">
            <v>17.28</v>
          </cell>
          <cell r="I23" t="str">
            <v>SE</v>
          </cell>
          <cell r="J23">
            <v>32.04</v>
          </cell>
          <cell r="K23">
            <v>16.2</v>
          </cell>
        </row>
        <row r="24">
          <cell r="B24">
            <v>25.387499999999999</v>
          </cell>
          <cell r="C24">
            <v>34</v>
          </cell>
          <cell r="D24">
            <v>18</v>
          </cell>
          <cell r="E24">
            <v>72.333333333333329</v>
          </cell>
          <cell r="F24">
            <v>95</v>
          </cell>
          <cell r="G24">
            <v>43</v>
          </cell>
          <cell r="H24">
            <v>17.28</v>
          </cell>
          <cell r="I24" t="str">
            <v>N</v>
          </cell>
          <cell r="J24">
            <v>32.04</v>
          </cell>
          <cell r="K24">
            <v>0</v>
          </cell>
        </row>
        <row r="25">
          <cell r="B25">
            <v>27.941666666666674</v>
          </cell>
          <cell r="C25">
            <v>33.9</v>
          </cell>
          <cell r="D25">
            <v>22.8</v>
          </cell>
          <cell r="E25">
            <v>67.416666666666671</v>
          </cell>
          <cell r="F25">
            <v>88</v>
          </cell>
          <cell r="G25">
            <v>45</v>
          </cell>
          <cell r="H25">
            <v>18.36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28.645833333333329</v>
          </cell>
          <cell r="C26">
            <v>34.700000000000003</v>
          </cell>
          <cell r="D26">
            <v>23.6</v>
          </cell>
          <cell r="E26">
            <v>64.75</v>
          </cell>
          <cell r="F26">
            <v>86</v>
          </cell>
          <cell r="G26">
            <v>40</v>
          </cell>
          <cell r="H26">
            <v>22.68</v>
          </cell>
          <cell r="I26" t="str">
            <v>N</v>
          </cell>
          <cell r="J26">
            <v>46.800000000000004</v>
          </cell>
          <cell r="K26">
            <v>0</v>
          </cell>
        </row>
        <row r="27">
          <cell r="B27">
            <v>27.254166666666666</v>
          </cell>
          <cell r="C27">
            <v>30.9</v>
          </cell>
          <cell r="D27">
            <v>22.4</v>
          </cell>
          <cell r="E27">
            <v>64.041666666666671</v>
          </cell>
          <cell r="F27">
            <v>80</v>
          </cell>
          <cell r="G27">
            <v>51</v>
          </cell>
          <cell r="H27">
            <v>19.079999999999998</v>
          </cell>
          <cell r="I27" t="str">
            <v>N</v>
          </cell>
          <cell r="J27">
            <v>33.840000000000003</v>
          </cell>
          <cell r="K27">
            <v>0</v>
          </cell>
        </row>
        <row r="28">
          <cell r="B28">
            <v>24.600000000000005</v>
          </cell>
          <cell r="C28">
            <v>30.8</v>
          </cell>
          <cell r="D28">
            <v>18.899999999999999</v>
          </cell>
          <cell r="E28">
            <v>57.458333333333336</v>
          </cell>
          <cell r="F28">
            <v>79</v>
          </cell>
          <cell r="G28">
            <v>34</v>
          </cell>
          <cell r="H28">
            <v>15.48</v>
          </cell>
          <cell r="I28" t="str">
            <v>N</v>
          </cell>
          <cell r="J28">
            <v>29.16</v>
          </cell>
          <cell r="K28">
            <v>0</v>
          </cell>
        </row>
        <row r="29">
          <cell r="B29">
            <v>27.8125</v>
          </cell>
          <cell r="C29">
            <v>34.1</v>
          </cell>
          <cell r="D29">
            <v>21.8</v>
          </cell>
          <cell r="E29">
            <v>72.416666666666671</v>
          </cell>
          <cell r="F29">
            <v>94</v>
          </cell>
          <cell r="G29">
            <v>46</v>
          </cell>
          <cell r="H29">
            <v>10.08</v>
          </cell>
          <cell r="I29" t="str">
            <v>N</v>
          </cell>
          <cell r="J29">
            <v>27.36</v>
          </cell>
          <cell r="K29">
            <v>0</v>
          </cell>
        </row>
        <row r="30">
          <cell r="B30">
            <v>29.966666666666665</v>
          </cell>
          <cell r="C30">
            <v>36.9</v>
          </cell>
          <cell r="D30">
            <v>23.7</v>
          </cell>
          <cell r="E30">
            <v>64.5</v>
          </cell>
          <cell r="F30">
            <v>90</v>
          </cell>
          <cell r="G30">
            <v>36</v>
          </cell>
          <cell r="H30">
            <v>14.4</v>
          </cell>
          <cell r="I30" t="str">
            <v>N</v>
          </cell>
          <cell r="J30">
            <v>30.96</v>
          </cell>
          <cell r="K30">
            <v>0</v>
          </cell>
        </row>
        <row r="31">
          <cell r="B31">
            <v>30.466666666666669</v>
          </cell>
          <cell r="C31">
            <v>36</v>
          </cell>
          <cell r="D31">
            <v>24</v>
          </cell>
          <cell r="E31">
            <v>56.416666666666664</v>
          </cell>
          <cell r="F31">
            <v>81</v>
          </cell>
          <cell r="G31">
            <v>37</v>
          </cell>
          <cell r="H31">
            <v>13.68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29.533333333333335</v>
          </cell>
          <cell r="C32">
            <v>34.799999999999997</v>
          </cell>
          <cell r="D32">
            <v>24.9</v>
          </cell>
          <cell r="E32">
            <v>63.291666666666664</v>
          </cell>
          <cell r="F32">
            <v>82</v>
          </cell>
          <cell r="G32">
            <v>45</v>
          </cell>
          <cell r="H32">
            <v>12.96</v>
          </cell>
          <cell r="I32" t="str">
            <v>N</v>
          </cell>
          <cell r="J32">
            <v>27.36</v>
          </cell>
          <cell r="K32">
            <v>0</v>
          </cell>
        </row>
        <row r="33">
          <cell r="B33">
            <v>30.391666666666666</v>
          </cell>
          <cell r="C33">
            <v>38</v>
          </cell>
          <cell r="D33">
            <v>22.1</v>
          </cell>
          <cell r="E33">
            <v>55.75</v>
          </cell>
          <cell r="F33">
            <v>85</v>
          </cell>
          <cell r="G33">
            <v>28</v>
          </cell>
          <cell r="H33">
            <v>20.52</v>
          </cell>
          <cell r="I33" t="str">
            <v>N</v>
          </cell>
          <cell r="J33">
            <v>40.680000000000007</v>
          </cell>
          <cell r="K33">
            <v>0</v>
          </cell>
        </row>
        <row r="34">
          <cell r="B34">
            <v>30.824999999999999</v>
          </cell>
          <cell r="C34">
            <v>39.200000000000003</v>
          </cell>
          <cell r="D34">
            <v>22.1</v>
          </cell>
          <cell r="E34">
            <v>56.541666666666664</v>
          </cell>
          <cell r="F34">
            <v>92</v>
          </cell>
          <cell r="G34">
            <v>24</v>
          </cell>
          <cell r="H34">
            <v>11.16</v>
          </cell>
          <cell r="I34" t="str">
            <v>SE</v>
          </cell>
          <cell r="J34">
            <v>27</v>
          </cell>
          <cell r="K34">
            <v>0</v>
          </cell>
        </row>
        <row r="35">
          <cell r="B35">
            <v>31.629166666666666</v>
          </cell>
          <cell r="C35">
            <v>39</v>
          </cell>
          <cell r="D35">
            <v>24.4</v>
          </cell>
          <cell r="E35">
            <v>49.25</v>
          </cell>
          <cell r="F35">
            <v>71</v>
          </cell>
          <cell r="G35">
            <v>28</v>
          </cell>
          <cell r="H35">
            <v>14.4</v>
          </cell>
          <cell r="I35" t="str">
            <v>NO</v>
          </cell>
          <cell r="J35">
            <v>30.6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>
            <v>24.204166666666669</v>
          </cell>
        </row>
      </sheetData>
      <sheetData sheetId="11">
        <row r="5">
          <cell r="B5">
            <v>27.900000000000002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23.545833333333334</v>
          </cell>
        </row>
      </sheetData>
      <sheetData sheetId="9">
        <row r="5">
          <cell r="B5">
            <v>28.970833333333331</v>
          </cell>
          <cell r="C5">
            <v>37.200000000000003</v>
          </cell>
          <cell r="D5">
            <v>22</v>
          </cell>
          <cell r="E5">
            <v>43.375</v>
          </cell>
          <cell r="F5">
            <v>63</v>
          </cell>
          <cell r="G5">
            <v>25</v>
          </cell>
          <cell r="H5">
            <v>16.920000000000002</v>
          </cell>
          <cell r="I5" t="str">
            <v>NE</v>
          </cell>
          <cell r="J5">
            <v>42.84</v>
          </cell>
          <cell r="K5">
            <v>0</v>
          </cell>
        </row>
        <row r="6">
          <cell r="B6">
            <v>28.337500000000006</v>
          </cell>
          <cell r="C6">
            <v>36.299999999999997</v>
          </cell>
          <cell r="D6">
            <v>21.4</v>
          </cell>
          <cell r="E6">
            <v>53</v>
          </cell>
          <cell r="F6">
            <v>78</v>
          </cell>
          <cell r="G6">
            <v>26</v>
          </cell>
          <cell r="H6">
            <v>19.8</v>
          </cell>
          <cell r="I6" t="str">
            <v>N</v>
          </cell>
          <cell r="J6">
            <v>42.480000000000004</v>
          </cell>
          <cell r="K6">
            <v>0</v>
          </cell>
        </row>
        <row r="7">
          <cell r="B7">
            <v>23.166666666666661</v>
          </cell>
          <cell r="C7">
            <v>30</v>
          </cell>
          <cell r="D7">
            <v>19.2</v>
          </cell>
          <cell r="E7">
            <v>77.125</v>
          </cell>
          <cell r="F7">
            <v>95</v>
          </cell>
          <cell r="G7">
            <v>46</v>
          </cell>
          <cell r="H7">
            <v>12.6</v>
          </cell>
          <cell r="I7" t="str">
            <v>SE</v>
          </cell>
          <cell r="J7">
            <v>34.56</v>
          </cell>
          <cell r="K7">
            <v>32.799999999999997</v>
          </cell>
        </row>
        <row r="8">
          <cell r="B8">
            <v>22.979166666666661</v>
          </cell>
          <cell r="C8">
            <v>29.5</v>
          </cell>
          <cell r="D8">
            <v>18.899999999999999</v>
          </cell>
          <cell r="E8">
            <v>78.041666666666671</v>
          </cell>
          <cell r="F8">
            <v>96</v>
          </cell>
          <cell r="G8">
            <v>47</v>
          </cell>
          <cell r="H8">
            <v>9.7200000000000006</v>
          </cell>
          <cell r="I8" t="str">
            <v>SE</v>
          </cell>
          <cell r="J8">
            <v>21.96</v>
          </cell>
          <cell r="K8">
            <v>0.4</v>
          </cell>
        </row>
        <row r="9">
          <cell r="B9">
            <v>24.808333333333337</v>
          </cell>
          <cell r="C9">
            <v>31.3</v>
          </cell>
          <cell r="D9">
            <v>20</v>
          </cell>
          <cell r="E9">
            <v>71.375</v>
          </cell>
          <cell r="F9">
            <v>93</v>
          </cell>
          <cell r="G9">
            <v>41</v>
          </cell>
          <cell r="H9">
            <v>14.76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26.8</v>
          </cell>
          <cell r="C10">
            <v>35.1</v>
          </cell>
          <cell r="D10">
            <v>20.5</v>
          </cell>
          <cell r="E10">
            <v>60.916666666666664</v>
          </cell>
          <cell r="F10">
            <v>89</v>
          </cell>
          <cell r="G10">
            <v>31</v>
          </cell>
          <cell r="H10">
            <v>16.920000000000002</v>
          </cell>
          <cell r="I10" t="str">
            <v>NE</v>
          </cell>
          <cell r="J10">
            <v>37.800000000000004</v>
          </cell>
          <cell r="K10">
            <v>0</v>
          </cell>
        </row>
        <row r="11">
          <cell r="B11">
            <v>29.733333333333331</v>
          </cell>
          <cell r="C11">
            <v>36.9</v>
          </cell>
          <cell r="D11">
            <v>21.9</v>
          </cell>
          <cell r="E11">
            <v>46.375</v>
          </cell>
          <cell r="F11">
            <v>77</v>
          </cell>
          <cell r="G11">
            <v>23</v>
          </cell>
          <cell r="H11">
            <v>16.2</v>
          </cell>
          <cell r="I11" t="str">
            <v>NE</v>
          </cell>
          <cell r="J11">
            <v>36.36</v>
          </cell>
          <cell r="K11">
            <v>0</v>
          </cell>
        </row>
        <row r="12">
          <cell r="B12">
            <v>29.008333333333329</v>
          </cell>
          <cell r="C12">
            <v>36.9</v>
          </cell>
          <cell r="D12">
            <v>22.6</v>
          </cell>
          <cell r="E12">
            <v>47.875</v>
          </cell>
          <cell r="F12">
            <v>78</v>
          </cell>
          <cell r="G12">
            <v>23</v>
          </cell>
          <cell r="H12">
            <v>14.76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29.229166666666661</v>
          </cell>
          <cell r="C13">
            <v>37.6</v>
          </cell>
          <cell r="D13">
            <v>22.9</v>
          </cell>
          <cell r="E13">
            <v>41.5</v>
          </cell>
          <cell r="F13">
            <v>67</v>
          </cell>
          <cell r="G13">
            <v>21</v>
          </cell>
          <cell r="H13">
            <v>15.48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22.729166666666668</v>
          </cell>
          <cell r="C14">
            <v>27.4</v>
          </cell>
          <cell r="D14">
            <v>20.6</v>
          </cell>
          <cell r="E14">
            <v>80.833333333333329</v>
          </cell>
          <cell r="F14">
            <v>94</v>
          </cell>
          <cell r="G14">
            <v>48</v>
          </cell>
          <cell r="H14">
            <v>8.2799999999999994</v>
          </cell>
          <cell r="I14" t="str">
            <v>O</v>
          </cell>
          <cell r="J14">
            <v>29.16</v>
          </cell>
          <cell r="K14">
            <v>24.399999999999995</v>
          </cell>
        </row>
        <row r="15">
          <cell r="B15">
            <v>20.637500000000003</v>
          </cell>
          <cell r="C15">
            <v>23</v>
          </cell>
          <cell r="D15">
            <v>18.899999999999999</v>
          </cell>
          <cell r="E15">
            <v>85.458333333333329</v>
          </cell>
          <cell r="F15">
            <v>94</v>
          </cell>
          <cell r="G15">
            <v>71</v>
          </cell>
          <cell r="H15">
            <v>12.24</v>
          </cell>
          <cell r="I15" t="str">
            <v>SO</v>
          </cell>
          <cell r="J15">
            <v>28.08</v>
          </cell>
          <cell r="K15">
            <v>2.2000000000000002</v>
          </cell>
        </row>
        <row r="16">
          <cell r="B16">
            <v>19.412499999999998</v>
          </cell>
          <cell r="C16">
            <v>23.2</v>
          </cell>
          <cell r="D16">
            <v>17.100000000000001</v>
          </cell>
          <cell r="E16">
            <v>84.833333333333329</v>
          </cell>
          <cell r="F16">
            <v>94</v>
          </cell>
          <cell r="G16">
            <v>69</v>
          </cell>
          <cell r="H16">
            <v>10.08</v>
          </cell>
          <cell r="I16" t="str">
            <v>L</v>
          </cell>
          <cell r="J16">
            <v>27</v>
          </cell>
          <cell r="K16">
            <v>2.8</v>
          </cell>
        </row>
        <row r="17">
          <cell r="B17">
            <v>21.670833333333334</v>
          </cell>
          <cell r="C17">
            <v>28</v>
          </cell>
          <cell r="D17">
            <v>17.399999999999999</v>
          </cell>
          <cell r="E17">
            <v>73.666666666666671</v>
          </cell>
          <cell r="F17">
            <v>96</v>
          </cell>
          <cell r="G17">
            <v>45</v>
          </cell>
          <cell r="H17">
            <v>14.04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23.045833333333331</v>
          </cell>
          <cell r="C18">
            <v>29.9</v>
          </cell>
          <cell r="D18">
            <v>17.2</v>
          </cell>
          <cell r="E18">
            <v>61.541666666666664</v>
          </cell>
          <cell r="F18">
            <v>79</v>
          </cell>
          <cell r="G18">
            <v>37</v>
          </cell>
          <cell r="H18">
            <v>15.120000000000001</v>
          </cell>
          <cell r="I18" t="str">
            <v>L</v>
          </cell>
          <cell r="J18">
            <v>38.880000000000003</v>
          </cell>
          <cell r="K18">
            <v>0</v>
          </cell>
        </row>
        <row r="19">
          <cell r="B19">
            <v>24.616666666666664</v>
          </cell>
          <cell r="C19">
            <v>32.799999999999997</v>
          </cell>
          <cell r="D19">
            <v>17.5</v>
          </cell>
          <cell r="E19">
            <v>60.125</v>
          </cell>
          <cell r="F19">
            <v>81</v>
          </cell>
          <cell r="G19">
            <v>39</v>
          </cell>
          <cell r="H19">
            <v>19.8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22.708333333333329</v>
          </cell>
          <cell r="C20">
            <v>28.6</v>
          </cell>
          <cell r="D20">
            <v>17.399999999999999</v>
          </cell>
          <cell r="E20">
            <v>72.666666666666671</v>
          </cell>
          <cell r="F20">
            <v>95</v>
          </cell>
          <cell r="G20">
            <v>48</v>
          </cell>
          <cell r="H20">
            <v>16.2</v>
          </cell>
          <cell r="I20" t="str">
            <v>L</v>
          </cell>
          <cell r="J20">
            <v>68.039999999999992</v>
          </cell>
          <cell r="K20">
            <v>36.6</v>
          </cell>
        </row>
        <row r="21">
          <cell r="B21">
            <v>24.137499999999999</v>
          </cell>
          <cell r="C21">
            <v>30.8</v>
          </cell>
          <cell r="D21">
            <v>18.600000000000001</v>
          </cell>
          <cell r="E21">
            <v>68.5</v>
          </cell>
          <cell r="F21">
            <v>94</v>
          </cell>
          <cell r="G21">
            <v>33</v>
          </cell>
          <cell r="H21">
            <v>7.5600000000000005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23.462500000000006</v>
          </cell>
          <cell r="C22">
            <v>31.6</v>
          </cell>
          <cell r="D22">
            <v>15.9</v>
          </cell>
          <cell r="E22">
            <v>59.541666666666664</v>
          </cell>
          <cell r="F22">
            <v>93</v>
          </cell>
          <cell r="G22">
            <v>32</v>
          </cell>
          <cell r="H22">
            <v>19.440000000000001</v>
          </cell>
          <cell r="I22" t="str">
            <v>SE</v>
          </cell>
          <cell r="J22">
            <v>42.480000000000004</v>
          </cell>
          <cell r="K22">
            <v>1</v>
          </cell>
        </row>
        <row r="23">
          <cell r="B23">
            <v>21.637500000000003</v>
          </cell>
          <cell r="C23">
            <v>25.9</v>
          </cell>
          <cell r="D23">
            <v>17.8</v>
          </cell>
          <cell r="E23">
            <v>78.333333333333329</v>
          </cell>
          <cell r="F23">
            <v>94</v>
          </cell>
          <cell r="G23">
            <v>53</v>
          </cell>
          <cell r="H23">
            <v>16.2</v>
          </cell>
          <cell r="I23" t="str">
            <v>N</v>
          </cell>
          <cell r="J23">
            <v>43.2</v>
          </cell>
          <cell r="K23">
            <v>7.4000000000000012</v>
          </cell>
        </row>
        <row r="24">
          <cell r="B24">
            <v>23.862500000000001</v>
          </cell>
          <cell r="C24">
            <v>32.5</v>
          </cell>
          <cell r="D24">
            <v>18.5</v>
          </cell>
          <cell r="E24">
            <v>73.083333333333329</v>
          </cell>
          <cell r="F24">
            <v>92</v>
          </cell>
          <cell r="G24">
            <v>42</v>
          </cell>
          <cell r="H24">
            <v>11.16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22.5</v>
          </cell>
          <cell r="C25">
            <v>25.6</v>
          </cell>
          <cell r="D25">
            <v>19.100000000000001</v>
          </cell>
          <cell r="E25">
            <v>81.041666666666671</v>
          </cell>
          <cell r="F25">
            <v>92</v>
          </cell>
          <cell r="G25">
            <v>69</v>
          </cell>
          <cell r="H25">
            <v>17.28</v>
          </cell>
          <cell r="I25" t="str">
            <v>SE</v>
          </cell>
          <cell r="J25">
            <v>51.84</v>
          </cell>
          <cell r="K25">
            <v>8.2000000000000011</v>
          </cell>
        </row>
        <row r="26">
          <cell r="B26">
            <v>26.962500000000002</v>
          </cell>
          <cell r="C26">
            <v>35.4</v>
          </cell>
          <cell r="D26">
            <v>19.399999999999999</v>
          </cell>
          <cell r="E26">
            <v>66.291666666666671</v>
          </cell>
          <cell r="F26">
            <v>93</v>
          </cell>
          <cell r="G26">
            <v>32</v>
          </cell>
          <cell r="H26">
            <v>23.400000000000002</v>
          </cell>
          <cell r="I26" t="str">
            <v>N</v>
          </cell>
          <cell r="J26">
            <v>58.32</v>
          </cell>
          <cell r="K26">
            <v>0</v>
          </cell>
        </row>
        <row r="27">
          <cell r="B27">
            <v>23.787499999999998</v>
          </cell>
          <cell r="C27">
            <v>29.5</v>
          </cell>
          <cell r="D27">
            <v>17.600000000000001</v>
          </cell>
          <cell r="E27">
            <v>68.5</v>
          </cell>
          <cell r="F27">
            <v>82</v>
          </cell>
          <cell r="G27">
            <v>54</v>
          </cell>
          <cell r="H27">
            <v>16.2</v>
          </cell>
          <cell r="I27" t="str">
            <v>S</v>
          </cell>
          <cell r="J27">
            <v>37.440000000000005</v>
          </cell>
          <cell r="K27">
            <v>0</v>
          </cell>
        </row>
        <row r="28">
          <cell r="B28">
            <v>22.075000000000003</v>
          </cell>
          <cell r="C28">
            <v>31.1</v>
          </cell>
          <cell r="D28">
            <v>15.8</v>
          </cell>
          <cell r="E28">
            <v>65.458333333333329</v>
          </cell>
          <cell r="F28">
            <v>88</v>
          </cell>
          <cell r="G28">
            <v>38</v>
          </cell>
          <cell r="H28">
            <v>7.5600000000000005</v>
          </cell>
          <cell r="I28" t="str">
            <v>SE</v>
          </cell>
          <cell r="J28">
            <v>25.2</v>
          </cell>
          <cell r="K28">
            <v>0</v>
          </cell>
        </row>
        <row r="29">
          <cell r="B29">
            <v>25.945833333333329</v>
          </cell>
          <cell r="C29">
            <v>33.6</v>
          </cell>
          <cell r="D29">
            <v>19.899999999999999</v>
          </cell>
          <cell r="E29">
            <v>67.125</v>
          </cell>
          <cell r="F29">
            <v>85</v>
          </cell>
          <cell r="G29">
            <v>44</v>
          </cell>
          <cell r="H29">
            <v>8.2799999999999994</v>
          </cell>
          <cell r="I29" t="str">
            <v>SE</v>
          </cell>
          <cell r="J29">
            <v>22.68</v>
          </cell>
          <cell r="K29">
            <v>0</v>
          </cell>
        </row>
        <row r="30">
          <cell r="B30">
            <v>27.783333333333331</v>
          </cell>
          <cell r="C30">
            <v>34.799999999999997</v>
          </cell>
          <cell r="D30">
            <v>23.6</v>
          </cell>
          <cell r="E30">
            <v>67.291666666666671</v>
          </cell>
          <cell r="F30">
            <v>87</v>
          </cell>
          <cell r="G30">
            <v>41</v>
          </cell>
          <cell r="H30">
            <v>18</v>
          </cell>
          <cell r="I30" t="str">
            <v>NE</v>
          </cell>
          <cell r="J30">
            <v>45</v>
          </cell>
          <cell r="K30">
            <v>3.4000000000000004</v>
          </cell>
        </row>
        <row r="31">
          <cell r="B31">
            <v>28.308333333333326</v>
          </cell>
          <cell r="C31">
            <v>37.1</v>
          </cell>
          <cell r="D31">
            <v>22</v>
          </cell>
          <cell r="E31">
            <v>64.875</v>
          </cell>
          <cell r="F31">
            <v>89</v>
          </cell>
          <cell r="G31">
            <v>33</v>
          </cell>
          <cell r="H31">
            <v>11.879999999999999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27.158333333333331</v>
          </cell>
          <cell r="C32">
            <v>35.299999999999997</v>
          </cell>
          <cell r="D32">
            <v>23.3</v>
          </cell>
          <cell r="E32">
            <v>69.416666666666671</v>
          </cell>
          <cell r="F32">
            <v>85</v>
          </cell>
          <cell r="G32">
            <v>42</v>
          </cell>
          <cell r="H32">
            <v>10.08</v>
          </cell>
          <cell r="I32" t="str">
            <v>L</v>
          </cell>
          <cell r="J32">
            <v>43.92</v>
          </cell>
          <cell r="K32">
            <v>0.4</v>
          </cell>
        </row>
        <row r="33">
          <cell r="B33">
            <v>27.50833333333334</v>
          </cell>
          <cell r="C33">
            <v>36.6</v>
          </cell>
          <cell r="D33">
            <v>20.6</v>
          </cell>
          <cell r="E33">
            <v>69.083333333333329</v>
          </cell>
          <cell r="F33">
            <v>94</v>
          </cell>
          <cell r="G33">
            <v>34</v>
          </cell>
          <cell r="H33">
            <v>16.2</v>
          </cell>
          <cell r="I33" t="str">
            <v>NE</v>
          </cell>
          <cell r="J33">
            <v>31.680000000000003</v>
          </cell>
          <cell r="K33">
            <v>0.4</v>
          </cell>
        </row>
        <row r="34">
          <cell r="B34">
            <v>29.654166666666669</v>
          </cell>
          <cell r="C34">
            <v>39.700000000000003</v>
          </cell>
          <cell r="D34">
            <v>22</v>
          </cell>
          <cell r="E34">
            <v>56.458333333333336</v>
          </cell>
          <cell r="F34">
            <v>87</v>
          </cell>
          <cell r="G34">
            <v>19</v>
          </cell>
          <cell r="H34">
            <v>14.4</v>
          </cell>
          <cell r="I34" t="str">
            <v>NE</v>
          </cell>
          <cell r="J34">
            <v>51.480000000000004</v>
          </cell>
          <cell r="K34">
            <v>17.8</v>
          </cell>
        </row>
        <row r="35">
          <cell r="B35">
            <v>28.383333333333336</v>
          </cell>
          <cell r="C35">
            <v>37.6</v>
          </cell>
          <cell r="D35">
            <v>21.7</v>
          </cell>
          <cell r="E35">
            <v>65</v>
          </cell>
          <cell r="F35">
            <v>91</v>
          </cell>
          <cell r="G35">
            <v>30</v>
          </cell>
          <cell r="H35">
            <v>12.24</v>
          </cell>
          <cell r="I35" t="str">
            <v>L</v>
          </cell>
          <cell r="J35">
            <v>51.480000000000004</v>
          </cell>
          <cell r="K35">
            <v>1.4</v>
          </cell>
        </row>
        <row r="36">
          <cell r="I36" t="str">
            <v>NE</v>
          </cell>
        </row>
      </sheetData>
      <sheetData sheetId="10">
        <row r="5">
          <cell r="B5">
            <v>21.974999999999998</v>
          </cell>
        </row>
      </sheetData>
      <sheetData sheetId="11">
        <row r="5">
          <cell r="B5">
            <v>26.375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</row>
      </sheetData>
      <sheetData sheetId="4"/>
      <sheetData sheetId="5"/>
      <sheetData sheetId="6"/>
      <sheetData sheetId="7"/>
      <sheetData sheetId="8">
        <row r="5">
          <cell r="B5">
            <v>21.670833333333334</v>
          </cell>
        </row>
      </sheetData>
      <sheetData sheetId="9">
        <row r="5">
          <cell r="B5">
            <v>27.166666666666668</v>
          </cell>
          <cell r="C5">
            <v>36.9</v>
          </cell>
          <cell r="D5">
            <v>17.8</v>
          </cell>
          <cell r="E5">
            <v>59</v>
          </cell>
          <cell r="F5">
            <v>94</v>
          </cell>
          <cell r="G5">
            <v>27</v>
          </cell>
          <cell r="H5">
            <v>16.559999999999999</v>
          </cell>
          <cell r="I5" t="str">
            <v>NO</v>
          </cell>
          <cell r="J5">
            <v>48.24</v>
          </cell>
          <cell r="K5">
            <v>0</v>
          </cell>
        </row>
        <row r="6">
          <cell r="B6">
            <v>27.570833333333329</v>
          </cell>
          <cell r="C6">
            <v>36.799999999999997</v>
          </cell>
          <cell r="D6">
            <v>19.7</v>
          </cell>
          <cell r="E6">
            <v>59</v>
          </cell>
          <cell r="F6">
            <v>92</v>
          </cell>
          <cell r="G6">
            <v>29</v>
          </cell>
          <cell r="H6">
            <v>19.079999999999998</v>
          </cell>
          <cell r="I6" t="str">
            <v>NO</v>
          </cell>
          <cell r="J6">
            <v>40.680000000000007</v>
          </cell>
          <cell r="K6">
            <v>0</v>
          </cell>
        </row>
        <row r="7">
          <cell r="B7">
            <v>23.233333333333334</v>
          </cell>
          <cell r="C7">
            <v>29.6</v>
          </cell>
          <cell r="D7">
            <v>19.899999999999999</v>
          </cell>
          <cell r="E7">
            <v>81.958333333333329</v>
          </cell>
          <cell r="F7">
            <v>99</v>
          </cell>
          <cell r="G7">
            <v>53</v>
          </cell>
          <cell r="H7">
            <v>28.44</v>
          </cell>
          <cell r="I7" t="str">
            <v>O</v>
          </cell>
          <cell r="J7">
            <v>54</v>
          </cell>
          <cell r="K7">
            <v>3.5999999999999996</v>
          </cell>
        </row>
        <row r="8">
          <cell r="B8">
            <v>23.200000000000003</v>
          </cell>
          <cell r="C8">
            <v>30.6</v>
          </cell>
          <cell r="D8">
            <v>18.100000000000001</v>
          </cell>
          <cell r="E8">
            <v>81.666666666666671</v>
          </cell>
          <cell r="F8">
            <v>100</v>
          </cell>
          <cell r="G8">
            <v>46</v>
          </cell>
          <cell r="H8">
            <v>11.520000000000001</v>
          </cell>
          <cell r="I8" t="str">
            <v>O</v>
          </cell>
          <cell r="J8">
            <v>23.759999999999998</v>
          </cell>
          <cell r="K8">
            <v>3.2</v>
          </cell>
        </row>
        <row r="9">
          <cell r="B9">
            <v>24.041666666666661</v>
          </cell>
          <cell r="C9">
            <v>32.700000000000003</v>
          </cell>
          <cell r="D9">
            <v>18.8</v>
          </cell>
          <cell r="E9">
            <v>78.375</v>
          </cell>
          <cell r="F9">
            <v>100</v>
          </cell>
          <cell r="G9">
            <v>30</v>
          </cell>
          <cell r="H9">
            <v>8.2799999999999994</v>
          </cell>
          <cell r="I9" t="str">
            <v>O</v>
          </cell>
          <cell r="J9">
            <v>27.720000000000002</v>
          </cell>
          <cell r="K9">
            <v>0</v>
          </cell>
        </row>
        <row r="10">
          <cell r="B10">
            <v>27.187500000000004</v>
          </cell>
          <cell r="C10">
            <v>37.200000000000003</v>
          </cell>
          <cell r="D10">
            <v>19.399999999999999</v>
          </cell>
          <cell r="E10">
            <v>57.916666666666664</v>
          </cell>
          <cell r="F10">
            <v>96</v>
          </cell>
          <cell r="G10">
            <v>25</v>
          </cell>
          <cell r="H10">
            <v>11.520000000000001</v>
          </cell>
          <cell r="I10" t="str">
            <v>N</v>
          </cell>
          <cell r="J10">
            <v>36.36</v>
          </cell>
          <cell r="K10">
            <v>0</v>
          </cell>
        </row>
        <row r="11">
          <cell r="B11">
            <v>27.975000000000005</v>
          </cell>
          <cell r="C11">
            <v>38.4</v>
          </cell>
          <cell r="D11">
            <v>19.399999999999999</v>
          </cell>
          <cell r="E11">
            <v>56.541666666666664</v>
          </cell>
          <cell r="F11">
            <v>93</v>
          </cell>
          <cell r="G11">
            <v>18</v>
          </cell>
          <cell r="H11">
            <v>12.24</v>
          </cell>
          <cell r="I11" t="str">
            <v>O</v>
          </cell>
          <cell r="J11">
            <v>33.480000000000004</v>
          </cell>
          <cell r="K11">
            <v>0</v>
          </cell>
        </row>
        <row r="12">
          <cell r="B12">
            <v>27.933333333333334</v>
          </cell>
          <cell r="C12">
            <v>37.700000000000003</v>
          </cell>
          <cell r="D12">
            <v>18.8</v>
          </cell>
          <cell r="E12">
            <v>59.416666666666664</v>
          </cell>
          <cell r="F12">
            <v>100</v>
          </cell>
          <cell r="G12">
            <v>19</v>
          </cell>
          <cell r="H12">
            <v>10.44</v>
          </cell>
          <cell r="I12" t="str">
            <v>O</v>
          </cell>
          <cell r="J12">
            <v>26.64</v>
          </cell>
          <cell r="K12">
            <v>0</v>
          </cell>
        </row>
        <row r="13">
          <cell r="B13">
            <v>27.141666666666669</v>
          </cell>
          <cell r="C13">
            <v>37.5</v>
          </cell>
          <cell r="D13">
            <v>18</v>
          </cell>
          <cell r="E13">
            <v>54.75</v>
          </cell>
          <cell r="F13">
            <v>90</v>
          </cell>
          <cell r="G13">
            <v>27</v>
          </cell>
          <cell r="H13">
            <v>18</v>
          </cell>
          <cell r="I13" t="str">
            <v>O</v>
          </cell>
          <cell r="J13">
            <v>48.6</v>
          </cell>
          <cell r="K13">
            <v>0</v>
          </cell>
        </row>
        <row r="14">
          <cell r="B14">
            <v>22.858333333333331</v>
          </cell>
          <cell r="C14">
            <v>27.6</v>
          </cell>
          <cell r="D14">
            <v>20.8</v>
          </cell>
          <cell r="E14">
            <v>88.458333333333329</v>
          </cell>
          <cell r="F14">
            <v>100</v>
          </cell>
          <cell r="G14">
            <v>49</v>
          </cell>
          <cell r="H14">
            <v>14.4</v>
          </cell>
          <cell r="I14" t="str">
            <v>L</v>
          </cell>
          <cell r="J14">
            <v>34.92</v>
          </cell>
          <cell r="K14">
            <v>23.2</v>
          </cell>
        </row>
        <row r="15">
          <cell r="B15">
            <v>21.512500000000006</v>
          </cell>
          <cell r="C15">
            <v>24.9</v>
          </cell>
          <cell r="D15">
            <v>19.399999999999999</v>
          </cell>
          <cell r="E15">
            <v>88.041666666666671</v>
          </cell>
          <cell r="F15">
            <v>100</v>
          </cell>
          <cell r="G15">
            <v>67</v>
          </cell>
          <cell r="H15">
            <v>10.08</v>
          </cell>
          <cell r="I15" t="str">
            <v>S</v>
          </cell>
          <cell r="J15">
            <v>28.44</v>
          </cell>
          <cell r="K15">
            <v>1.2000000000000002</v>
          </cell>
        </row>
        <row r="16">
          <cell r="B16">
            <v>20.133333333333333</v>
          </cell>
          <cell r="C16">
            <v>24.5</v>
          </cell>
          <cell r="D16">
            <v>17.3</v>
          </cell>
          <cell r="E16">
            <v>84.375</v>
          </cell>
          <cell r="F16">
            <v>93</v>
          </cell>
          <cell r="G16">
            <v>69</v>
          </cell>
          <cell r="H16">
            <v>11.16</v>
          </cell>
          <cell r="I16" t="str">
            <v>SE</v>
          </cell>
          <cell r="J16">
            <v>30.240000000000002</v>
          </cell>
          <cell r="K16">
            <v>0</v>
          </cell>
        </row>
        <row r="17">
          <cell r="B17">
            <v>21.879166666666666</v>
          </cell>
          <cell r="C17">
            <v>27.8</v>
          </cell>
          <cell r="D17">
            <v>18.8</v>
          </cell>
          <cell r="E17">
            <v>79.541666666666671</v>
          </cell>
          <cell r="F17">
            <v>99</v>
          </cell>
          <cell r="G17">
            <v>52</v>
          </cell>
          <cell r="H17">
            <v>14.04</v>
          </cell>
          <cell r="I17" t="str">
            <v>L</v>
          </cell>
          <cell r="J17">
            <v>30.240000000000002</v>
          </cell>
          <cell r="K17">
            <v>0</v>
          </cell>
        </row>
        <row r="18">
          <cell r="B18">
            <v>23.866666666666671</v>
          </cell>
          <cell r="C18">
            <v>31.6</v>
          </cell>
          <cell r="D18">
            <v>17.2</v>
          </cell>
          <cell r="E18">
            <v>66.75</v>
          </cell>
          <cell r="F18">
            <v>93</v>
          </cell>
          <cell r="G18">
            <v>39</v>
          </cell>
          <cell r="H18">
            <v>14.76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26.162499999999998</v>
          </cell>
          <cell r="C19">
            <v>36.299999999999997</v>
          </cell>
          <cell r="D19">
            <v>18.8</v>
          </cell>
          <cell r="E19">
            <v>62.75</v>
          </cell>
          <cell r="F19">
            <v>93</v>
          </cell>
          <cell r="G19">
            <v>29</v>
          </cell>
          <cell r="H19">
            <v>12.96</v>
          </cell>
          <cell r="I19" t="str">
            <v>L</v>
          </cell>
          <cell r="J19">
            <v>37.080000000000005</v>
          </cell>
          <cell r="K19">
            <v>0</v>
          </cell>
        </row>
        <row r="20">
          <cell r="B20">
            <v>22.058333333333334</v>
          </cell>
          <cell r="C20">
            <v>28.1</v>
          </cell>
          <cell r="D20">
            <v>17.100000000000001</v>
          </cell>
          <cell r="E20">
            <v>79.25</v>
          </cell>
          <cell r="F20">
            <v>100</v>
          </cell>
          <cell r="G20">
            <v>52</v>
          </cell>
          <cell r="H20">
            <v>21.96</v>
          </cell>
          <cell r="I20" t="str">
            <v>NO</v>
          </cell>
          <cell r="J20">
            <v>58.32</v>
          </cell>
          <cell r="K20">
            <v>37</v>
          </cell>
        </row>
        <row r="21">
          <cell r="B21">
            <v>23.633333333333336</v>
          </cell>
          <cell r="C21">
            <v>31.5</v>
          </cell>
          <cell r="D21">
            <v>17.100000000000001</v>
          </cell>
          <cell r="E21">
            <v>74.791666666666671</v>
          </cell>
          <cell r="F21">
            <v>100</v>
          </cell>
          <cell r="G21">
            <v>38</v>
          </cell>
          <cell r="H21">
            <v>7.2</v>
          </cell>
          <cell r="I21" t="str">
            <v>O</v>
          </cell>
          <cell r="J21">
            <v>19.8</v>
          </cell>
          <cell r="K21">
            <v>0</v>
          </cell>
        </row>
        <row r="22">
          <cell r="B22">
            <v>23.391666666666676</v>
          </cell>
          <cell r="C22">
            <v>31.8</v>
          </cell>
          <cell r="D22">
            <v>16.600000000000001</v>
          </cell>
          <cell r="E22">
            <v>75.458333333333329</v>
          </cell>
          <cell r="F22">
            <v>100</v>
          </cell>
          <cell r="G22">
            <v>40</v>
          </cell>
          <cell r="H22">
            <v>12.96</v>
          </cell>
          <cell r="I22" t="str">
            <v>NE</v>
          </cell>
          <cell r="J22">
            <v>48.24</v>
          </cell>
          <cell r="K22">
            <v>10.4</v>
          </cell>
        </row>
        <row r="23">
          <cell r="B23">
            <v>20.045833333333334</v>
          </cell>
          <cell r="C23">
            <v>26.6</v>
          </cell>
          <cell r="D23">
            <v>16.600000000000001</v>
          </cell>
          <cell r="E23">
            <v>90.833333333333329</v>
          </cell>
          <cell r="F23">
            <v>100</v>
          </cell>
          <cell r="G23">
            <v>62</v>
          </cell>
          <cell r="H23">
            <v>11.16</v>
          </cell>
          <cell r="I23" t="str">
            <v>L</v>
          </cell>
          <cell r="J23">
            <v>59.760000000000005</v>
          </cell>
          <cell r="K23">
            <v>40.200000000000003</v>
          </cell>
        </row>
        <row r="24">
          <cell r="B24">
            <v>23.583333333333329</v>
          </cell>
          <cell r="C24">
            <v>34.1</v>
          </cell>
          <cell r="D24">
            <v>16.100000000000001</v>
          </cell>
          <cell r="E24">
            <v>76.19047619047619</v>
          </cell>
          <cell r="F24">
            <v>100</v>
          </cell>
          <cell r="G24">
            <v>39</v>
          </cell>
          <cell r="H24">
            <v>10.44</v>
          </cell>
          <cell r="I24" t="str">
            <v>SE</v>
          </cell>
          <cell r="J24">
            <v>22.68</v>
          </cell>
          <cell r="K24">
            <v>0</v>
          </cell>
        </row>
        <row r="25">
          <cell r="B25">
            <v>24.679166666666664</v>
          </cell>
          <cell r="C25">
            <v>30.2</v>
          </cell>
          <cell r="D25">
            <v>19.899999999999999</v>
          </cell>
          <cell r="E25">
            <v>78.666666666666671</v>
          </cell>
          <cell r="F25">
            <v>100</v>
          </cell>
          <cell r="G25">
            <v>55</v>
          </cell>
          <cell r="H25">
            <v>8.64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26.812499999999996</v>
          </cell>
          <cell r="C26">
            <v>35.1</v>
          </cell>
          <cell r="D26">
            <v>19</v>
          </cell>
          <cell r="E26">
            <v>71.291666666666671</v>
          </cell>
          <cell r="F26">
            <v>100</v>
          </cell>
          <cell r="G26">
            <v>36</v>
          </cell>
          <cell r="H26">
            <v>20.52</v>
          </cell>
          <cell r="I26" t="str">
            <v>NO</v>
          </cell>
          <cell r="J26">
            <v>54.36</v>
          </cell>
          <cell r="K26">
            <v>0</v>
          </cell>
        </row>
        <row r="27">
          <cell r="B27">
            <v>25.979166666666671</v>
          </cell>
          <cell r="C27">
            <v>34.299999999999997</v>
          </cell>
          <cell r="D27">
            <v>21.1</v>
          </cell>
          <cell r="E27">
            <v>67</v>
          </cell>
          <cell r="F27">
            <v>88</v>
          </cell>
          <cell r="G27">
            <v>40</v>
          </cell>
          <cell r="H27">
            <v>27</v>
          </cell>
          <cell r="I27" t="str">
            <v>NO</v>
          </cell>
          <cell r="J27">
            <v>54.72</v>
          </cell>
          <cell r="K27">
            <v>0.6</v>
          </cell>
        </row>
        <row r="28">
          <cell r="B28">
            <v>23.520833333333332</v>
          </cell>
          <cell r="C28">
            <v>32.299999999999997</v>
          </cell>
          <cell r="D28">
            <v>17.600000000000001</v>
          </cell>
          <cell r="E28">
            <v>61.25</v>
          </cell>
          <cell r="F28">
            <v>80</v>
          </cell>
          <cell r="G28">
            <v>32</v>
          </cell>
          <cell r="H28">
            <v>12.96</v>
          </cell>
          <cell r="I28" t="str">
            <v>NO</v>
          </cell>
          <cell r="J28">
            <v>31.319999999999997</v>
          </cell>
          <cell r="K28">
            <v>0</v>
          </cell>
        </row>
        <row r="29">
          <cell r="B29">
            <v>25.787499999999998</v>
          </cell>
          <cell r="C29">
            <v>35.6</v>
          </cell>
          <cell r="D29">
            <v>19.899999999999999</v>
          </cell>
          <cell r="E29">
            <v>79.041666666666671</v>
          </cell>
          <cell r="F29">
            <v>100</v>
          </cell>
          <cell r="G29">
            <v>37</v>
          </cell>
          <cell r="H29">
            <v>10.08</v>
          </cell>
          <cell r="I29" t="str">
            <v>O</v>
          </cell>
          <cell r="J29">
            <v>43.2</v>
          </cell>
          <cell r="K29">
            <v>5</v>
          </cell>
        </row>
        <row r="30">
          <cell r="B30">
            <v>27.866666666666664</v>
          </cell>
          <cell r="C30">
            <v>37.5</v>
          </cell>
          <cell r="D30">
            <v>20.9</v>
          </cell>
          <cell r="E30">
            <v>73.208333333333329</v>
          </cell>
          <cell r="F30">
            <v>100</v>
          </cell>
          <cell r="G30">
            <v>29</v>
          </cell>
          <cell r="H30">
            <v>7.5600000000000005</v>
          </cell>
          <cell r="I30" t="str">
            <v>O</v>
          </cell>
          <cell r="J30">
            <v>28.08</v>
          </cell>
          <cell r="K30">
            <v>0</v>
          </cell>
        </row>
        <row r="31">
          <cell r="B31">
            <v>29.099999999999994</v>
          </cell>
          <cell r="C31">
            <v>37.6</v>
          </cell>
          <cell r="D31">
            <v>20.8</v>
          </cell>
          <cell r="E31">
            <v>60.916666666666664</v>
          </cell>
          <cell r="F31">
            <v>99</v>
          </cell>
          <cell r="G31">
            <v>27</v>
          </cell>
          <cell r="H31">
            <v>6.84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29.570833333333329</v>
          </cell>
          <cell r="C32">
            <v>37</v>
          </cell>
          <cell r="D32">
            <v>22.8</v>
          </cell>
          <cell r="E32">
            <v>58.333333333333336</v>
          </cell>
          <cell r="F32">
            <v>90</v>
          </cell>
          <cell r="G32">
            <v>30</v>
          </cell>
          <cell r="H32">
            <v>12.96</v>
          </cell>
          <cell r="I32" t="str">
            <v>NO</v>
          </cell>
          <cell r="J32">
            <v>29.880000000000003</v>
          </cell>
          <cell r="K32">
            <v>0</v>
          </cell>
        </row>
        <row r="33">
          <cell r="B33">
            <v>28.795833333333334</v>
          </cell>
          <cell r="C33">
            <v>39</v>
          </cell>
          <cell r="D33">
            <v>19.5</v>
          </cell>
          <cell r="E33">
            <v>61.458333333333336</v>
          </cell>
          <cell r="F33">
            <v>100</v>
          </cell>
          <cell r="G33">
            <v>25</v>
          </cell>
          <cell r="H33">
            <v>8.64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29.866666666666664</v>
          </cell>
          <cell r="C34">
            <v>39.799999999999997</v>
          </cell>
          <cell r="D34">
            <v>20.3</v>
          </cell>
          <cell r="E34">
            <v>52.125</v>
          </cell>
          <cell r="F34">
            <v>95</v>
          </cell>
          <cell r="G34">
            <v>19</v>
          </cell>
          <cell r="H34">
            <v>21.6</v>
          </cell>
          <cell r="I34" t="str">
            <v>O</v>
          </cell>
          <cell r="J34">
            <v>41.4</v>
          </cell>
          <cell r="K34">
            <v>0</v>
          </cell>
        </row>
        <row r="35">
          <cell r="B35">
            <v>29.395833333333339</v>
          </cell>
          <cell r="C35">
            <v>39</v>
          </cell>
          <cell r="D35">
            <v>20.100000000000001</v>
          </cell>
          <cell r="E35">
            <v>55.708333333333336</v>
          </cell>
          <cell r="F35">
            <v>92</v>
          </cell>
          <cell r="G35">
            <v>25</v>
          </cell>
          <cell r="H35">
            <v>19.079999999999998</v>
          </cell>
          <cell r="I35" t="str">
            <v>NO</v>
          </cell>
          <cell r="J35">
            <v>43.92</v>
          </cell>
          <cell r="K35">
            <v>0</v>
          </cell>
        </row>
        <row r="36">
          <cell r="I36" t="str">
            <v>O</v>
          </cell>
        </row>
      </sheetData>
      <sheetData sheetId="10">
        <row r="5">
          <cell r="B5">
            <v>22.8</v>
          </cell>
        </row>
      </sheetData>
      <sheetData sheetId="11">
        <row r="5">
          <cell r="B5">
            <v>26.237499999999994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26.425000000000001</v>
          </cell>
        </row>
      </sheetData>
      <sheetData sheetId="9">
        <row r="5">
          <cell r="B5">
            <v>28.525000000000002</v>
          </cell>
          <cell r="C5">
            <v>37.1</v>
          </cell>
          <cell r="D5">
            <v>21</v>
          </cell>
          <cell r="E5">
            <v>61.583333333333336</v>
          </cell>
          <cell r="F5">
            <v>92</v>
          </cell>
          <cell r="G5">
            <v>32</v>
          </cell>
          <cell r="H5">
            <v>15.120000000000001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29.154166666666665</v>
          </cell>
          <cell r="C6">
            <v>36.799999999999997</v>
          </cell>
          <cell r="D6">
            <v>22.8</v>
          </cell>
          <cell r="E6">
            <v>57.375</v>
          </cell>
          <cell r="F6">
            <v>85</v>
          </cell>
          <cell r="G6">
            <v>32</v>
          </cell>
          <cell r="H6">
            <v>16.559999999999999</v>
          </cell>
          <cell r="I6" t="str">
            <v>N</v>
          </cell>
          <cell r="J6">
            <v>53.28</v>
          </cell>
          <cell r="K6">
            <v>0</v>
          </cell>
        </row>
        <row r="7">
          <cell r="B7">
            <v>25.570833333333329</v>
          </cell>
          <cell r="C7">
            <v>27.8</v>
          </cell>
          <cell r="D7">
            <v>22.9</v>
          </cell>
          <cell r="E7">
            <v>73.791666666666671</v>
          </cell>
          <cell r="F7">
            <v>84</v>
          </cell>
          <cell r="G7">
            <v>61</v>
          </cell>
          <cell r="H7">
            <v>18.36</v>
          </cell>
          <cell r="I7" t="str">
            <v>SE</v>
          </cell>
          <cell r="J7">
            <v>43.56</v>
          </cell>
          <cell r="K7">
            <v>0.2</v>
          </cell>
        </row>
        <row r="8">
          <cell r="B8">
            <v>24.674999999999994</v>
          </cell>
          <cell r="C8">
            <v>30.9</v>
          </cell>
          <cell r="D8">
            <v>20.6</v>
          </cell>
          <cell r="E8">
            <v>77.708333333333329</v>
          </cell>
          <cell r="F8">
            <v>96</v>
          </cell>
          <cell r="G8">
            <v>47</v>
          </cell>
          <cell r="H8">
            <v>11.16</v>
          </cell>
          <cell r="I8" t="str">
            <v>S</v>
          </cell>
          <cell r="J8">
            <v>35.64</v>
          </cell>
          <cell r="K8">
            <v>15.2</v>
          </cell>
        </row>
        <row r="9">
          <cell r="B9">
            <v>26.016666666666666</v>
          </cell>
          <cell r="C9">
            <v>32.799999999999997</v>
          </cell>
          <cell r="D9">
            <v>22</v>
          </cell>
          <cell r="E9">
            <v>76.416666666666671</v>
          </cell>
          <cell r="F9">
            <v>95</v>
          </cell>
          <cell r="G9">
            <v>41</v>
          </cell>
          <cell r="H9">
            <v>4.32</v>
          </cell>
          <cell r="I9" t="str">
            <v>S</v>
          </cell>
          <cell r="J9">
            <v>15.48</v>
          </cell>
          <cell r="K9">
            <v>0</v>
          </cell>
        </row>
        <row r="10">
          <cell r="B10">
            <v>27.920833333333334</v>
          </cell>
          <cell r="C10">
            <v>36.299999999999997</v>
          </cell>
          <cell r="D10">
            <v>21.2</v>
          </cell>
          <cell r="E10">
            <v>63.666666666666664</v>
          </cell>
          <cell r="F10">
            <v>94</v>
          </cell>
          <cell r="G10">
            <v>30</v>
          </cell>
          <cell r="H10">
            <v>12.24</v>
          </cell>
          <cell r="I10" t="str">
            <v>O</v>
          </cell>
          <cell r="J10">
            <v>22.68</v>
          </cell>
          <cell r="K10">
            <v>0</v>
          </cell>
        </row>
        <row r="11">
          <cell r="B11">
            <v>28.145833333333332</v>
          </cell>
          <cell r="C11">
            <v>33.299999999999997</v>
          </cell>
          <cell r="D11">
            <v>24</v>
          </cell>
          <cell r="E11">
            <v>69.875</v>
          </cell>
          <cell r="F11">
            <v>92</v>
          </cell>
          <cell r="G11">
            <v>45</v>
          </cell>
          <cell r="H11">
            <v>14.04</v>
          </cell>
          <cell r="I11" t="str">
            <v>NO</v>
          </cell>
          <cell r="J11">
            <v>36.72</v>
          </cell>
          <cell r="K11">
            <v>0</v>
          </cell>
        </row>
        <row r="12">
          <cell r="B12">
            <v>29.204166666666669</v>
          </cell>
          <cell r="C12">
            <v>38.1</v>
          </cell>
          <cell r="D12">
            <v>22.6</v>
          </cell>
          <cell r="E12">
            <v>63.291666666666664</v>
          </cell>
          <cell r="F12">
            <v>92</v>
          </cell>
          <cell r="G12">
            <v>27</v>
          </cell>
          <cell r="H12">
            <v>6.48</v>
          </cell>
          <cell r="I12" t="str">
            <v>O</v>
          </cell>
          <cell r="J12">
            <v>18</v>
          </cell>
          <cell r="K12">
            <v>0</v>
          </cell>
        </row>
        <row r="13">
          <cell r="B13">
            <v>29.308333333333334</v>
          </cell>
          <cell r="C13">
            <v>36.9</v>
          </cell>
          <cell r="D13">
            <v>22.1</v>
          </cell>
          <cell r="E13">
            <v>63.75</v>
          </cell>
          <cell r="F13">
            <v>94</v>
          </cell>
          <cell r="G13">
            <v>34</v>
          </cell>
          <cell r="H13">
            <v>9.3600000000000012</v>
          </cell>
          <cell r="I13" t="str">
            <v>O</v>
          </cell>
          <cell r="J13">
            <v>25.2</v>
          </cell>
          <cell r="K13">
            <v>0</v>
          </cell>
        </row>
        <row r="14">
          <cell r="B14">
            <v>25.420833333333334</v>
          </cell>
          <cell r="C14">
            <v>29.8</v>
          </cell>
          <cell r="D14">
            <v>23.7</v>
          </cell>
          <cell r="E14">
            <v>80.125</v>
          </cell>
          <cell r="F14">
            <v>94</v>
          </cell>
          <cell r="G14">
            <v>63</v>
          </cell>
          <cell r="H14">
            <v>15.48</v>
          </cell>
          <cell r="I14" t="str">
            <v>O</v>
          </cell>
          <cell r="J14">
            <v>42.12</v>
          </cell>
          <cell r="K14">
            <v>3.8000000000000003</v>
          </cell>
        </row>
        <row r="15">
          <cell r="B15">
            <v>23.066666666666663</v>
          </cell>
          <cell r="C15">
            <v>25.8</v>
          </cell>
          <cell r="D15">
            <v>21.4</v>
          </cell>
          <cell r="E15">
            <v>75.041666666666671</v>
          </cell>
          <cell r="F15">
            <v>89</v>
          </cell>
          <cell r="G15">
            <v>63</v>
          </cell>
          <cell r="H15">
            <v>10.08</v>
          </cell>
          <cell r="I15" t="str">
            <v>S</v>
          </cell>
          <cell r="J15">
            <v>25.92</v>
          </cell>
          <cell r="K15">
            <v>0.2</v>
          </cell>
        </row>
        <row r="16">
          <cell r="B16">
            <v>22.84</v>
          </cell>
          <cell r="C16">
            <v>28.3</v>
          </cell>
          <cell r="D16">
            <v>19.5</v>
          </cell>
          <cell r="E16">
            <v>69.2</v>
          </cell>
          <cell r="F16">
            <v>86</v>
          </cell>
          <cell r="G16">
            <v>49</v>
          </cell>
          <cell r="H16">
            <v>9.3600000000000012</v>
          </cell>
          <cell r="I16" t="str">
            <v>S</v>
          </cell>
          <cell r="J16">
            <v>23.040000000000003</v>
          </cell>
          <cell r="K16">
            <v>0</v>
          </cell>
        </row>
        <row r="17">
          <cell r="B17">
            <v>25.452173913043481</v>
          </cell>
          <cell r="C17">
            <v>32.200000000000003</v>
          </cell>
          <cell r="D17">
            <v>20.3</v>
          </cell>
          <cell r="E17">
            <v>67.956521739130437</v>
          </cell>
          <cell r="F17">
            <v>86</v>
          </cell>
          <cell r="G17">
            <v>44</v>
          </cell>
          <cell r="H17">
            <v>11.520000000000001</v>
          </cell>
          <cell r="I17" t="str">
            <v>S</v>
          </cell>
          <cell r="J17">
            <v>22.68</v>
          </cell>
          <cell r="K17">
            <v>0</v>
          </cell>
        </row>
        <row r="18">
          <cell r="B18">
            <v>27.391666666666666</v>
          </cell>
          <cell r="C18">
            <v>35.200000000000003</v>
          </cell>
          <cell r="D18">
            <v>21.8</v>
          </cell>
          <cell r="E18">
            <v>60.541666666666664</v>
          </cell>
          <cell r="F18">
            <v>79</v>
          </cell>
          <cell r="G18">
            <v>33</v>
          </cell>
          <cell r="H18">
            <v>10.8</v>
          </cell>
          <cell r="I18" t="str">
            <v>S</v>
          </cell>
          <cell r="J18">
            <v>24.48</v>
          </cell>
          <cell r="K18">
            <v>0</v>
          </cell>
        </row>
        <row r="19">
          <cell r="B19">
            <v>29.641666666666655</v>
          </cell>
          <cell r="C19">
            <v>38.1</v>
          </cell>
          <cell r="D19">
            <v>22.4</v>
          </cell>
          <cell r="E19">
            <v>55.333333333333336</v>
          </cell>
          <cell r="F19">
            <v>80</v>
          </cell>
          <cell r="G19">
            <v>28</v>
          </cell>
          <cell r="H19">
            <v>17.28</v>
          </cell>
          <cell r="I19" t="str">
            <v>S</v>
          </cell>
          <cell r="J19">
            <v>34.200000000000003</v>
          </cell>
          <cell r="K19">
            <v>0</v>
          </cell>
        </row>
        <row r="20">
          <cell r="B20">
            <v>23.729166666666668</v>
          </cell>
          <cell r="C20">
            <v>32.5</v>
          </cell>
          <cell r="D20">
            <v>19</v>
          </cell>
          <cell r="E20">
            <v>80.375</v>
          </cell>
          <cell r="F20">
            <v>96</v>
          </cell>
          <cell r="G20">
            <v>49</v>
          </cell>
          <cell r="H20">
            <v>14.04</v>
          </cell>
          <cell r="I20" t="str">
            <v>S</v>
          </cell>
          <cell r="J20">
            <v>47.16</v>
          </cell>
          <cell r="K20">
            <v>59.2</v>
          </cell>
        </row>
        <row r="21">
          <cell r="B21">
            <v>25.383333333333336</v>
          </cell>
          <cell r="C21">
            <v>32.5</v>
          </cell>
          <cell r="D21">
            <v>20.5</v>
          </cell>
          <cell r="E21">
            <v>76.708333333333329</v>
          </cell>
          <cell r="F21">
            <v>96</v>
          </cell>
          <cell r="G21">
            <v>46</v>
          </cell>
          <cell r="H21">
            <v>6.48</v>
          </cell>
          <cell r="I21" t="str">
            <v>S</v>
          </cell>
          <cell r="J21">
            <v>18</v>
          </cell>
          <cell r="K21">
            <v>0</v>
          </cell>
        </row>
        <row r="22">
          <cell r="B22">
            <v>27.416666666666668</v>
          </cell>
          <cell r="C22">
            <v>33.9</v>
          </cell>
          <cell r="D22">
            <v>21.5</v>
          </cell>
          <cell r="E22">
            <v>70.291666666666671</v>
          </cell>
          <cell r="F22">
            <v>95</v>
          </cell>
          <cell r="G22">
            <v>43</v>
          </cell>
          <cell r="H22">
            <v>9.3600000000000012</v>
          </cell>
          <cell r="I22" t="str">
            <v>NE</v>
          </cell>
          <cell r="J22">
            <v>20.16</v>
          </cell>
          <cell r="K22">
            <v>0.2</v>
          </cell>
        </row>
        <row r="23">
          <cell r="B23">
            <v>23.795833333333331</v>
          </cell>
          <cell r="C23">
            <v>32.6</v>
          </cell>
          <cell r="D23">
            <v>20.3</v>
          </cell>
          <cell r="E23">
            <v>80.041666666666671</v>
          </cell>
          <cell r="F23">
            <v>95</v>
          </cell>
          <cell r="G23">
            <v>50</v>
          </cell>
          <cell r="H23">
            <v>15.840000000000002</v>
          </cell>
          <cell r="I23" t="str">
            <v>S</v>
          </cell>
          <cell r="J23">
            <v>47.519999999999996</v>
          </cell>
          <cell r="K23">
            <v>18.399999999999999</v>
          </cell>
        </row>
        <row r="24">
          <cell r="B24">
            <v>26.195833333333326</v>
          </cell>
          <cell r="C24">
            <v>34.9</v>
          </cell>
          <cell r="D24">
            <v>20.100000000000001</v>
          </cell>
          <cell r="E24">
            <v>74.208333333333329</v>
          </cell>
          <cell r="F24">
            <v>96</v>
          </cell>
          <cell r="G24">
            <v>42</v>
          </cell>
          <cell r="H24">
            <v>11.520000000000001</v>
          </cell>
          <cell r="I24" t="str">
            <v>NE</v>
          </cell>
          <cell r="J24">
            <v>27</v>
          </cell>
          <cell r="K24">
            <v>0.2</v>
          </cell>
        </row>
        <row r="25">
          <cell r="B25">
            <v>28.629166666666666</v>
          </cell>
          <cell r="C25">
            <v>33.9</v>
          </cell>
          <cell r="D25">
            <v>23.5</v>
          </cell>
          <cell r="E25">
            <v>67.541666666666671</v>
          </cell>
          <cell r="F25">
            <v>91</v>
          </cell>
          <cell r="G25">
            <v>46</v>
          </cell>
          <cell r="H25">
            <v>13.68</v>
          </cell>
          <cell r="I25" t="str">
            <v>NE</v>
          </cell>
          <cell r="J25">
            <v>39.6</v>
          </cell>
          <cell r="K25">
            <v>0</v>
          </cell>
        </row>
        <row r="26">
          <cell r="B26">
            <v>29.745833333333334</v>
          </cell>
          <cell r="C26">
            <v>35.5</v>
          </cell>
          <cell r="D26">
            <v>23.7</v>
          </cell>
          <cell r="E26">
            <v>61.791666666666664</v>
          </cell>
          <cell r="F26">
            <v>90</v>
          </cell>
          <cell r="G26">
            <v>37</v>
          </cell>
          <cell r="H26">
            <v>18.720000000000002</v>
          </cell>
          <cell r="I26" t="str">
            <v>N</v>
          </cell>
          <cell r="J26">
            <v>47.88</v>
          </cell>
          <cell r="K26">
            <v>0</v>
          </cell>
        </row>
        <row r="27">
          <cell r="B27">
            <v>28.837500000000002</v>
          </cell>
          <cell r="C27">
            <v>35.5</v>
          </cell>
          <cell r="D27">
            <v>23.6</v>
          </cell>
          <cell r="E27">
            <v>64.916666666666671</v>
          </cell>
          <cell r="F27">
            <v>85</v>
          </cell>
          <cell r="G27">
            <v>43</v>
          </cell>
          <cell r="H27">
            <v>12.96</v>
          </cell>
          <cell r="I27" t="str">
            <v>N</v>
          </cell>
          <cell r="J27">
            <v>30.96</v>
          </cell>
          <cell r="K27">
            <v>1</v>
          </cell>
        </row>
        <row r="28">
          <cell r="B28">
            <v>23.804166666666671</v>
          </cell>
          <cell r="C28">
            <v>30</v>
          </cell>
          <cell r="D28">
            <v>19.600000000000001</v>
          </cell>
          <cell r="E28">
            <v>71</v>
          </cell>
          <cell r="F28">
            <v>85</v>
          </cell>
          <cell r="G28">
            <v>57</v>
          </cell>
          <cell r="H28">
            <v>11.16</v>
          </cell>
          <cell r="I28" t="str">
            <v>S</v>
          </cell>
          <cell r="J28">
            <v>21.240000000000002</v>
          </cell>
          <cell r="K28">
            <v>0.4</v>
          </cell>
        </row>
        <row r="29">
          <cell r="B29">
            <v>27.137500000000003</v>
          </cell>
          <cell r="C29">
            <v>34.299999999999997</v>
          </cell>
          <cell r="D29">
            <v>22.9</v>
          </cell>
          <cell r="E29">
            <v>78.375</v>
          </cell>
          <cell r="F29">
            <v>94</v>
          </cell>
          <cell r="G29">
            <v>49</v>
          </cell>
          <cell r="H29">
            <v>6.84</v>
          </cell>
          <cell r="I29" t="str">
            <v>L</v>
          </cell>
          <cell r="J29">
            <v>25.56</v>
          </cell>
          <cell r="K29">
            <v>0</v>
          </cell>
        </row>
        <row r="30">
          <cell r="B30">
            <v>29.354166666666661</v>
          </cell>
          <cell r="C30">
            <v>36.799999999999997</v>
          </cell>
          <cell r="D30">
            <v>23.7</v>
          </cell>
          <cell r="E30">
            <v>71.333333333333329</v>
          </cell>
          <cell r="F30">
            <v>95</v>
          </cell>
          <cell r="G30">
            <v>39</v>
          </cell>
          <cell r="H30">
            <v>8.64</v>
          </cell>
          <cell r="I30" t="str">
            <v>SE</v>
          </cell>
          <cell r="J30">
            <v>17.64</v>
          </cell>
          <cell r="K30">
            <v>0</v>
          </cell>
        </row>
        <row r="31">
          <cell r="B31">
            <v>29.599999999999998</v>
          </cell>
          <cell r="C31">
            <v>35.6</v>
          </cell>
          <cell r="D31">
            <v>23.3</v>
          </cell>
          <cell r="E31">
            <v>66.375</v>
          </cell>
          <cell r="F31">
            <v>91</v>
          </cell>
          <cell r="G31">
            <v>47</v>
          </cell>
          <cell r="H31">
            <v>6.84</v>
          </cell>
          <cell r="I31" t="str">
            <v>NE</v>
          </cell>
          <cell r="J31">
            <v>18</v>
          </cell>
          <cell r="K31">
            <v>0</v>
          </cell>
        </row>
        <row r="32">
          <cell r="B32">
            <v>29.32083333333334</v>
          </cell>
          <cell r="C32">
            <v>35.4</v>
          </cell>
          <cell r="D32">
            <v>23.1</v>
          </cell>
          <cell r="E32">
            <v>65.666666666666671</v>
          </cell>
          <cell r="F32">
            <v>90</v>
          </cell>
          <cell r="G32">
            <v>38</v>
          </cell>
          <cell r="H32">
            <v>9</v>
          </cell>
          <cell r="I32" t="str">
            <v>N</v>
          </cell>
          <cell r="J32">
            <v>19.440000000000001</v>
          </cell>
          <cell r="K32">
            <v>0</v>
          </cell>
        </row>
        <row r="33">
          <cell r="B33">
            <v>30.45</v>
          </cell>
          <cell r="C33">
            <v>37.799999999999997</v>
          </cell>
          <cell r="D33">
            <v>23.7</v>
          </cell>
          <cell r="E33">
            <v>64.291666666666671</v>
          </cell>
          <cell r="F33">
            <v>91</v>
          </cell>
          <cell r="G33">
            <v>34</v>
          </cell>
          <cell r="H33">
            <v>11.16</v>
          </cell>
          <cell r="I33" t="str">
            <v>N</v>
          </cell>
          <cell r="J33">
            <v>31.680000000000003</v>
          </cell>
          <cell r="K33">
            <v>0</v>
          </cell>
        </row>
        <row r="34">
          <cell r="B34">
            <v>30.537499999999998</v>
          </cell>
          <cell r="C34">
            <v>39.1</v>
          </cell>
          <cell r="D34">
            <v>22.6</v>
          </cell>
          <cell r="E34">
            <v>62.875</v>
          </cell>
          <cell r="F34">
            <v>94</v>
          </cell>
          <cell r="G34">
            <v>26</v>
          </cell>
          <cell r="H34">
            <v>10.8</v>
          </cell>
          <cell r="I34" t="str">
            <v>O</v>
          </cell>
          <cell r="J34">
            <v>28.44</v>
          </cell>
          <cell r="K34">
            <v>0</v>
          </cell>
        </row>
        <row r="35">
          <cell r="B35">
            <v>31.066666666666663</v>
          </cell>
          <cell r="C35">
            <v>38.700000000000003</v>
          </cell>
          <cell r="D35">
            <v>23.5</v>
          </cell>
          <cell r="E35">
            <v>60.708333333333336</v>
          </cell>
          <cell r="F35">
            <v>91</v>
          </cell>
          <cell r="G35">
            <v>32</v>
          </cell>
          <cell r="H35">
            <v>9</v>
          </cell>
          <cell r="I35" t="str">
            <v>N</v>
          </cell>
          <cell r="J35">
            <v>32.76</v>
          </cell>
          <cell r="K35">
            <v>0</v>
          </cell>
        </row>
        <row r="36">
          <cell r="I36" t="str">
            <v>S</v>
          </cell>
        </row>
      </sheetData>
      <sheetData sheetId="10">
        <row r="5">
          <cell r="B5">
            <v>27.499999999999996</v>
          </cell>
        </row>
      </sheetData>
      <sheetData sheetId="11">
        <row r="5">
          <cell r="B5">
            <v>27.520833333333329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>
        <row r="5">
          <cell r="B5">
            <v>26.299999999999997</v>
          </cell>
        </row>
      </sheetData>
      <sheetData sheetId="9">
        <row r="5">
          <cell r="B5">
            <v>29.650000000000006</v>
          </cell>
          <cell r="C5">
            <v>36.700000000000003</v>
          </cell>
          <cell r="D5">
            <v>24.3</v>
          </cell>
          <cell r="E5">
            <v>56.666666666666664</v>
          </cell>
          <cell r="F5">
            <v>83</v>
          </cell>
          <cell r="G5">
            <v>33</v>
          </cell>
          <cell r="H5">
            <v>26.64</v>
          </cell>
          <cell r="I5" t="str">
            <v>N</v>
          </cell>
          <cell r="J5">
            <v>43.92</v>
          </cell>
          <cell r="K5">
            <v>0</v>
          </cell>
        </row>
        <row r="6">
          <cell r="B6">
            <v>29.179166666666664</v>
          </cell>
          <cell r="C6">
            <v>37.6</v>
          </cell>
          <cell r="D6">
            <v>23.6</v>
          </cell>
          <cell r="E6">
            <v>61.125</v>
          </cell>
          <cell r="F6">
            <v>86</v>
          </cell>
          <cell r="G6">
            <v>32</v>
          </cell>
          <cell r="H6">
            <v>35.28</v>
          </cell>
          <cell r="I6" t="str">
            <v>NE</v>
          </cell>
          <cell r="J6">
            <v>72.360000000000014</v>
          </cell>
          <cell r="K6">
            <v>0</v>
          </cell>
        </row>
        <row r="7">
          <cell r="B7">
            <v>27.083333333333332</v>
          </cell>
          <cell r="C7">
            <v>30.5</v>
          </cell>
          <cell r="D7">
            <v>23.6</v>
          </cell>
          <cell r="E7">
            <v>68.041666666666671</v>
          </cell>
          <cell r="F7">
            <v>85</v>
          </cell>
          <cell r="G7">
            <v>52</v>
          </cell>
          <cell r="H7">
            <v>18</v>
          </cell>
          <cell r="I7" t="str">
            <v>N</v>
          </cell>
          <cell r="J7">
            <v>31.319999999999997</v>
          </cell>
          <cell r="K7">
            <v>0</v>
          </cell>
        </row>
        <row r="8">
          <cell r="B8">
            <v>25.054166666666671</v>
          </cell>
          <cell r="C8">
            <v>30.2</v>
          </cell>
          <cell r="D8">
            <v>21.2</v>
          </cell>
          <cell r="E8">
            <v>79.791666666666671</v>
          </cell>
          <cell r="F8">
            <v>96</v>
          </cell>
          <cell r="G8">
            <v>57</v>
          </cell>
          <cell r="H8">
            <v>24.48</v>
          </cell>
          <cell r="I8" t="str">
            <v>N</v>
          </cell>
          <cell r="J8">
            <v>44.28</v>
          </cell>
          <cell r="K8">
            <v>18.799999999999997</v>
          </cell>
        </row>
        <row r="9">
          <cell r="B9">
            <v>27.037500000000005</v>
          </cell>
          <cell r="C9">
            <v>32.6</v>
          </cell>
          <cell r="D9">
            <v>23.1</v>
          </cell>
          <cell r="E9">
            <v>73.541666666666671</v>
          </cell>
          <cell r="F9">
            <v>95</v>
          </cell>
          <cell r="G9">
            <v>44</v>
          </cell>
          <cell r="H9">
            <v>7.5600000000000005</v>
          </cell>
          <cell r="I9" t="str">
            <v>NE</v>
          </cell>
          <cell r="J9">
            <v>24.840000000000003</v>
          </cell>
          <cell r="K9">
            <v>0.2</v>
          </cell>
        </row>
        <row r="10">
          <cell r="B10">
            <v>28.533333333333328</v>
          </cell>
          <cell r="C10">
            <v>36.299999999999997</v>
          </cell>
          <cell r="D10">
            <v>23</v>
          </cell>
          <cell r="E10">
            <v>61.625</v>
          </cell>
          <cell r="F10">
            <v>92</v>
          </cell>
          <cell r="G10">
            <v>33</v>
          </cell>
          <cell r="H10">
            <v>19.8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26.912499999999998</v>
          </cell>
          <cell r="C11">
            <v>31.2</v>
          </cell>
          <cell r="D11">
            <v>24.3</v>
          </cell>
          <cell r="E11">
            <v>73.666666666666671</v>
          </cell>
          <cell r="F11">
            <v>90</v>
          </cell>
          <cell r="G11">
            <v>51</v>
          </cell>
          <cell r="H11">
            <v>16.920000000000002</v>
          </cell>
          <cell r="I11" t="str">
            <v>N</v>
          </cell>
          <cell r="J11">
            <v>29.880000000000003</v>
          </cell>
          <cell r="K11">
            <v>0</v>
          </cell>
        </row>
        <row r="12">
          <cell r="B12">
            <v>27.945833333333336</v>
          </cell>
          <cell r="C12">
            <v>37.1</v>
          </cell>
          <cell r="D12">
            <v>21.7</v>
          </cell>
          <cell r="E12">
            <v>71.625</v>
          </cell>
          <cell r="F12">
            <v>96</v>
          </cell>
          <cell r="G12">
            <v>33</v>
          </cell>
          <cell r="H12">
            <v>14.04</v>
          </cell>
          <cell r="I12" t="str">
            <v>O</v>
          </cell>
          <cell r="J12">
            <v>27.36</v>
          </cell>
          <cell r="K12">
            <v>0</v>
          </cell>
        </row>
        <row r="13">
          <cell r="B13">
            <v>28.674999999999994</v>
          </cell>
          <cell r="C13">
            <v>36.700000000000003</v>
          </cell>
          <cell r="D13">
            <v>22.1</v>
          </cell>
          <cell r="E13">
            <v>69.208333333333329</v>
          </cell>
          <cell r="F13">
            <v>96</v>
          </cell>
          <cell r="G13">
            <v>34</v>
          </cell>
          <cell r="H13">
            <v>16.920000000000002</v>
          </cell>
          <cell r="I13" t="str">
            <v>N</v>
          </cell>
          <cell r="J13">
            <v>28.08</v>
          </cell>
          <cell r="K13">
            <v>0</v>
          </cell>
        </row>
        <row r="14">
          <cell r="B14">
            <v>24.708333333333332</v>
          </cell>
          <cell r="C14">
            <v>28.7</v>
          </cell>
          <cell r="D14">
            <v>21.7</v>
          </cell>
          <cell r="E14">
            <v>84.5</v>
          </cell>
          <cell r="F14">
            <v>94</v>
          </cell>
          <cell r="G14">
            <v>65</v>
          </cell>
          <cell r="H14">
            <v>32.4</v>
          </cell>
          <cell r="I14" t="str">
            <v>SO</v>
          </cell>
          <cell r="J14">
            <v>50.76</v>
          </cell>
          <cell r="K14">
            <v>18.8</v>
          </cell>
        </row>
        <row r="15">
          <cell r="B15">
            <v>21.725000000000005</v>
          </cell>
          <cell r="C15">
            <v>24.1</v>
          </cell>
          <cell r="D15">
            <v>20.5</v>
          </cell>
          <cell r="E15">
            <v>88.541666666666671</v>
          </cell>
          <cell r="F15">
            <v>96</v>
          </cell>
          <cell r="G15">
            <v>78</v>
          </cell>
          <cell r="H15">
            <v>14.76</v>
          </cell>
          <cell r="I15" t="str">
            <v>SO</v>
          </cell>
          <cell r="J15">
            <v>29.16</v>
          </cell>
          <cell r="K15">
            <v>0.8</v>
          </cell>
        </row>
        <row r="16">
          <cell r="B16">
            <v>23.525000000000002</v>
          </cell>
          <cell r="C16">
            <v>28.9</v>
          </cell>
          <cell r="D16">
            <v>20.100000000000001</v>
          </cell>
          <cell r="E16">
            <v>75.375</v>
          </cell>
          <cell r="F16">
            <v>91</v>
          </cell>
          <cell r="G16">
            <v>55</v>
          </cell>
          <cell r="H16">
            <v>10.8</v>
          </cell>
          <cell r="I16" t="str">
            <v>SO</v>
          </cell>
          <cell r="J16">
            <v>27</v>
          </cell>
          <cell r="K16">
            <v>0</v>
          </cell>
        </row>
        <row r="17">
          <cell r="B17">
            <v>26.124999999999996</v>
          </cell>
          <cell r="C17">
            <v>34.200000000000003</v>
          </cell>
          <cell r="D17">
            <v>20.399999999999999</v>
          </cell>
          <cell r="E17">
            <v>73.375</v>
          </cell>
          <cell r="F17">
            <v>96</v>
          </cell>
          <cell r="G17">
            <v>40</v>
          </cell>
          <cell r="H17">
            <v>5.04</v>
          </cell>
          <cell r="I17" t="str">
            <v>S</v>
          </cell>
          <cell r="J17">
            <v>23.400000000000002</v>
          </cell>
          <cell r="K17">
            <v>0</v>
          </cell>
        </row>
        <row r="18">
          <cell r="B18">
            <v>28.779166666666665</v>
          </cell>
          <cell r="C18">
            <v>36.700000000000003</v>
          </cell>
          <cell r="D18">
            <v>22.1</v>
          </cell>
          <cell r="E18">
            <v>62.666666666666664</v>
          </cell>
          <cell r="F18">
            <v>88</v>
          </cell>
          <cell r="G18">
            <v>32</v>
          </cell>
          <cell r="H18">
            <v>7.5600000000000005</v>
          </cell>
          <cell r="I18" t="str">
            <v>SE</v>
          </cell>
          <cell r="J18">
            <v>23.040000000000003</v>
          </cell>
          <cell r="K18">
            <v>0</v>
          </cell>
        </row>
        <row r="19">
          <cell r="B19">
            <v>28.804166666666671</v>
          </cell>
          <cell r="C19">
            <v>36.700000000000003</v>
          </cell>
          <cell r="D19">
            <v>21.4</v>
          </cell>
          <cell r="E19">
            <v>68.166666666666671</v>
          </cell>
          <cell r="F19">
            <v>95</v>
          </cell>
          <cell r="G19">
            <v>39</v>
          </cell>
          <cell r="H19">
            <v>22.68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25.108333333333334</v>
          </cell>
          <cell r="C20">
            <v>30.5</v>
          </cell>
          <cell r="D20">
            <v>19.100000000000001</v>
          </cell>
          <cell r="E20">
            <v>74.916666666666671</v>
          </cell>
          <cell r="F20">
            <v>97</v>
          </cell>
          <cell r="G20">
            <v>56</v>
          </cell>
          <cell r="H20">
            <v>34.92</v>
          </cell>
          <cell r="I20" t="str">
            <v>NE</v>
          </cell>
          <cell r="J20">
            <v>83.88000000000001</v>
          </cell>
          <cell r="K20">
            <v>27.599999999999998</v>
          </cell>
        </row>
        <row r="21">
          <cell r="B21">
            <v>26.025000000000006</v>
          </cell>
          <cell r="C21">
            <v>33.200000000000003</v>
          </cell>
          <cell r="D21">
            <v>21.1</v>
          </cell>
          <cell r="E21">
            <v>74</v>
          </cell>
          <cell r="F21">
            <v>95</v>
          </cell>
          <cell r="G21">
            <v>43</v>
          </cell>
          <cell r="H21">
            <v>3.9600000000000004</v>
          </cell>
          <cell r="I21" t="str">
            <v>SE</v>
          </cell>
          <cell r="J21">
            <v>14.04</v>
          </cell>
          <cell r="K21">
            <v>0</v>
          </cell>
        </row>
        <row r="22">
          <cell r="B22">
            <v>27.987500000000001</v>
          </cell>
          <cell r="C22">
            <v>35.9</v>
          </cell>
          <cell r="D22">
            <v>21.3</v>
          </cell>
          <cell r="E22">
            <v>71.416666666666671</v>
          </cell>
          <cell r="F22">
            <v>96</v>
          </cell>
          <cell r="G22">
            <v>39</v>
          </cell>
          <cell r="H22">
            <v>19.079999999999998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29.033333333333331</v>
          </cell>
          <cell r="C23">
            <v>34.799999999999997</v>
          </cell>
          <cell r="D23">
            <v>23.6</v>
          </cell>
          <cell r="E23">
            <v>65.5</v>
          </cell>
          <cell r="F23">
            <v>87</v>
          </cell>
          <cell r="G23">
            <v>46</v>
          </cell>
          <cell r="H23">
            <v>25.92</v>
          </cell>
          <cell r="I23" t="str">
            <v>NE</v>
          </cell>
          <cell r="J23">
            <v>45.72</v>
          </cell>
          <cell r="K23">
            <v>0</v>
          </cell>
        </row>
        <row r="24">
          <cell r="B24">
            <v>29.158333333333335</v>
          </cell>
          <cell r="C24">
            <v>36.1</v>
          </cell>
          <cell r="D24">
            <v>23.3</v>
          </cell>
          <cell r="E24">
            <v>63.916666666666664</v>
          </cell>
          <cell r="F24">
            <v>89</v>
          </cell>
          <cell r="G24">
            <v>39</v>
          </cell>
          <cell r="H24">
            <v>22.68</v>
          </cell>
          <cell r="I24" t="str">
            <v>N</v>
          </cell>
          <cell r="J24">
            <v>38.880000000000003</v>
          </cell>
          <cell r="K24">
            <v>0</v>
          </cell>
        </row>
        <row r="25">
          <cell r="B25">
            <v>29.941666666666663</v>
          </cell>
          <cell r="C25">
            <v>35.700000000000003</v>
          </cell>
          <cell r="D25">
            <v>24.6</v>
          </cell>
          <cell r="E25">
            <v>62.958333333333336</v>
          </cell>
          <cell r="F25">
            <v>88</v>
          </cell>
          <cell r="G25">
            <v>40</v>
          </cell>
          <cell r="H25">
            <v>20.88</v>
          </cell>
          <cell r="I25" t="str">
            <v>NE</v>
          </cell>
          <cell r="J25">
            <v>49.32</v>
          </cell>
          <cell r="K25">
            <v>0</v>
          </cell>
        </row>
        <row r="26">
          <cell r="B26">
            <v>30.8</v>
          </cell>
          <cell r="C26">
            <v>36.5</v>
          </cell>
          <cell r="D26">
            <v>24.7</v>
          </cell>
          <cell r="E26">
            <v>56.833333333333336</v>
          </cell>
          <cell r="F26">
            <v>80</v>
          </cell>
          <cell r="G26">
            <v>36</v>
          </cell>
          <cell r="H26">
            <v>28.44</v>
          </cell>
          <cell r="I26" t="str">
            <v>N</v>
          </cell>
          <cell r="J26">
            <v>61.92</v>
          </cell>
          <cell r="K26">
            <v>0</v>
          </cell>
        </row>
        <row r="27">
          <cell r="B27">
            <v>29.479166666666661</v>
          </cell>
          <cell r="C27">
            <v>37.200000000000003</v>
          </cell>
          <cell r="D27">
            <v>24.3</v>
          </cell>
          <cell r="E27">
            <v>63.333333333333336</v>
          </cell>
          <cell r="F27">
            <v>87</v>
          </cell>
          <cell r="G27">
            <v>38</v>
          </cell>
          <cell r="H27">
            <v>29.52</v>
          </cell>
          <cell r="I27" t="str">
            <v>N</v>
          </cell>
          <cell r="J27">
            <v>52.2</v>
          </cell>
          <cell r="K27">
            <v>0</v>
          </cell>
        </row>
        <row r="28">
          <cell r="B28">
            <v>25.716666666666665</v>
          </cell>
          <cell r="C28">
            <v>33.1</v>
          </cell>
          <cell r="D28">
            <v>20.5</v>
          </cell>
          <cell r="E28">
            <v>79.041666666666671</v>
          </cell>
          <cell r="F28">
            <v>93</v>
          </cell>
          <cell r="G28">
            <v>53</v>
          </cell>
          <cell r="H28">
            <v>12.6</v>
          </cell>
          <cell r="I28" t="str">
            <v>SO</v>
          </cell>
          <cell r="J28">
            <v>25.56</v>
          </cell>
          <cell r="K28">
            <v>0.8</v>
          </cell>
        </row>
        <row r="29">
          <cell r="B29">
            <v>29.108333333333338</v>
          </cell>
          <cell r="C29">
            <v>36.4</v>
          </cell>
          <cell r="D29">
            <v>23.2</v>
          </cell>
          <cell r="E29">
            <v>73</v>
          </cell>
          <cell r="F29">
            <v>96</v>
          </cell>
          <cell r="G29">
            <v>40</v>
          </cell>
          <cell r="H29">
            <v>11.879999999999999</v>
          </cell>
          <cell r="I29" t="str">
            <v>NE</v>
          </cell>
          <cell r="J29">
            <v>25.92</v>
          </cell>
          <cell r="K29">
            <v>0</v>
          </cell>
        </row>
        <row r="30">
          <cell r="B30">
            <v>30.541666666666661</v>
          </cell>
          <cell r="C30">
            <v>38.4</v>
          </cell>
          <cell r="D30">
            <v>23.2</v>
          </cell>
          <cell r="E30">
            <v>65.75</v>
          </cell>
          <cell r="F30">
            <v>95</v>
          </cell>
          <cell r="G30">
            <v>34</v>
          </cell>
          <cell r="H30">
            <v>15.840000000000002</v>
          </cell>
          <cell r="I30" t="str">
            <v>NO</v>
          </cell>
          <cell r="J30">
            <v>34.56</v>
          </cell>
          <cell r="K30">
            <v>0</v>
          </cell>
        </row>
        <row r="31">
          <cell r="B31">
            <v>31.05</v>
          </cell>
          <cell r="C31">
            <v>38</v>
          </cell>
          <cell r="D31">
            <v>25.2</v>
          </cell>
          <cell r="E31">
            <v>59.125</v>
          </cell>
          <cell r="F31">
            <v>86</v>
          </cell>
          <cell r="G31">
            <v>30</v>
          </cell>
          <cell r="H31">
            <v>15.120000000000001</v>
          </cell>
          <cell r="I31" t="str">
            <v>NE</v>
          </cell>
          <cell r="J31">
            <v>35.28</v>
          </cell>
          <cell r="K31">
            <v>0</v>
          </cell>
        </row>
        <row r="32">
          <cell r="B32">
            <v>30.241666666666664</v>
          </cell>
          <cell r="C32">
            <v>37.4</v>
          </cell>
          <cell r="D32">
            <v>22.6</v>
          </cell>
          <cell r="E32">
            <v>59.041666666666664</v>
          </cell>
          <cell r="F32">
            <v>91</v>
          </cell>
          <cell r="G32">
            <v>32</v>
          </cell>
          <cell r="H32">
            <v>19.079999999999998</v>
          </cell>
          <cell r="I32" t="str">
            <v>N</v>
          </cell>
          <cell r="J32">
            <v>36.72</v>
          </cell>
          <cell r="K32">
            <v>0</v>
          </cell>
        </row>
        <row r="33">
          <cell r="B33">
            <v>30.11666666666666</v>
          </cell>
          <cell r="C33">
            <v>39.700000000000003</v>
          </cell>
          <cell r="D33">
            <v>21.7</v>
          </cell>
          <cell r="E33">
            <v>62.166666666666664</v>
          </cell>
          <cell r="F33">
            <v>94</v>
          </cell>
          <cell r="G33">
            <v>27</v>
          </cell>
          <cell r="H33">
            <v>20.88</v>
          </cell>
          <cell r="I33" t="str">
            <v>N</v>
          </cell>
          <cell r="J33">
            <v>38.159999999999997</v>
          </cell>
          <cell r="K33">
            <v>0</v>
          </cell>
        </row>
        <row r="34">
          <cell r="B34">
            <v>30.404166666666665</v>
          </cell>
          <cell r="C34">
            <v>40.299999999999997</v>
          </cell>
          <cell r="D34">
            <v>21.6</v>
          </cell>
          <cell r="E34">
            <v>61.791666666666664</v>
          </cell>
          <cell r="F34">
            <v>94</v>
          </cell>
          <cell r="G34">
            <v>26</v>
          </cell>
          <cell r="H34">
            <v>14.4</v>
          </cell>
          <cell r="I34" t="str">
            <v>NE</v>
          </cell>
          <cell r="J34">
            <v>35.28</v>
          </cell>
          <cell r="K34">
            <v>0</v>
          </cell>
        </row>
        <row r="35">
          <cell r="B35">
            <v>32.287500000000001</v>
          </cell>
          <cell r="C35">
            <v>39.799999999999997</v>
          </cell>
          <cell r="D35">
            <v>25.5</v>
          </cell>
          <cell r="E35">
            <v>54.166666666666664</v>
          </cell>
          <cell r="F35">
            <v>83</v>
          </cell>
          <cell r="G35">
            <v>29</v>
          </cell>
          <cell r="H35">
            <v>20.52</v>
          </cell>
          <cell r="I35" t="str">
            <v>NO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>
            <v>29.754166666666666</v>
          </cell>
        </row>
      </sheetData>
      <sheetData sheetId="11">
        <row r="5">
          <cell r="B5">
            <v>27.520833333333329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>
        <row r="5">
          <cell r="B5">
            <v>22.395000000000003</v>
          </cell>
        </row>
      </sheetData>
      <sheetData sheetId="9">
        <row r="5">
          <cell r="B5">
            <v>24.928571428571423</v>
          </cell>
          <cell r="C5">
            <v>33.200000000000003</v>
          </cell>
          <cell r="D5">
            <v>20.9</v>
          </cell>
          <cell r="E5">
            <v>50</v>
          </cell>
          <cell r="F5">
            <v>65</v>
          </cell>
          <cell r="G5">
            <v>26</v>
          </cell>
          <cell r="H5">
            <v>12.6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26.53125</v>
          </cell>
          <cell r="C6">
            <v>35.4</v>
          </cell>
          <cell r="D6">
            <v>21.6</v>
          </cell>
          <cell r="E6">
            <v>47.6875</v>
          </cell>
          <cell r="F6">
            <v>72</v>
          </cell>
          <cell r="G6">
            <v>19</v>
          </cell>
          <cell r="H6">
            <v>10.8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24.3</v>
          </cell>
          <cell r="C7">
            <v>33</v>
          </cell>
          <cell r="D7">
            <v>18.8</v>
          </cell>
          <cell r="E7">
            <v>55.8</v>
          </cell>
          <cell r="F7">
            <v>84</v>
          </cell>
          <cell r="G7">
            <v>20</v>
          </cell>
          <cell r="H7">
            <v>18.36</v>
          </cell>
          <cell r="I7" t="str">
            <v>NE</v>
          </cell>
          <cell r="J7">
            <v>46.080000000000005</v>
          </cell>
          <cell r="K7">
            <v>0</v>
          </cell>
        </row>
        <row r="8">
          <cell r="B8">
            <v>23.240000000000002</v>
          </cell>
          <cell r="C8">
            <v>29.5</v>
          </cell>
          <cell r="D8">
            <v>20.8</v>
          </cell>
          <cell r="E8">
            <v>74.86666666666666</v>
          </cell>
          <cell r="F8">
            <v>88</v>
          </cell>
          <cell r="G8">
            <v>43</v>
          </cell>
          <cell r="H8">
            <v>29.16</v>
          </cell>
          <cell r="I8" t="str">
            <v>SO</v>
          </cell>
          <cell r="J8">
            <v>49.680000000000007</v>
          </cell>
          <cell r="K8">
            <v>0</v>
          </cell>
        </row>
        <row r="9">
          <cell r="B9">
            <v>23.90666666666667</v>
          </cell>
          <cell r="C9">
            <v>27.3</v>
          </cell>
          <cell r="D9">
            <v>20.8</v>
          </cell>
          <cell r="E9">
            <v>73.2</v>
          </cell>
          <cell r="F9">
            <v>88</v>
          </cell>
          <cell r="G9">
            <v>55</v>
          </cell>
          <cell r="H9">
            <v>19.079999999999998</v>
          </cell>
          <cell r="I9" t="str">
            <v>S</v>
          </cell>
          <cell r="J9">
            <v>34.56</v>
          </cell>
          <cell r="K9">
            <v>0</v>
          </cell>
        </row>
        <row r="10">
          <cell r="B10">
            <v>25.00714285714286</v>
          </cell>
          <cell r="C10">
            <v>34.299999999999997</v>
          </cell>
          <cell r="D10">
            <v>22.1</v>
          </cell>
          <cell r="E10">
            <v>58.285714285714285</v>
          </cell>
          <cell r="F10">
            <v>73</v>
          </cell>
          <cell r="G10">
            <v>22</v>
          </cell>
          <cell r="H10">
            <v>14.76</v>
          </cell>
          <cell r="I10" t="str">
            <v>L</v>
          </cell>
          <cell r="J10">
            <v>28.8</v>
          </cell>
          <cell r="K10">
            <v>0</v>
          </cell>
        </row>
        <row r="11">
          <cell r="B11">
            <v>25.185714285714287</v>
          </cell>
          <cell r="C11">
            <v>32.5</v>
          </cell>
          <cell r="D11">
            <v>20.9</v>
          </cell>
          <cell r="E11">
            <v>52.5</v>
          </cell>
          <cell r="F11">
            <v>72</v>
          </cell>
          <cell r="G11">
            <v>28</v>
          </cell>
          <cell r="H11">
            <v>10.08</v>
          </cell>
          <cell r="I11" t="str">
            <v>L</v>
          </cell>
          <cell r="J11">
            <v>21.6</v>
          </cell>
          <cell r="K11">
            <v>0</v>
          </cell>
        </row>
        <row r="12">
          <cell r="B12">
            <v>25.457142857142856</v>
          </cell>
          <cell r="C12">
            <v>33.299999999999997</v>
          </cell>
          <cell r="D12">
            <v>20.8</v>
          </cell>
          <cell r="E12">
            <v>53.5</v>
          </cell>
          <cell r="F12">
            <v>76</v>
          </cell>
          <cell r="G12">
            <v>27</v>
          </cell>
          <cell r="H12">
            <v>11.16</v>
          </cell>
          <cell r="I12" t="str">
            <v>SE</v>
          </cell>
          <cell r="J12">
            <v>20.52</v>
          </cell>
          <cell r="K12">
            <v>0</v>
          </cell>
        </row>
        <row r="13">
          <cell r="B13">
            <v>26.566666666666666</v>
          </cell>
          <cell r="C13">
            <v>33.200000000000003</v>
          </cell>
          <cell r="D13">
            <v>22.8</v>
          </cell>
          <cell r="E13">
            <v>45.533333333333331</v>
          </cell>
          <cell r="F13">
            <v>62</v>
          </cell>
          <cell r="G13">
            <v>26</v>
          </cell>
          <cell r="H13">
            <v>18</v>
          </cell>
          <cell r="I13" t="str">
            <v>SE</v>
          </cell>
          <cell r="J13">
            <v>32.4</v>
          </cell>
          <cell r="K13">
            <v>0</v>
          </cell>
        </row>
        <row r="14">
          <cell r="B14">
            <v>25.752631578947373</v>
          </cell>
          <cell r="C14">
            <v>30</v>
          </cell>
          <cell r="D14">
            <v>23.4</v>
          </cell>
          <cell r="E14">
            <v>54</v>
          </cell>
          <cell r="F14">
            <v>77</v>
          </cell>
          <cell r="G14">
            <v>29</v>
          </cell>
          <cell r="H14">
            <v>30.96</v>
          </cell>
          <cell r="I14" t="str">
            <v>NE</v>
          </cell>
          <cell r="J14">
            <v>70.56</v>
          </cell>
          <cell r="K14">
            <v>0</v>
          </cell>
        </row>
        <row r="15">
          <cell r="B15">
            <v>23.8</v>
          </cell>
          <cell r="C15">
            <v>30.2</v>
          </cell>
          <cell r="D15">
            <v>21.4</v>
          </cell>
          <cell r="E15">
            <v>78.5</v>
          </cell>
          <cell r="F15">
            <v>91</v>
          </cell>
          <cell r="G15">
            <v>48</v>
          </cell>
          <cell r="H15">
            <v>9</v>
          </cell>
          <cell r="I15" t="str">
            <v>SO</v>
          </cell>
          <cell r="J15">
            <v>21.96</v>
          </cell>
          <cell r="K15">
            <v>0</v>
          </cell>
        </row>
        <row r="16">
          <cell r="B16">
            <v>23.705555555555563</v>
          </cell>
          <cell r="C16">
            <v>27.4</v>
          </cell>
          <cell r="D16">
            <v>21</v>
          </cell>
          <cell r="E16">
            <v>77.277777777777771</v>
          </cell>
          <cell r="F16">
            <v>92</v>
          </cell>
          <cell r="G16">
            <v>58</v>
          </cell>
          <cell r="H16">
            <v>22.68</v>
          </cell>
          <cell r="I16" t="str">
            <v>S</v>
          </cell>
          <cell r="J16">
            <v>37.080000000000005</v>
          </cell>
          <cell r="K16">
            <v>1.4</v>
          </cell>
        </row>
        <row r="17">
          <cell r="B17">
            <v>22.093333333333337</v>
          </cell>
          <cell r="C17">
            <v>29.3</v>
          </cell>
          <cell r="D17">
            <v>18.899999999999999</v>
          </cell>
          <cell r="E17">
            <v>74.333333333333329</v>
          </cell>
          <cell r="F17">
            <v>89</v>
          </cell>
          <cell r="G17">
            <v>47</v>
          </cell>
          <cell r="H17">
            <v>20.52</v>
          </cell>
          <cell r="I17" t="str">
            <v>SE</v>
          </cell>
          <cell r="J17">
            <v>29.16</v>
          </cell>
          <cell r="K17">
            <v>0</v>
          </cell>
        </row>
        <row r="18">
          <cell r="B18">
            <v>22.892857142857142</v>
          </cell>
          <cell r="C18">
            <v>29</v>
          </cell>
          <cell r="D18">
            <v>19.600000000000001</v>
          </cell>
          <cell r="E18">
            <v>67.5</v>
          </cell>
          <cell r="F18">
            <v>77</v>
          </cell>
          <cell r="G18">
            <v>49</v>
          </cell>
          <cell r="H18">
            <v>19.8</v>
          </cell>
          <cell r="I18" t="str">
            <v>S</v>
          </cell>
          <cell r="J18">
            <v>29.16</v>
          </cell>
          <cell r="K18">
            <v>0</v>
          </cell>
        </row>
        <row r="19">
          <cell r="B19">
            <v>24.371428571428567</v>
          </cell>
          <cell r="C19">
            <v>31</v>
          </cell>
          <cell r="D19">
            <v>21.1</v>
          </cell>
          <cell r="E19">
            <v>63.071428571428569</v>
          </cell>
          <cell r="F19">
            <v>74</v>
          </cell>
          <cell r="G19">
            <v>30</v>
          </cell>
          <cell r="H19">
            <v>17.28</v>
          </cell>
          <cell r="I19" t="str">
            <v>SE</v>
          </cell>
          <cell r="J19">
            <v>30.6</v>
          </cell>
          <cell r="K19">
            <v>0</v>
          </cell>
        </row>
        <row r="20">
          <cell r="B20">
            <v>23.804761904761904</v>
          </cell>
          <cell r="C20">
            <v>29.1</v>
          </cell>
          <cell r="D20">
            <v>19.600000000000001</v>
          </cell>
          <cell r="E20">
            <v>69.571428571428569</v>
          </cell>
          <cell r="F20">
            <v>95</v>
          </cell>
          <cell r="G20">
            <v>35</v>
          </cell>
          <cell r="H20">
            <v>25.56</v>
          </cell>
          <cell r="I20" t="str">
            <v>L</v>
          </cell>
          <cell r="J20">
            <v>52.2</v>
          </cell>
          <cell r="K20">
            <v>12</v>
          </cell>
        </row>
        <row r="21">
          <cell r="B21">
            <v>20.307142857142853</v>
          </cell>
          <cell r="C21">
            <v>25.9</v>
          </cell>
          <cell r="D21">
            <v>18.399999999999999</v>
          </cell>
          <cell r="E21">
            <v>91.5</v>
          </cell>
          <cell r="F21">
            <v>96</v>
          </cell>
          <cell r="G21">
            <v>64</v>
          </cell>
          <cell r="H21">
            <v>8.64</v>
          </cell>
          <cell r="I21" t="str">
            <v>N</v>
          </cell>
          <cell r="J21">
            <v>13.68</v>
          </cell>
          <cell r="K21">
            <v>0.2</v>
          </cell>
        </row>
        <row r="22">
          <cell r="B22">
            <v>22.015384615384615</v>
          </cell>
          <cell r="C22">
            <v>28.4</v>
          </cell>
          <cell r="D22">
            <v>18.600000000000001</v>
          </cell>
          <cell r="E22">
            <v>82.692307692307693</v>
          </cell>
          <cell r="F22">
            <v>94</v>
          </cell>
          <cell r="G22">
            <v>49</v>
          </cell>
          <cell r="H22">
            <v>8.64</v>
          </cell>
          <cell r="I22" t="str">
            <v>O</v>
          </cell>
          <cell r="J22">
            <v>12.96</v>
          </cell>
          <cell r="K22">
            <v>0</v>
          </cell>
        </row>
        <row r="23">
          <cell r="B23">
            <v>23.766666666666666</v>
          </cell>
          <cell r="C23">
            <v>33.299999999999997</v>
          </cell>
          <cell r="D23">
            <v>21.2</v>
          </cell>
          <cell r="E23">
            <v>70.2</v>
          </cell>
          <cell r="F23">
            <v>88</v>
          </cell>
          <cell r="G23">
            <v>33</v>
          </cell>
          <cell r="H23">
            <v>18.720000000000002</v>
          </cell>
          <cell r="I23" t="str">
            <v>O</v>
          </cell>
          <cell r="J23">
            <v>56.16</v>
          </cell>
          <cell r="K23">
            <v>0</v>
          </cell>
        </row>
        <row r="24">
          <cell r="B24">
            <v>24.192857142857143</v>
          </cell>
          <cell r="C24">
            <v>30.8</v>
          </cell>
          <cell r="D24">
            <v>20.8</v>
          </cell>
          <cell r="E24">
            <v>69.5</v>
          </cell>
          <cell r="F24">
            <v>87</v>
          </cell>
          <cell r="G24">
            <v>40</v>
          </cell>
          <cell r="H24">
            <v>12.24</v>
          </cell>
          <cell r="I24" t="str">
            <v>NO</v>
          </cell>
          <cell r="J24">
            <v>26.28</v>
          </cell>
          <cell r="K24">
            <v>0</v>
          </cell>
        </row>
        <row r="25">
          <cell r="B25">
            <v>25.947058823529414</v>
          </cell>
          <cell r="C25">
            <v>31</v>
          </cell>
          <cell r="D25">
            <v>23.1</v>
          </cell>
          <cell r="E25">
            <v>66.294117647058826</v>
          </cell>
          <cell r="F25">
            <v>79</v>
          </cell>
          <cell r="G25">
            <v>44</v>
          </cell>
          <cell r="H25">
            <v>14.04</v>
          </cell>
          <cell r="I25" t="str">
            <v>N</v>
          </cell>
          <cell r="J25">
            <v>25.92</v>
          </cell>
          <cell r="K25">
            <v>0</v>
          </cell>
        </row>
        <row r="26">
          <cell r="B26">
            <v>25.362500000000001</v>
          </cell>
          <cell r="C26">
            <v>35.6</v>
          </cell>
          <cell r="D26">
            <v>22.5</v>
          </cell>
          <cell r="E26">
            <v>71.3125</v>
          </cell>
          <cell r="F26">
            <v>82</v>
          </cell>
          <cell r="G26">
            <v>31</v>
          </cell>
          <cell r="H26">
            <v>19.079999999999998</v>
          </cell>
          <cell r="I26" t="str">
            <v>N</v>
          </cell>
          <cell r="J26">
            <v>41.76</v>
          </cell>
          <cell r="K26">
            <v>7.2</v>
          </cell>
        </row>
        <row r="27">
          <cell r="B27">
            <v>26.164285714285707</v>
          </cell>
          <cell r="C27">
            <v>31.2</v>
          </cell>
          <cell r="D27">
            <v>24.2</v>
          </cell>
          <cell r="E27">
            <v>72.214285714285708</v>
          </cell>
          <cell r="F27">
            <v>84</v>
          </cell>
          <cell r="G27">
            <v>49</v>
          </cell>
          <cell r="H27">
            <v>12.24</v>
          </cell>
          <cell r="I27" t="str">
            <v>N</v>
          </cell>
          <cell r="J27">
            <v>43.2</v>
          </cell>
          <cell r="K27">
            <v>1</v>
          </cell>
        </row>
        <row r="28">
          <cell r="B28">
            <v>24.861111111111114</v>
          </cell>
          <cell r="C28">
            <v>28.8</v>
          </cell>
          <cell r="D28">
            <v>21.8</v>
          </cell>
          <cell r="E28">
            <v>79.722222222222229</v>
          </cell>
          <cell r="F28">
            <v>90</v>
          </cell>
          <cell r="G28">
            <v>58</v>
          </cell>
          <cell r="H28">
            <v>17.64</v>
          </cell>
          <cell r="I28" t="str">
            <v>SE</v>
          </cell>
          <cell r="J28">
            <v>77.400000000000006</v>
          </cell>
          <cell r="K28">
            <v>10.199999999999999</v>
          </cell>
        </row>
        <row r="29">
          <cell r="B29">
            <v>24.000000000000004</v>
          </cell>
          <cell r="C29">
            <v>29.9</v>
          </cell>
          <cell r="D29">
            <v>22.1</v>
          </cell>
          <cell r="E29">
            <v>84.384615384615387</v>
          </cell>
          <cell r="F29">
            <v>93</v>
          </cell>
          <cell r="G29">
            <v>56</v>
          </cell>
          <cell r="H29">
            <v>11.520000000000001</v>
          </cell>
          <cell r="I29" t="str">
            <v>O</v>
          </cell>
          <cell r="J29">
            <v>28.8</v>
          </cell>
          <cell r="K29">
            <v>0</v>
          </cell>
        </row>
        <row r="30">
          <cell r="B30">
            <v>26.492857142857144</v>
          </cell>
          <cell r="C30">
            <v>34.4</v>
          </cell>
          <cell r="D30">
            <v>23.2</v>
          </cell>
          <cell r="E30">
            <v>73.285714285714292</v>
          </cell>
          <cell r="F30">
            <v>90</v>
          </cell>
          <cell r="G30">
            <v>35</v>
          </cell>
          <cell r="H30">
            <v>8.64</v>
          </cell>
          <cell r="I30" t="str">
            <v>S</v>
          </cell>
          <cell r="J30">
            <v>17.64</v>
          </cell>
          <cell r="K30">
            <v>0</v>
          </cell>
        </row>
        <row r="31">
          <cell r="B31">
            <v>27.006666666666664</v>
          </cell>
          <cell r="C31">
            <v>34.799999999999997</v>
          </cell>
          <cell r="D31">
            <v>24</v>
          </cell>
          <cell r="E31">
            <v>62.466666666666669</v>
          </cell>
          <cell r="F31">
            <v>74</v>
          </cell>
          <cell r="G31">
            <v>28</v>
          </cell>
          <cell r="H31">
            <v>24.48</v>
          </cell>
          <cell r="I31" t="str">
            <v>SE</v>
          </cell>
          <cell r="J31">
            <v>39.6</v>
          </cell>
          <cell r="K31">
            <v>0</v>
          </cell>
        </row>
        <row r="32">
          <cell r="B32">
            <v>27.564285714285713</v>
          </cell>
          <cell r="C32">
            <v>36.700000000000003</v>
          </cell>
          <cell r="D32">
            <v>23.2</v>
          </cell>
          <cell r="E32">
            <v>63.071428571428569</v>
          </cell>
          <cell r="F32">
            <v>86</v>
          </cell>
          <cell r="G32">
            <v>20</v>
          </cell>
          <cell r="H32">
            <v>9.3600000000000012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28.764285714285712</v>
          </cell>
          <cell r="C33">
            <v>37</v>
          </cell>
          <cell r="D33">
            <v>24.4</v>
          </cell>
          <cell r="E33">
            <v>52.928571428571431</v>
          </cell>
          <cell r="F33">
            <v>70</v>
          </cell>
          <cell r="G33">
            <v>22</v>
          </cell>
          <cell r="H33">
            <v>18</v>
          </cell>
          <cell r="I33" t="str">
            <v>S</v>
          </cell>
          <cell r="J33">
            <v>25.56</v>
          </cell>
          <cell r="K33">
            <v>0</v>
          </cell>
        </row>
        <row r="34">
          <cell r="B34">
            <v>27.578571428571429</v>
          </cell>
          <cell r="C34">
            <v>38.6</v>
          </cell>
          <cell r="D34">
            <v>22.3</v>
          </cell>
          <cell r="E34">
            <v>52.642857142857146</v>
          </cell>
          <cell r="F34">
            <v>77</v>
          </cell>
          <cell r="G34">
            <v>18</v>
          </cell>
          <cell r="H34">
            <v>9.3600000000000012</v>
          </cell>
          <cell r="I34" t="str">
            <v>O</v>
          </cell>
          <cell r="J34">
            <v>14.04</v>
          </cell>
          <cell r="K34">
            <v>0</v>
          </cell>
        </row>
        <row r="35">
          <cell r="B35">
            <v>28.706666666666671</v>
          </cell>
          <cell r="C35">
            <v>36.9</v>
          </cell>
          <cell r="D35">
            <v>24.6</v>
          </cell>
          <cell r="E35">
            <v>49.8</v>
          </cell>
          <cell r="F35">
            <v>68</v>
          </cell>
          <cell r="G35">
            <v>28</v>
          </cell>
          <cell r="H35">
            <v>10.08</v>
          </cell>
          <cell r="I35" t="str">
            <v>SO</v>
          </cell>
          <cell r="J35">
            <v>43.56</v>
          </cell>
          <cell r="K35">
            <v>0</v>
          </cell>
        </row>
        <row r="36">
          <cell r="I36" t="str">
            <v>SE</v>
          </cell>
        </row>
      </sheetData>
      <sheetData sheetId="10">
        <row r="5">
          <cell r="B5">
            <v>28.742857142857144</v>
          </cell>
        </row>
      </sheetData>
      <sheetData sheetId="11">
        <row r="5">
          <cell r="B5">
            <v>25.8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22.829166666666669</v>
          </cell>
        </row>
      </sheetData>
      <sheetData sheetId="9">
        <row r="5">
          <cell r="B5">
            <v>26.991666666666664</v>
          </cell>
          <cell r="C5">
            <v>34.299999999999997</v>
          </cell>
          <cell r="D5">
            <v>19.100000000000001</v>
          </cell>
          <cell r="E5">
            <v>52.291666666666664</v>
          </cell>
          <cell r="F5">
            <v>80</v>
          </cell>
          <cell r="G5">
            <v>32</v>
          </cell>
          <cell r="H5">
            <v>24.12</v>
          </cell>
          <cell r="I5" t="str">
            <v>N</v>
          </cell>
          <cell r="J5">
            <v>58.680000000000007</v>
          </cell>
          <cell r="K5">
            <v>0</v>
          </cell>
        </row>
        <row r="6">
          <cell r="B6">
            <v>27.291666666666668</v>
          </cell>
          <cell r="C6">
            <v>34.700000000000003</v>
          </cell>
          <cell r="D6">
            <v>19.7</v>
          </cell>
          <cell r="E6">
            <v>54.333333333333336</v>
          </cell>
          <cell r="F6">
            <v>86</v>
          </cell>
          <cell r="G6">
            <v>31</v>
          </cell>
          <cell r="H6">
            <v>20.16</v>
          </cell>
          <cell r="I6" t="str">
            <v>N</v>
          </cell>
          <cell r="J6">
            <v>46.440000000000005</v>
          </cell>
          <cell r="K6">
            <v>0</v>
          </cell>
        </row>
        <row r="7">
          <cell r="B7">
            <v>21.829166666666666</v>
          </cell>
          <cell r="C7">
            <v>28.6</v>
          </cell>
          <cell r="D7">
            <v>17.7</v>
          </cell>
          <cell r="E7">
            <v>76.041666666666671</v>
          </cell>
          <cell r="F7">
            <v>97</v>
          </cell>
          <cell r="G7">
            <v>33</v>
          </cell>
          <cell r="H7">
            <v>19.8</v>
          </cell>
          <cell r="I7" t="str">
            <v>N</v>
          </cell>
          <cell r="J7">
            <v>47.88</v>
          </cell>
          <cell r="K7">
            <v>73.199999999999989</v>
          </cell>
        </row>
        <row r="8">
          <cell r="B8">
            <v>21.466666666666665</v>
          </cell>
          <cell r="C8">
            <v>28.8</v>
          </cell>
          <cell r="D8">
            <v>16.600000000000001</v>
          </cell>
          <cell r="E8">
            <v>79.541666666666671</v>
          </cell>
          <cell r="F8">
            <v>98</v>
          </cell>
          <cell r="G8">
            <v>47</v>
          </cell>
          <cell r="H8">
            <v>11.879999999999999</v>
          </cell>
          <cell r="I8" t="str">
            <v>NE</v>
          </cell>
          <cell r="J8">
            <v>32.76</v>
          </cell>
          <cell r="K8">
            <v>0.2</v>
          </cell>
        </row>
        <row r="9">
          <cell r="B9">
            <v>23.937500000000004</v>
          </cell>
          <cell r="C9">
            <v>30.7</v>
          </cell>
          <cell r="D9">
            <v>18.399999999999999</v>
          </cell>
          <cell r="E9">
            <v>72.041666666666671</v>
          </cell>
          <cell r="F9">
            <v>95</v>
          </cell>
          <cell r="G9">
            <v>38</v>
          </cell>
          <cell r="H9">
            <v>12.6</v>
          </cell>
          <cell r="I9" t="str">
            <v>NE</v>
          </cell>
          <cell r="J9">
            <v>28.08</v>
          </cell>
          <cell r="K9">
            <v>0</v>
          </cell>
        </row>
        <row r="10">
          <cell r="B10">
            <v>25.620833333333326</v>
          </cell>
          <cell r="C10">
            <v>33.5</v>
          </cell>
          <cell r="D10">
            <v>19.7</v>
          </cell>
          <cell r="E10">
            <v>56.875</v>
          </cell>
          <cell r="F10">
            <v>84</v>
          </cell>
          <cell r="G10">
            <v>29</v>
          </cell>
          <cell r="H10">
            <v>22.68</v>
          </cell>
          <cell r="I10" t="str">
            <v>NE</v>
          </cell>
          <cell r="J10">
            <v>47.16</v>
          </cell>
          <cell r="K10">
            <v>0</v>
          </cell>
        </row>
        <row r="11">
          <cell r="B11">
            <v>27.012499999999999</v>
          </cell>
          <cell r="C11">
            <v>35.6</v>
          </cell>
          <cell r="D11">
            <v>21.7</v>
          </cell>
          <cell r="E11">
            <v>53.666666666666664</v>
          </cell>
          <cell r="F11">
            <v>72</v>
          </cell>
          <cell r="G11">
            <v>23</v>
          </cell>
          <cell r="H11">
            <v>16.920000000000002</v>
          </cell>
          <cell r="I11" t="str">
            <v>NE</v>
          </cell>
          <cell r="J11">
            <v>38.519999999999996</v>
          </cell>
          <cell r="K11">
            <v>0</v>
          </cell>
        </row>
        <row r="12">
          <cell r="B12">
            <v>28.016666666666669</v>
          </cell>
          <cell r="C12">
            <v>35.299999999999997</v>
          </cell>
          <cell r="D12">
            <v>22.4</v>
          </cell>
          <cell r="E12">
            <v>51.75</v>
          </cell>
          <cell r="F12">
            <v>78</v>
          </cell>
          <cell r="G12">
            <v>24</v>
          </cell>
          <cell r="H12">
            <v>19.8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27.895833333333339</v>
          </cell>
          <cell r="C13">
            <v>33.5</v>
          </cell>
          <cell r="D13">
            <v>21.9</v>
          </cell>
          <cell r="E13">
            <v>46.5</v>
          </cell>
          <cell r="F13">
            <v>63</v>
          </cell>
          <cell r="G13">
            <v>29</v>
          </cell>
          <cell r="H13">
            <v>18.720000000000002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21.691666666666666</v>
          </cell>
          <cell r="C14">
            <v>25.9</v>
          </cell>
          <cell r="D14">
            <v>18.8</v>
          </cell>
          <cell r="E14">
            <v>85.5</v>
          </cell>
          <cell r="F14">
            <v>96</v>
          </cell>
          <cell r="G14">
            <v>58</v>
          </cell>
          <cell r="H14">
            <v>18</v>
          </cell>
          <cell r="I14" t="str">
            <v>SO</v>
          </cell>
          <cell r="J14">
            <v>43.2</v>
          </cell>
          <cell r="K14">
            <v>37.6</v>
          </cell>
        </row>
        <row r="15">
          <cell r="B15">
            <v>17.054166666666667</v>
          </cell>
          <cell r="C15">
            <v>18.899999999999999</v>
          </cell>
          <cell r="D15">
            <v>15.5</v>
          </cell>
          <cell r="E15">
            <v>95.041666666666671</v>
          </cell>
          <cell r="F15">
            <v>99</v>
          </cell>
          <cell r="G15">
            <v>86</v>
          </cell>
          <cell r="H15">
            <v>19.079999999999998</v>
          </cell>
          <cell r="I15" t="str">
            <v>S</v>
          </cell>
          <cell r="J15">
            <v>36.36</v>
          </cell>
          <cell r="K15">
            <v>6.4000000000000012</v>
          </cell>
        </row>
        <row r="16">
          <cell r="B16">
            <v>17.779166666666658</v>
          </cell>
          <cell r="C16">
            <v>23.8</v>
          </cell>
          <cell r="D16">
            <v>14.4</v>
          </cell>
          <cell r="E16">
            <v>88.583333333333329</v>
          </cell>
          <cell r="F16">
            <v>99</v>
          </cell>
          <cell r="G16">
            <v>68</v>
          </cell>
          <cell r="H16">
            <v>12.96</v>
          </cell>
          <cell r="I16" t="str">
            <v>S</v>
          </cell>
          <cell r="J16">
            <v>28.44</v>
          </cell>
          <cell r="K16">
            <v>0</v>
          </cell>
        </row>
        <row r="17">
          <cell r="B17">
            <v>20.129166666666663</v>
          </cell>
          <cell r="C17">
            <v>27.2</v>
          </cell>
          <cell r="D17">
            <v>16.8</v>
          </cell>
          <cell r="E17">
            <v>80.125</v>
          </cell>
          <cell r="F17">
            <v>96</v>
          </cell>
          <cell r="G17">
            <v>52</v>
          </cell>
          <cell r="H17">
            <v>20.88</v>
          </cell>
          <cell r="I17" t="str">
            <v>NE</v>
          </cell>
          <cell r="J17">
            <v>47.16</v>
          </cell>
          <cell r="K17">
            <v>0</v>
          </cell>
        </row>
        <row r="18">
          <cell r="B18">
            <v>21.991666666666664</v>
          </cell>
          <cell r="C18">
            <v>29.6</v>
          </cell>
          <cell r="D18">
            <v>15.7</v>
          </cell>
          <cell r="E18">
            <v>67.541666666666671</v>
          </cell>
          <cell r="F18">
            <v>91</v>
          </cell>
          <cell r="G18">
            <v>41</v>
          </cell>
          <cell r="H18">
            <v>25.92</v>
          </cell>
          <cell r="I18" t="str">
            <v>NE</v>
          </cell>
          <cell r="J18">
            <v>44.64</v>
          </cell>
          <cell r="K18">
            <v>0</v>
          </cell>
        </row>
        <row r="19">
          <cell r="B19">
            <v>24.020833333333332</v>
          </cell>
          <cell r="C19">
            <v>32.9</v>
          </cell>
          <cell r="D19">
            <v>17.100000000000001</v>
          </cell>
          <cell r="E19">
            <v>65.375</v>
          </cell>
          <cell r="F19">
            <v>90</v>
          </cell>
          <cell r="G19">
            <v>34</v>
          </cell>
          <cell r="H19">
            <v>24.840000000000003</v>
          </cell>
          <cell r="I19" t="str">
            <v>NE</v>
          </cell>
          <cell r="J19">
            <v>47.88</v>
          </cell>
          <cell r="K19">
            <v>0</v>
          </cell>
        </row>
        <row r="20">
          <cell r="B20">
            <v>20.8</v>
          </cell>
          <cell r="C20">
            <v>27.7</v>
          </cell>
          <cell r="D20">
            <v>16.100000000000001</v>
          </cell>
          <cell r="E20">
            <v>77.125</v>
          </cell>
          <cell r="F20">
            <v>97</v>
          </cell>
          <cell r="G20">
            <v>50</v>
          </cell>
          <cell r="H20">
            <v>24.48</v>
          </cell>
          <cell r="I20" t="str">
            <v>NE</v>
          </cell>
          <cell r="J20">
            <v>76.680000000000007</v>
          </cell>
          <cell r="K20">
            <v>37.800000000000004</v>
          </cell>
        </row>
        <row r="21">
          <cell r="B21">
            <v>23.304166666666671</v>
          </cell>
          <cell r="C21">
            <v>28.8</v>
          </cell>
          <cell r="D21">
            <v>18.8</v>
          </cell>
          <cell r="E21">
            <v>67.583333333333329</v>
          </cell>
          <cell r="F21">
            <v>92</v>
          </cell>
          <cell r="G21">
            <v>39</v>
          </cell>
          <cell r="H21">
            <v>10.08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22.179166666666671</v>
          </cell>
          <cell r="C22">
            <v>29.5</v>
          </cell>
          <cell r="D22">
            <v>16.2</v>
          </cell>
          <cell r="E22">
            <v>59</v>
          </cell>
          <cell r="F22">
            <v>96</v>
          </cell>
          <cell r="G22">
            <v>41</v>
          </cell>
          <cell r="H22">
            <v>20.52</v>
          </cell>
          <cell r="I22" t="str">
            <v>NE</v>
          </cell>
          <cell r="J22">
            <v>41.4</v>
          </cell>
          <cell r="K22">
            <v>19.600000000000001</v>
          </cell>
        </row>
        <row r="23">
          <cell r="B23">
            <v>18.887499999999999</v>
          </cell>
          <cell r="C23">
            <v>22.3</v>
          </cell>
          <cell r="D23">
            <v>17.3</v>
          </cell>
          <cell r="E23">
            <v>84.708333333333329</v>
          </cell>
          <cell r="F23">
            <v>96</v>
          </cell>
          <cell r="G23">
            <v>64</v>
          </cell>
          <cell r="H23">
            <v>19.079999999999998</v>
          </cell>
          <cell r="I23" t="str">
            <v>NE</v>
          </cell>
          <cell r="J23">
            <v>51.12</v>
          </cell>
          <cell r="K23">
            <v>13.400000000000002</v>
          </cell>
        </row>
        <row r="24">
          <cell r="B24">
            <v>22.604166666666668</v>
          </cell>
          <cell r="C24">
            <v>31</v>
          </cell>
          <cell r="D24">
            <v>16.2</v>
          </cell>
          <cell r="E24">
            <v>76.291666666666671</v>
          </cell>
          <cell r="F24">
            <v>96</v>
          </cell>
          <cell r="G24">
            <v>51</v>
          </cell>
          <cell r="H24">
            <v>20.16</v>
          </cell>
          <cell r="I24" t="str">
            <v>NE</v>
          </cell>
          <cell r="J24">
            <v>41.76</v>
          </cell>
          <cell r="K24">
            <v>0</v>
          </cell>
        </row>
        <row r="25">
          <cell r="B25">
            <v>21.783333333333331</v>
          </cell>
          <cell r="C25">
            <v>27.3</v>
          </cell>
          <cell r="D25">
            <v>18.100000000000001</v>
          </cell>
          <cell r="E25">
            <v>84.541666666666671</v>
          </cell>
          <cell r="F25">
            <v>97</v>
          </cell>
          <cell r="G25">
            <v>64</v>
          </cell>
          <cell r="H25">
            <v>16.920000000000002</v>
          </cell>
          <cell r="I25" t="str">
            <v>NE</v>
          </cell>
          <cell r="J25">
            <v>44.28</v>
          </cell>
          <cell r="K25">
            <v>20.8</v>
          </cell>
        </row>
        <row r="26">
          <cell r="B26">
            <v>25.004166666666663</v>
          </cell>
          <cell r="C26">
            <v>32.4</v>
          </cell>
          <cell r="D26">
            <v>18.899999999999999</v>
          </cell>
          <cell r="E26">
            <v>73.333333333333329</v>
          </cell>
          <cell r="F26">
            <v>99</v>
          </cell>
          <cell r="G26">
            <v>40</v>
          </cell>
          <cell r="H26">
            <v>22.68</v>
          </cell>
          <cell r="I26" t="str">
            <v>NE</v>
          </cell>
          <cell r="J26">
            <v>55.800000000000004</v>
          </cell>
          <cell r="K26">
            <v>0</v>
          </cell>
        </row>
        <row r="27">
          <cell r="B27">
            <v>22.025000000000002</v>
          </cell>
          <cell r="C27">
            <v>27.4</v>
          </cell>
          <cell r="D27">
            <v>17.100000000000001</v>
          </cell>
          <cell r="E27">
            <v>73.208333333333329</v>
          </cell>
          <cell r="F27">
            <v>97</v>
          </cell>
          <cell r="G27">
            <v>60</v>
          </cell>
          <cell r="H27">
            <v>18.36</v>
          </cell>
          <cell r="I27" t="str">
            <v>S</v>
          </cell>
          <cell r="J27">
            <v>47.88</v>
          </cell>
          <cell r="K27">
            <v>1</v>
          </cell>
        </row>
        <row r="28">
          <cell r="B28">
            <v>21.179166666666667</v>
          </cell>
          <cell r="C28">
            <v>29.5</v>
          </cell>
          <cell r="D28">
            <v>14.9</v>
          </cell>
          <cell r="E28">
            <v>56.125</v>
          </cell>
          <cell r="F28">
            <v>78</v>
          </cell>
          <cell r="G28">
            <v>37</v>
          </cell>
          <cell r="H28">
            <v>15.120000000000001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25.020833333333332</v>
          </cell>
          <cell r="C29">
            <v>32.700000000000003</v>
          </cell>
          <cell r="D29">
            <v>18.8</v>
          </cell>
          <cell r="E29">
            <v>69.125</v>
          </cell>
          <cell r="F29">
            <v>88</v>
          </cell>
          <cell r="G29">
            <v>44</v>
          </cell>
          <cell r="H29">
            <v>9.7200000000000006</v>
          </cell>
          <cell r="I29" t="str">
            <v>NE</v>
          </cell>
          <cell r="J29">
            <v>30.6</v>
          </cell>
          <cell r="K29">
            <v>0</v>
          </cell>
        </row>
        <row r="30">
          <cell r="B30">
            <v>26.920833333333331</v>
          </cell>
          <cell r="C30">
            <v>34.4</v>
          </cell>
          <cell r="D30">
            <v>21.4</v>
          </cell>
          <cell r="E30">
            <v>67.958333333333329</v>
          </cell>
          <cell r="F30">
            <v>89</v>
          </cell>
          <cell r="G30">
            <v>35</v>
          </cell>
          <cell r="H30">
            <v>16.2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27.620833333333326</v>
          </cell>
          <cell r="C31">
            <v>35.4</v>
          </cell>
          <cell r="D31">
            <v>21.5</v>
          </cell>
          <cell r="E31">
            <v>66.458333333333329</v>
          </cell>
          <cell r="F31">
            <v>94</v>
          </cell>
          <cell r="G31">
            <v>33</v>
          </cell>
          <cell r="H31">
            <v>18.36</v>
          </cell>
          <cell r="I31" t="str">
            <v>NE</v>
          </cell>
          <cell r="J31">
            <v>37.800000000000004</v>
          </cell>
          <cell r="K31">
            <v>0</v>
          </cell>
        </row>
        <row r="32">
          <cell r="B32">
            <v>28.858333333333331</v>
          </cell>
          <cell r="C32">
            <v>33.5</v>
          </cell>
          <cell r="D32">
            <v>24.2</v>
          </cell>
          <cell r="E32">
            <v>58</v>
          </cell>
          <cell r="F32">
            <v>76</v>
          </cell>
          <cell r="G32">
            <v>41</v>
          </cell>
          <cell r="H32">
            <v>16.920000000000002</v>
          </cell>
          <cell r="I32" t="str">
            <v>N</v>
          </cell>
          <cell r="J32">
            <v>38.519999999999996</v>
          </cell>
          <cell r="K32">
            <v>0</v>
          </cell>
        </row>
        <row r="33">
          <cell r="B33">
            <v>27.466666666666669</v>
          </cell>
          <cell r="C33">
            <v>36.1</v>
          </cell>
          <cell r="D33">
            <v>20</v>
          </cell>
          <cell r="E33">
            <v>60.041666666666664</v>
          </cell>
          <cell r="F33">
            <v>90</v>
          </cell>
          <cell r="G33">
            <v>22</v>
          </cell>
          <cell r="H33">
            <v>18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30.466666666666665</v>
          </cell>
          <cell r="C34">
            <v>36.200000000000003</v>
          </cell>
          <cell r="D34">
            <v>23</v>
          </cell>
          <cell r="E34">
            <v>44.833333333333336</v>
          </cell>
          <cell r="F34">
            <v>72</v>
          </cell>
          <cell r="G34">
            <v>27</v>
          </cell>
          <cell r="H34">
            <v>18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B35">
            <v>28.408333333333331</v>
          </cell>
          <cell r="C35">
            <v>35.299999999999997</v>
          </cell>
          <cell r="D35">
            <v>21.1</v>
          </cell>
          <cell r="E35">
            <v>55.291666666666664</v>
          </cell>
          <cell r="F35">
            <v>81</v>
          </cell>
          <cell r="G35">
            <v>31</v>
          </cell>
          <cell r="H35">
            <v>17.64</v>
          </cell>
          <cell r="I35" t="str">
            <v>NE</v>
          </cell>
          <cell r="J35">
            <v>37.800000000000004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20.891666666666662</v>
          </cell>
        </row>
      </sheetData>
      <sheetData sheetId="11">
        <row r="5">
          <cell r="B5">
            <v>25.170833333333334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>
        <row r="5">
          <cell r="B5">
            <v>20.983333333333338</v>
          </cell>
        </row>
      </sheetData>
      <sheetData sheetId="9">
        <row r="5">
          <cell r="B5">
            <v>27.216666666666672</v>
          </cell>
          <cell r="C5">
            <v>37.1</v>
          </cell>
          <cell r="D5">
            <v>17.600000000000001</v>
          </cell>
          <cell r="E5">
            <v>53.458333333333336</v>
          </cell>
          <cell r="F5">
            <v>82</v>
          </cell>
          <cell r="G5">
            <v>26</v>
          </cell>
          <cell r="H5">
            <v>30.240000000000002</v>
          </cell>
          <cell r="I5" t="str">
            <v>NO</v>
          </cell>
          <cell r="J5">
            <v>56.519999999999996</v>
          </cell>
          <cell r="K5">
            <v>0</v>
          </cell>
        </row>
        <row r="6">
          <cell r="B6">
            <v>27.895833333333332</v>
          </cell>
          <cell r="C6">
            <v>37.1</v>
          </cell>
          <cell r="D6">
            <v>19.399999999999999</v>
          </cell>
          <cell r="E6">
            <v>55.416666666666664</v>
          </cell>
          <cell r="F6">
            <v>90</v>
          </cell>
          <cell r="G6">
            <v>27</v>
          </cell>
          <cell r="H6">
            <v>27</v>
          </cell>
          <cell r="I6" t="str">
            <v>N</v>
          </cell>
          <cell r="J6">
            <v>48.6</v>
          </cell>
          <cell r="K6">
            <v>0</v>
          </cell>
        </row>
        <row r="7">
          <cell r="B7">
            <v>21.979166666666668</v>
          </cell>
          <cell r="C7">
            <v>29.7</v>
          </cell>
          <cell r="D7">
            <v>18.8</v>
          </cell>
          <cell r="E7">
            <v>81.958333333333329</v>
          </cell>
          <cell r="F7">
            <v>96</v>
          </cell>
          <cell r="G7">
            <v>48</v>
          </cell>
          <cell r="H7">
            <v>26.64</v>
          </cell>
          <cell r="I7" t="str">
            <v>S</v>
          </cell>
          <cell r="J7">
            <v>43.56</v>
          </cell>
          <cell r="K7">
            <v>56.20000000000001</v>
          </cell>
        </row>
        <row r="8">
          <cell r="B8">
            <v>21.575000000000003</v>
          </cell>
          <cell r="C8">
            <v>29.5</v>
          </cell>
          <cell r="D8">
            <v>15.6</v>
          </cell>
          <cell r="E8">
            <v>81.541666666666671</v>
          </cell>
          <cell r="F8">
            <v>97</v>
          </cell>
          <cell r="G8">
            <v>47</v>
          </cell>
          <cell r="H8">
            <v>7.9200000000000008</v>
          </cell>
          <cell r="I8" t="str">
            <v>L</v>
          </cell>
          <cell r="J8">
            <v>21.6</v>
          </cell>
          <cell r="K8">
            <v>0.2</v>
          </cell>
        </row>
        <row r="9">
          <cell r="B9">
            <v>24.220833333333331</v>
          </cell>
          <cell r="C9">
            <v>32</v>
          </cell>
          <cell r="D9">
            <v>17.899999999999999</v>
          </cell>
          <cell r="E9">
            <v>72.5</v>
          </cell>
          <cell r="F9">
            <v>96</v>
          </cell>
          <cell r="G9">
            <v>41</v>
          </cell>
          <cell r="H9">
            <v>18.720000000000002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25.591666666666665</v>
          </cell>
          <cell r="C10">
            <v>35.5</v>
          </cell>
          <cell r="D10">
            <v>19.3</v>
          </cell>
          <cell r="E10">
            <v>65.541666666666671</v>
          </cell>
          <cell r="F10">
            <v>93</v>
          </cell>
          <cell r="G10">
            <v>28</v>
          </cell>
          <cell r="H10">
            <v>21.6</v>
          </cell>
          <cell r="I10" t="str">
            <v>NE</v>
          </cell>
          <cell r="J10">
            <v>41.04</v>
          </cell>
          <cell r="K10">
            <v>9</v>
          </cell>
        </row>
        <row r="11">
          <cell r="B11">
            <v>27.470833333333328</v>
          </cell>
          <cell r="C11">
            <v>37.200000000000003</v>
          </cell>
          <cell r="D11">
            <v>20.6</v>
          </cell>
          <cell r="E11">
            <v>60.833333333333336</v>
          </cell>
          <cell r="F11">
            <v>91</v>
          </cell>
          <cell r="G11">
            <v>22</v>
          </cell>
          <cell r="H11">
            <v>19.079999999999998</v>
          </cell>
          <cell r="I11" t="str">
            <v>L</v>
          </cell>
          <cell r="J11">
            <v>36.72</v>
          </cell>
          <cell r="K11">
            <v>0</v>
          </cell>
        </row>
        <row r="12">
          <cell r="B12">
            <v>27.287499999999994</v>
          </cell>
          <cell r="C12">
            <v>36.5</v>
          </cell>
          <cell r="D12">
            <v>19.3</v>
          </cell>
          <cell r="E12">
            <v>60.25</v>
          </cell>
          <cell r="F12">
            <v>95</v>
          </cell>
          <cell r="G12">
            <v>24</v>
          </cell>
          <cell r="H12">
            <v>16.920000000000002</v>
          </cell>
          <cell r="I12" t="str">
            <v>NE</v>
          </cell>
          <cell r="J12">
            <v>35.64</v>
          </cell>
          <cell r="K12">
            <v>0</v>
          </cell>
        </row>
        <row r="13">
          <cell r="B13">
            <v>27.337499999999995</v>
          </cell>
          <cell r="C13">
            <v>37</v>
          </cell>
          <cell r="D13">
            <v>18.8</v>
          </cell>
          <cell r="E13">
            <v>53.291666666666664</v>
          </cell>
          <cell r="F13">
            <v>89</v>
          </cell>
          <cell r="G13">
            <v>23</v>
          </cell>
          <cell r="H13">
            <v>21.6</v>
          </cell>
          <cell r="I13" t="str">
            <v>NE</v>
          </cell>
          <cell r="J13">
            <v>41.4</v>
          </cell>
          <cell r="K13">
            <v>0</v>
          </cell>
        </row>
        <row r="14">
          <cell r="B14">
            <v>22.108333333333334</v>
          </cell>
          <cell r="C14">
            <v>27.4</v>
          </cell>
          <cell r="D14">
            <v>20.3</v>
          </cell>
          <cell r="E14">
            <v>87.833333333333329</v>
          </cell>
          <cell r="F14">
            <v>96</v>
          </cell>
          <cell r="G14">
            <v>52</v>
          </cell>
          <cell r="H14">
            <v>17.28</v>
          </cell>
          <cell r="I14" t="str">
            <v>SO</v>
          </cell>
          <cell r="J14">
            <v>43.56</v>
          </cell>
          <cell r="K14">
            <v>29.2</v>
          </cell>
        </row>
        <row r="15">
          <cell r="B15">
            <v>19.295833333333334</v>
          </cell>
          <cell r="C15">
            <v>21.9</v>
          </cell>
          <cell r="D15">
            <v>17.600000000000001</v>
          </cell>
          <cell r="E15">
            <v>88.041666666666671</v>
          </cell>
          <cell r="F15">
            <v>95</v>
          </cell>
          <cell r="G15">
            <v>73</v>
          </cell>
          <cell r="H15">
            <v>18.36</v>
          </cell>
          <cell r="I15" t="str">
            <v>S</v>
          </cell>
          <cell r="J15">
            <v>32.76</v>
          </cell>
          <cell r="K15">
            <v>0.2</v>
          </cell>
        </row>
        <row r="16">
          <cell r="B16">
            <v>18.379166666666666</v>
          </cell>
          <cell r="C16">
            <v>22.9</v>
          </cell>
          <cell r="D16">
            <v>15.3</v>
          </cell>
          <cell r="E16">
            <v>87.833333333333329</v>
          </cell>
          <cell r="F16">
            <v>95</v>
          </cell>
          <cell r="G16">
            <v>75</v>
          </cell>
          <cell r="H16">
            <v>15.48</v>
          </cell>
          <cell r="I16" t="str">
            <v>SO</v>
          </cell>
          <cell r="J16">
            <v>25.56</v>
          </cell>
          <cell r="K16">
            <v>0.6</v>
          </cell>
        </row>
        <row r="17">
          <cell r="B17">
            <v>21.299999999999997</v>
          </cell>
          <cell r="C17">
            <v>28.1</v>
          </cell>
          <cell r="D17">
            <v>16.2</v>
          </cell>
          <cell r="E17">
            <v>76.666666666666671</v>
          </cell>
          <cell r="F17">
            <v>96</v>
          </cell>
          <cell r="G17">
            <v>47</v>
          </cell>
          <cell r="H17">
            <v>25.56</v>
          </cell>
          <cell r="I17" t="str">
            <v>L</v>
          </cell>
          <cell r="J17">
            <v>43.2</v>
          </cell>
          <cell r="K17">
            <v>0</v>
          </cell>
        </row>
        <row r="18">
          <cell r="B18">
            <v>22.008333333333336</v>
          </cell>
          <cell r="C18">
            <v>30.1</v>
          </cell>
          <cell r="D18">
            <v>15.7</v>
          </cell>
          <cell r="E18">
            <v>67.916666666666671</v>
          </cell>
          <cell r="F18">
            <v>91</v>
          </cell>
          <cell r="G18">
            <v>39</v>
          </cell>
          <cell r="H18">
            <v>25.92</v>
          </cell>
          <cell r="I18" t="str">
            <v>L</v>
          </cell>
          <cell r="J18">
            <v>45.36</v>
          </cell>
          <cell r="K18">
            <v>0</v>
          </cell>
        </row>
        <row r="19">
          <cell r="B19">
            <v>24.041666666666668</v>
          </cell>
          <cell r="C19">
            <v>33.9</v>
          </cell>
          <cell r="D19">
            <v>17</v>
          </cell>
          <cell r="E19">
            <v>66</v>
          </cell>
          <cell r="F19">
            <v>91</v>
          </cell>
          <cell r="G19">
            <v>34</v>
          </cell>
          <cell r="H19">
            <v>25.56</v>
          </cell>
          <cell r="I19" t="str">
            <v>L</v>
          </cell>
          <cell r="J19">
            <v>45.72</v>
          </cell>
          <cell r="K19">
            <v>0</v>
          </cell>
        </row>
        <row r="20">
          <cell r="B20">
            <v>21.949999999999992</v>
          </cell>
          <cell r="C20">
            <v>28.1</v>
          </cell>
          <cell r="D20">
            <v>17</v>
          </cell>
          <cell r="E20">
            <v>77.5</v>
          </cell>
          <cell r="F20">
            <v>96</v>
          </cell>
          <cell r="G20">
            <v>50</v>
          </cell>
          <cell r="H20">
            <v>25.92</v>
          </cell>
          <cell r="I20" t="str">
            <v>NE</v>
          </cell>
          <cell r="J20">
            <v>82.08</v>
          </cell>
          <cell r="K20">
            <v>44.2</v>
          </cell>
        </row>
        <row r="21">
          <cell r="B21">
            <v>23.591666666666665</v>
          </cell>
          <cell r="C21">
            <v>30.3</v>
          </cell>
          <cell r="D21">
            <v>17.8</v>
          </cell>
          <cell r="E21">
            <v>68.625</v>
          </cell>
          <cell r="F21">
            <v>95</v>
          </cell>
          <cell r="G21">
            <v>31</v>
          </cell>
          <cell r="H21">
            <v>16.559999999999999</v>
          </cell>
          <cell r="I21" t="str">
            <v>S</v>
          </cell>
          <cell r="J21">
            <v>29.880000000000003</v>
          </cell>
          <cell r="K21">
            <v>0</v>
          </cell>
        </row>
        <row r="22">
          <cell r="B22">
            <v>21.249999999999996</v>
          </cell>
          <cell r="C22">
            <v>31</v>
          </cell>
          <cell r="D22">
            <v>14.5</v>
          </cell>
          <cell r="E22">
            <v>67.333333333333329</v>
          </cell>
          <cell r="F22">
            <v>96</v>
          </cell>
          <cell r="G22">
            <v>33</v>
          </cell>
          <cell r="H22">
            <v>19.440000000000001</v>
          </cell>
          <cell r="I22" t="str">
            <v>SO</v>
          </cell>
          <cell r="J22">
            <v>48.6</v>
          </cell>
          <cell r="K22">
            <v>37.799999999999997</v>
          </cell>
        </row>
        <row r="23">
          <cell r="B23">
            <v>20.666666666666668</v>
          </cell>
          <cell r="C23">
            <v>25.3</v>
          </cell>
          <cell r="D23">
            <v>17.8</v>
          </cell>
          <cell r="E23">
            <v>81.25</v>
          </cell>
          <cell r="F23">
            <v>95</v>
          </cell>
          <cell r="G23">
            <v>56</v>
          </cell>
          <cell r="H23">
            <v>18</v>
          </cell>
          <cell r="I23" t="str">
            <v>NE</v>
          </cell>
          <cell r="J23">
            <v>48.96</v>
          </cell>
          <cell r="K23">
            <v>3.6</v>
          </cell>
        </row>
        <row r="24">
          <cell r="B24">
            <v>22.500000000000004</v>
          </cell>
          <cell r="C24">
            <v>31.1</v>
          </cell>
          <cell r="D24">
            <v>16.600000000000001</v>
          </cell>
          <cell r="E24">
            <v>78.541666666666671</v>
          </cell>
          <cell r="F24">
            <v>96</v>
          </cell>
          <cell r="G24">
            <v>50</v>
          </cell>
          <cell r="H24">
            <v>24.840000000000003</v>
          </cell>
          <cell r="I24" t="str">
            <v>L</v>
          </cell>
          <cell r="J24">
            <v>67.319999999999993</v>
          </cell>
          <cell r="K24">
            <v>4.2</v>
          </cell>
        </row>
        <row r="25">
          <cell r="B25">
            <v>20.816666666666666</v>
          </cell>
          <cell r="C25">
            <v>23.1</v>
          </cell>
          <cell r="D25">
            <v>18.399999999999999</v>
          </cell>
          <cell r="E25">
            <v>89.208333333333329</v>
          </cell>
          <cell r="F25">
            <v>96</v>
          </cell>
          <cell r="G25">
            <v>81</v>
          </cell>
          <cell r="H25">
            <v>26.64</v>
          </cell>
          <cell r="I25" t="str">
            <v>L</v>
          </cell>
          <cell r="J25">
            <v>77.400000000000006</v>
          </cell>
          <cell r="K25">
            <v>27.799999999999997</v>
          </cell>
        </row>
        <row r="26">
          <cell r="B26">
            <v>25.616666666666664</v>
          </cell>
          <cell r="C26">
            <v>34.700000000000003</v>
          </cell>
          <cell r="D26">
            <v>17.899999999999999</v>
          </cell>
          <cell r="E26">
            <v>70.791666666666671</v>
          </cell>
          <cell r="F26">
            <v>97</v>
          </cell>
          <cell r="G26">
            <v>33</v>
          </cell>
          <cell r="H26">
            <v>38.519999999999996</v>
          </cell>
          <cell r="I26" t="str">
            <v>NO</v>
          </cell>
          <cell r="J26">
            <v>72.72</v>
          </cell>
          <cell r="K26">
            <v>0.2</v>
          </cell>
        </row>
        <row r="27">
          <cell r="B27">
            <v>22.575000000000003</v>
          </cell>
          <cell r="C27">
            <v>29</v>
          </cell>
          <cell r="D27">
            <v>16.899999999999999</v>
          </cell>
          <cell r="E27">
            <v>71.375</v>
          </cell>
          <cell r="F27">
            <v>90</v>
          </cell>
          <cell r="G27">
            <v>56</v>
          </cell>
          <cell r="H27">
            <v>22.32</v>
          </cell>
          <cell r="I27" t="str">
            <v>S</v>
          </cell>
          <cell r="J27">
            <v>47.88</v>
          </cell>
          <cell r="K27">
            <v>0.8</v>
          </cell>
        </row>
        <row r="28">
          <cell r="B28">
            <v>21.191666666666666</v>
          </cell>
          <cell r="C28">
            <v>30.7</v>
          </cell>
          <cell r="D28">
            <v>14.3</v>
          </cell>
          <cell r="E28">
            <v>64.333333333333329</v>
          </cell>
          <cell r="F28">
            <v>91</v>
          </cell>
          <cell r="G28">
            <v>34</v>
          </cell>
          <cell r="H28">
            <v>12.6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24.112499999999997</v>
          </cell>
          <cell r="C29">
            <v>32.299999999999997</v>
          </cell>
          <cell r="D29">
            <v>18</v>
          </cell>
          <cell r="E29">
            <v>73.5</v>
          </cell>
          <cell r="F29">
            <v>92</v>
          </cell>
          <cell r="G29">
            <v>48</v>
          </cell>
          <cell r="H29">
            <v>16.920000000000002</v>
          </cell>
          <cell r="I29" t="str">
            <v>S</v>
          </cell>
          <cell r="J29">
            <v>33.480000000000004</v>
          </cell>
          <cell r="K29">
            <v>4.8000000000000007</v>
          </cell>
        </row>
        <row r="30">
          <cell r="B30">
            <v>26.420833333333334</v>
          </cell>
          <cell r="C30">
            <v>34.6</v>
          </cell>
          <cell r="D30">
            <v>21.8</v>
          </cell>
          <cell r="E30">
            <v>78.166666666666671</v>
          </cell>
          <cell r="F30">
            <v>94</v>
          </cell>
          <cell r="G30">
            <v>43</v>
          </cell>
          <cell r="H30">
            <v>13.68</v>
          </cell>
          <cell r="I30" t="str">
            <v>L</v>
          </cell>
          <cell r="J30">
            <v>35.64</v>
          </cell>
          <cell r="K30">
            <v>0.2</v>
          </cell>
        </row>
        <row r="31">
          <cell r="B31">
            <v>28.029166666666669</v>
          </cell>
          <cell r="C31">
            <v>37.1</v>
          </cell>
          <cell r="D31">
            <v>21.2</v>
          </cell>
          <cell r="E31">
            <v>69.166666666666671</v>
          </cell>
          <cell r="F31">
            <v>93</v>
          </cell>
          <cell r="G31">
            <v>33</v>
          </cell>
          <cell r="H31">
            <v>14.76</v>
          </cell>
          <cell r="I31" t="str">
            <v>L</v>
          </cell>
          <cell r="J31">
            <v>33.840000000000003</v>
          </cell>
          <cell r="K31">
            <v>0</v>
          </cell>
        </row>
        <row r="32">
          <cell r="B32">
            <v>27.195833333333329</v>
          </cell>
          <cell r="C32">
            <v>36.799999999999997</v>
          </cell>
          <cell r="D32">
            <v>22.4</v>
          </cell>
          <cell r="E32">
            <v>71.166666666666671</v>
          </cell>
          <cell r="F32">
            <v>92</v>
          </cell>
          <cell r="G32">
            <v>37</v>
          </cell>
          <cell r="H32">
            <v>20.88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27.270833333333339</v>
          </cell>
          <cell r="C33">
            <v>37.299999999999997</v>
          </cell>
          <cell r="D33">
            <v>19</v>
          </cell>
          <cell r="E33">
            <v>67.25</v>
          </cell>
          <cell r="F33">
            <v>96</v>
          </cell>
          <cell r="G33">
            <v>28</v>
          </cell>
          <cell r="H33">
            <v>16.559999999999999</v>
          </cell>
          <cell r="I33" t="str">
            <v>NE</v>
          </cell>
          <cell r="J33">
            <v>35.28</v>
          </cell>
          <cell r="K33">
            <v>0</v>
          </cell>
        </row>
        <row r="34">
          <cell r="B34">
            <v>29.716666666666665</v>
          </cell>
          <cell r="C34">
            <v>38.799999999999997</v>
          </cell>
          <cell r="D34">
            <v>20.8</v>
          </cell>
          <cell r="E34">
            <v>55.208333333333336</v>
          </cell>
          <cell r="F34">
            <v>90</v>
          </cell>
          <cell r="G34">
            <v>22</v>
          </cell>
          <cell r="H34">
            <v>14.76</v>
          </cell>
          <cell r="I34" t="str">
            <v>L</v>
          </cell>
          <cell r="J34">
            <v>36</v>
          </cell>
          <cell r="K34">
            <v>0</v>
          </cell>
        </row>
        <row r="35">
          <cell r="B35">
            <v>28.725000000000005</v>
          </cell>
          <cell r="C35">
            <v>38.9</v>
          </cell>
          <cell r="D35">
            <v>20.399999999999999</v>
          </cell>
          <cell r="E35">
            <v>61.166666666666664</v>
          </cell>
          <cell r="F35">
            <v>92</v>
          </cell>
          <cell r="G35">
            <v>25</v>
          </cell>
          <cell r="H35">
            <v>21.6</v>
          </cell>
          <cell r="I35" t="str">
            <v>O</v>
          </cell>
          <cell r="J35">
            <v>44.28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21.508333333333336</v>
          </cell>
        </row>
      </sheetData>
      <sheetData sheetId="11">
        <row r="5">
          <cell r="B5">
            <v>25.512499999999999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28.9</v>
          </cell>
        </row>
      </sheetData>
      <sheetData sheetId="9">
        <row r="5">
          <cell r="B5">
            <v>33.483333333333327</v>
          </cell>
          <cell r="C5">
            <v>40.299999999999997</v>
          </cell>
          <cell r="D5">
            <v>27.7</v>
          </cell>
          <cell r="E5">
            <v>39.25</v>
          </cell>
          <cell r="F5">
            <v>59</v>
          </cell>
          <cell r="G5">
            <v>22</v>
          </cell>
          <cell r="H5">
            <v>21.96</v>
          </cell>
          <cell r="I5" t="str">
            <v>SO</v>
          </cell>
          <cell r="J5">
            <v>53.64</v>
          </cell>
          <cell r="K5">
            <v>0</v>
          </cell>
        </row>
        <row r="6">
          <cell r="B6">
            <v>33.475000000000001</v>
          </cell>
          <cell r="C6">
            <v>39.1</v>
          </cell>
          <cell r="D6">
            <v>28.7</v>
          </cell>
          <cell r="E6">
            <v>39.666666666666664</v>
          </cell>
          <cell r="F6">
            <v>53</v>
          </cell>
          <cell r="G6">
            <v>27</v>
          </cell>
          <cell r="H6">
            <v>21.240000000000002</v>
          </cell>
          <cell r="I6" t="str">
            <v>S</v>
          </cell>
          <cell r="J6">
            <v>54.72</v>
          </cell>
          <cell r="K6">
            <v>0</v>
          </cell>
        </row>
        <row r="7">
          <cell r="B7">
            <v>24.529166666666669</v>
          </cell>
          <cell r="C7">
            <v>32.6</v>
          </cell>
          <cell r="D7">
            <v>20.7</v>
          </cell>
          <cell r="E7">
            <v>79.916666666666671</v>
          </cell>
          <cell r="F7">
            <v>96</v>
          </cell>
          <cell r="G7">
            <v>40</v>
          </cell>
          <cell r="H7">
            <v>23.400000000000002</v>
          </cell>
          <cell r="I7" t="str">
            <v>SO</v>
          </cell>
          <cell r="J7">
            <v>52.92</v>
          </cell>
          <cell r="K7">
            <v>67.800000000000011</v>
          </cell>
        </row>
        <row r="8">
          <cell r="B8">
            <v>26.730769230769226</v>
          </cell>
          <cell r="C8">
            <v>31</v>
          </cell>
          <cell r="D8">
            <v>21.1</v>
          </cell>
          <cell r="E8">
            <v>70</v>
          </cell>
          <cell r="F8">
            <v>94</v>
          </cell>
          <cell r="G8">
            <v>50</v>
          </cell>
          <cell r="H8">
            <v>7.2</v>
          </cell>
          <cell r="I8" t="str">
            <v>SO</v>
          </cell>
          <cell r="J8">
            <v>15.120000000000001</v>
          </cell>
          <cell r="K8">
            <v>0</v>
          </cell>
        </row>
        <row r="9">
          <cell r="B9">
            <v>27.708333333333332</v>
          </cell>
          <cell r="C9">
            <v>34</v>
          </cell>
          <cell r="D9">
            <v>22.1</v>
          </cell>
          <cell r="E9">
            <v>68.208333333333329</v>
          </cell>
          <cell r="F9">
            <v>92</v>
          </cell>
          <cell r="G9">
            <v>38</v>
          </cell>
          <cell r="H9">
            <v>17.28</v>
          </cell>
          <cell r="I9" t="str">
            <v>S</v>
          </cell>
          <cell r="J9">
            <v>35.28</v>
          </cell>
          <cell r="K9">
            <v>0</v>
          </cell>
        </row>
        <row r="10">
          <cell r="B10">
            <v>29.712499999999995</v>
          </cell>
          <cell r="C10">
            <v>36.299999999999997</v>
          </cell>
          <cell r="D10">
            <v>23.5</v>
          </cell>
          <cell r="E10">
            <v>55.416666666666664</v>
          </cell>
          <cell r="F10">
            <v>79</v>
          </cell>
          <cell r="G10">
            <v>33</v>
          </cell>
          <cell r="H10">
            <v>17.28</v>
          </cell>
          <cell r="I10" t="str">
            <v>S</v>
          </cell>
          <cell r="J10">
            <v>41.04</v>
          </cell>
          <cell r="K10">
            <v>0</v>
          </cell>
        </row>
        <row r="11">
          <cell r="B11">
            <v>29.49166666666666</v>
          </cell>
          <cell r="C11">
            <v>33.799999999999997</v>
          </cell>
          <cell r="D11">
            <v>25.6</v>
          </cell>
          <cell r="E11">
            <v>56.958333333333336</v>
          </cell>
          <cell r="F11">
            <v>74</v>
          </cell>
          <cell r="G11">
            <v>37</v>
          </cell>
          <cell r="H11">
            <v>19.079999999999998</v>
          </cell>
          <cell r="I11" t="str">
            <v>SO</v>
          </cell>
          <cell r="J11">
            <v>42.480000000000004</v>
          </cell>
          <cell r="K11">
            <v>0</v>
          </cell>
        </row>
        <row r="12">
          <cell r="B12">
            <v>29.5</v>
          </cell>
          <cell r="C12">
            <v>37.1</v>
          </cell>
          <cell r="D12">
            <v>22.7</v>
          </cell>
          <cell r="E12">
            <v>59.208333333333336</v>
          </cell>
          <cell r="F12">
            <v>86</v>
          </cell>
          <cell r="G12">
            <v>33</v>
          </cell>
          <cell r="H12">
            <v>12.24</v>
          </cell>
          <cell r="I12" t="str">
            <v>SO</v>
          </cell>
          <cell r="J12">
            <v>27.36</v>
          </cell>
          <cell r="K12">
            <v>0</v>
          </cell>
        </row>
        <row r="13">
          <cell r="B13">
            <v>31.091666666666669</v>
          </cell>
          <cell r="C13">
            <v>37.6</v>
          </cell>
          <cell r="D13">
            <v>25.2</v>
          </cell>
          <cell r="E13">
            <v>54.416666666666664</v>
          </cell>
          <cell r="F13">
            <v>77</v>
          </cell>
          <cell r="G13">
            <v>30</v>
          </cell>
          <cell r="H13">
            <v>16.920000000000002</v>
          </cell>
          <cell r="I13" t="str">
            <v>SO</v>
          </cell>
          <cell r="J13">
            <v>35.64</v>
          </cell>
          <cell r="K13">
            <v>0</v>
          </cell>
        </row>
        <row r="14">
          <cell r="B14">
            <v>23.312500000000004</v>
          </cell>
          <cell r="C14">
            <v>32.799999999999997</v>
          </cell>
          <cell r="D14">
            <v>20.399999999999999</v>
          </cell>
          <cell r="E14">
            <v>83.75</v>
          </cell>
          <cell r="F14">
            <v>95</v>
          </cell>
          <cell r="G14">
            <v>46</v>
          </cell>
          <cell r="H14">
            <v>16.559999999999999</v>
          </cell>
          <cell r="I14" t="str">
            <v>SO</v>
          </cell>
          <cell r="J14">
            <v>54.36</v>
          </cell>
          <cell r="K14">
            <v>14.2</v>
          </cell>
        </row>
        <row r="15">
          <cell r="B15">
            <v>20.750000000000004</v>
          </cell>
          <cell r="C15">
            <v>22.1</v>
          </cell>
          <cell r="D15">
            <v>18.399999999999999</v>
          </cell>
          <cell r="E15">
            <v>77.3125</v>
          </cell>
          <cell r="F15">
            <v>94</v>
          </cell>
          <cell r="G15">
            <v>66</v>
          </cell>
          <cell r="H15">
            <v>16.920000000000002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21.941666666666663</v>
          </cell>
          <cell r="C16">
            <v>29</v>
          </cell>
          <cell r="D16">
            <v>16.5</v>
          </cell>
          <cell r="E16">
            <v>68.333333333333329</v>
          </cell>
          <cell r="F16">
            <v>90</v>
          </cell>
          <cell r="G16">
            <v>40</v>
          </cell>
          <cell r="H16">
            <v>17.64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25.566666666666666</v>
          </cell>
          <cell r="C17">
            <v>32.299999999999997</v>
          </cell>
          <cell r="D17">
            <v>19.8</v>
          </cell>
          <cell r="E17">
            <v>64.25</v>
          </cell>
          <cell r="F17">
            <v>89</v>
          </cell>
          <cell r="G17">
            <v>41</v>
          </cell>
          <cell r="H17">
            <v>15.120000000000001</v>
          </cell>
          <cell r="I17" t="str">
            <v>SO</v>
          </cell>
          <cell r="J17">
            <v>24.48</v>
          </cell>
          <cell r="K17">
            <v>0</v>
          </cell>
        </row>
        <row r="18">
          <cell r="B18">
            <v>27.837500000000002</v>
          </cell>
          <cell r="C18">
            <v>35.799999999999997</v>
          </cell>
          <cell r="D18">
            <v>20.9</v>
          </cell>
          <cell r="E18">
            <v>61.708333333333336</v>
          </cell>
          <cell r="F18">
            <v>87</v>
          </cell>
          <cell r="G18">
            <v>31</v>
          </cell>
          <cell r="H18">
            <v>11.16</v>
          </cell>
          <cell r="I18" t="str">
            <v>O</v>
          </cell>
          <cell r="J18">
            <v>29.16</v>
          </cell>
          <cell r="K18">
            <v>0</v>
          </cell>
        </row>
        <row r="19">
          <cell r="B19">
            <v>29.929166666666664</v>
          </cell>
          <cell r="C19">
            <v>37.6</v>
          </cell>
          <cell r="D19">
            <v>23.2</v>
          </cell>
          <cell r="E19">
            <v>57.041666666666664</v>
          </cell>
          <cell r="F19">
            <v>82</v>
          </cell>
          <cell r="G19">
            <v>32</v>
          </cell>
          <cell r="H19">
            <v>20.16</v>
          </cell>
          <cell r="I19" t="str">
            <v>O</v>
          </cell>
          <cell r="J19">
            <v>51.480000000000004</v>
          </cell>
          <cell r="K19">
            <v>0.6</v>
          </cell>
        </row>
        <row r="20">
          <cell r="B20">
            <v>25.066666666666666</v>
          </cell>
          <cell r="C20">
            <v>32.299999999999997</v>
          </cell>
          <cell r="D20">
            <v>20.100000000000001</v>
          </cell>
          <cell r="E20">
            <v>73.416666666666671</v>
          </cell>
          <cell r="F20">
            <v>96</v>
          </cell>
          <cell r="G20">
            <v>48</v>
          </cell>
          <cell r="H20">
            <v>25.92</v>
          </cell>
          <cell r="I20" t="str">
            <v>NO</v>
          </cell>
          <cell r="J20">
            <v>67.319999999999993</v>
          </cell>
          <cell r="K20">
            <v>23.599999999999998</v>
          </cell>
        </row>
        <row r="21">
          <cell r="B21">
            <v>26.262500000000003</v>
          </cell>
          <cell r="C21">
            <v>32.200000000000003</v>
          </cell>
          <cell r="D21">
            <v>21.5</v>
          </cell>
          <cell r="E21">
            <v>72.791666666666671</v>
          </cell>
          <cell r="F21">
            <v>93</v>
          </cell>
          <cell r="G21">
            <v>43</v>
          </cell>
          <cell r="H21">
            <v>14.04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24.3125</v>
          </cell>
          <cell r="C22">
            <v>29.5</v>
          </cell>
          <cell r="D22">
            <v>20.7</v>
          </cell>
          <cell r="E22">
            <v>79.333333333333329</v>
          </cell>
          <cell r="F22">
            <v>94</v>
          </cell>
          <cell r="G22">
            <v>58</v>
          </cell>
          <cell r="H22">
            <v>20.52</v>
          </cell>
          <cell r="I22" t="str">
            <v>NO</v>
          </cell>
          <cell r="J22">
            <v>40.680000000000007</v>
          </cell>
          <cell r="K22">
            <v>3.8000000000000003</v>
          </cell>
        </row>
        <row r="23">
          <cell r="B23">
            <v>25.6</v>
          </cell>
          <cell r="C23">
            <v>31.6</v>
          </cell>
          <cell r="D23">
            <v>21.4</v>
          </cell>
          <cell r="E23">
            <v>72.666666666666671</v>
          </cell>
          <cell r="F23">
            <v>92</v>
          </cell>
          <cell r="G23">
            <v>53</v>
          </cell>
          <cell r="H23">
            <v>29.16</v>
          </cell>
          <cell r="I23" t="str">
            <v>O</v>
          </cell>
          <cell r="J23">
            <v>49.680000000000007</v>
          </cell>
          <cell r="K23">
            <v>0.2</v>
          </cell>
        </row>
        <row r="24">
          <cell r="B24">
            <v>29.254166666666663</v>
          </cell>
          <cell r="C24">
            <v>35.700000000000003</v>
          </cell>
          <cell r="D24">
            <v>23.2</v>
          </cell>
          <cell r="E24">
            <v>60.041666666666664</v>
          </cell>
          <cell r="F24">
            <v>82</v>
          </cell>
          <cell r="G24">
            <v>42</v>
          </cell>
          <cell r="H24">
            <v>16.920000000000002</v>
          </cell>
          <cell r="I24" t="str">
            <v>SO</v>
          </cell>
          <cell r="J24">
            <v>40.680000000000007</v>
          </cell>
          <cell r="K24">
            <v>0</v>
          </cell>
        </row>
        <row r="25">
          <cell r="B25">
            <v>31.387499999999999</v>
          </cell>
          <cell r="C25">
            <v>36.9</v>
          </cell>
          <cell r="D25">
            <v>27</v>
          </cell>
          <cell r="E25">
            <v>56.25</v>
          </cell>
          <cell r="F25">
            <v>71</v>
          </cell>
          <cell r="G25">
            <v>36</v>
          </cell>
          <cell r="H25">
            <v>15.840000000000002</v>
          </cell>
          <cell r="I25" t="str">
            <v>NO</v>
          </cell>
          <cell r="J25">
            <v>30.6</v>
          </cell>
          <cell r="K25">
            <v>0</v>
          </cell>
        </row>
        <row r="26">
          <cell r="B26">
            <v>32.85</v>
          </cell>
          <cell r="C26">
            <v>39.4</v>
          </cell>
          <cell r="D26">
            <v>28.5</v>
          </cell>
          <cell r="E26">
            <v>49</v>
          </cell>
          <cell r="F26">
            <v>65</v>
          </cell>
          <cell r="G26">
            <v>25</v>
          </cell>
          <cell r="H26">
            <v>21.240000000000002</v>
          </cell>
          <cell r="I26" t="str">
            <v>S</v>
          </cell>
          <cell r="J26">
            <v>51.84</v>
          </cell>
          <cell r="K26">
            <v>0</v>
          </cell>
        </row>
        <row r="27">
          <cell r="B27">
            <v>26.204166666666666</v>
          </cell>
          <cell r="C27">
            <v>33.9</v>
          </cell>
          <cell r="D27">
            <v>22.1</v>
          </cell>
          <cell r="E27">
            <v>60.458333333333336</v>
          </cell>
          <cell r="F27">
            <v>80</v>
          </cell>
          <cell r="G27">
            <v>41</v>
          </cell>
          <cell r="H27">
            <v>27</v>
          </cell>
          <cell r="I27" t="str">
            <v>S</v>
          </cell>
          <cell r="J27">
            <v>44.64</v>
          </cell>
          <cell r="K27">
            <v>0</v>
          </cell>
        </row>
        <row r="28">
          <cell r="B28">
            <v>24.083333333333332</v>
          </cell>
          <cell r="C28">
            <v>30.8</v>
          </cell>
          <cell r="D28">
            <v>19.600000000000001</v>
          </cell>
          <cell r="E28">
            <v>49.166666666666664</v>
          </cell>
          <cell r="F28">
            <v>65</v>
          </cell>
          <cell r="G28">
            <v>28</v>
          </cell>
          <cell r="H28">
            <v>13.32</v>
          </cell>
          <cell r="I28" t="str">
            <v>S</v>
          </cell>
          <cell r="J28">
            <v>24.840000000000003</v>
          </cell>
          <cell r="K28">
            <v>0</v>
          </cell>
        </row>
        <row r="29">
          <cell r="B29">
            <v>27.724999999999998</v>
          </cell>
          <cell r="C29">
            <v>36.299999999999997</v>
          </cell>
          <cell r="D29">
            <v>21.3</v>
          </cell>
          <cell r="E29">
            <v>66</v>
          </cell>
          <cell r="F29">
            <v>85</v>
          </cell>
          <cell r="G29">
            <v>41</v>
          </cell>
          <cell r="H29">
            <v>11.16</v>
          </cell>
          <cell r="I29" t="str">
            <v>S</v>
          </cell>
          <cell r="J29">
            <v>28.08</v>
          </cell>
          <cell r="K29">
            <v>1.2</v>
          </cell>
        </row>
        <row r="30">
          <cell r="B30">
            <v>31.379166666666663</v>
          </cell>
          <cell r="C30">
            <v>38.4</v>
          </cell>
          <cell r="D30">
            <v>25.5</v>
          </cell>
          <cell r="E30">
            <v>61.25</v>
          </cell>
          <cell r="F30">
            <v>88</v>
          </cell>
          <cell r="G30">
            <v>33</v>
          </cell>
          <cell r="H30">
            <v>13.32</v>
          </cell>
          <cell r="I30" t="str">
            <v>O</v>
          </cell>
          <cell r="J30">
            <v>28.08</v>
          </cell>
          <cell r="K30">
            <v>0</v>
          </cell>
        </row>
        <row r="31">
          <cell r="B31">
            <v>32.974999999999994</v>
          </cell>
          <cell r="C31">
            <v>38.700000000000003</v>
          </cell>
          <cell r="D31">
            <v>27.8</v>
          </cell>
          <cell r="E31">
            <v>53.458333333333336</v>
          </cell>
          <cell r="F31">
            <v>71</v>
          </cell>
          <cell r="G31">
            <v>33</v>
          </cell>
          <cell r="H31">
            <v>14.04</v>
          </cell>
          <cell r="I31" t="str">
            <v>O</v>
          </cell>
          <cell r="J31">
            <v>30.96</v>
          </cell>
          <cell r="K31">
            <v>0</v>
          </cell>
        </row>
        <row r="32">
          <cell r="B32">
            <v>32.645833333333336</v>
          </cell>
          <cell r="C32">
            <v>38.200000000000003</v>
          </cell>
          <cell r="D32">
            <v>28.2</v>
          </cell>
          <cell r="E32">
            <v>54.25</v>
          </cell>
          <cell r="F32">
            <v>71</v>
          </cell>
          <cell r="G32">
            <v>30</v>
          </cell>
          <cell r="H32">
            <v>15.120000000000001</v>
          </cell>
          <cell r="I32" t="str">
            <v>O</v>
          </cell>
          <cell r="J32">
            <v>33.840000000000003</v>
          </cell>
          <cell r="K32">
            <v>0</v>
          </cell>
        </row>
        <row r="33">
          <cell r="B33">
            <v>32.816666666666663</v>
          </cell>
          <cell r="C33">
            <v>39.9</v>
          </cell>
          <cell r="D33">
            <v>25.8</v>
          </cell>
          <cell r="E33">
            <v>48.5</v>
          </cell>
          <cell r="F33">
            <v>74</v>
          </cell>
          <cell r="G33">
            <v>26</v>
          </cell>
          <cell r="H33">
            <v>16.920000000000002</v>
          </cell>
          <cell r="I33" t="str">
            <v>O</v>
          </cell>
          <cell r="J33">
            <v>45.72</v>
          </cell>
          <cell r="K33">
            <v>0</v>
          </cell>
        </row>
        <row r="34">
          <cell r="B34">
            <v>33.979166666666664</v>
          </cell>
          <cell r="C34">
            <v>41.2</v>
          </cell>
          <cell r="D34">
            <v>27.8</v>
          </cell>
          <cell r="E34">
            <v>38.958333333333336</v>
          </cell>
          <cell r="F34">
            <v>56</v>
          </cell>
          <cell r="G34">
            <v>18</v>
          </cell>
          <cell r="H34">
            <v>12.96</v>
          </cell>
          <cell r="I34" t="str">
            <v>O</v>
          </cell>
          <cell r="J34">
            <v>31.680000000000003</v>
          </cell>
          <cell r="K34">
            <v>0</v>
          </cell>
        </row>
        <row r="35">
          <cell r="B35">
            <v>33.1</v>
          </cell>
          <cell r="C35">
            <v>39.799999999999997</v>
          </cell>
          <cell r="D35">
            <v>27.8</v>
          </cell>
          <cell r="E35">
            <v>45.708333333333336</v>
          </cell>
          <cell r="F35">
            <v>66</v>
          </cell>
          <cell r="G35">
            <v>28</v>
          </cell>
          <cell r="H35">
            <v>12.24</v>
          </cell>
          <cell r="I35" t="str">
            <v>O</v>
          </cell>
          <cell r="J35">
            <v>29.16</v>
          </cell>
          <cell r="K35">
            <v>0</v>
          </cell>
        </row>
        <row r="36">
          <cell r="I36" t="str">
            <v>SO</v>
          </cell>
        </row>
      </sheetData>
      <sheetData sheetId="10">
        <row r="5">
          <cell r="B5">
            <v>26.550000000000008</v>
          </cell>
        </row>
      </sheetData>
      <sheetData sheetId="11">
        <row r="5">
          <cell r="B5">
            <v>28.525000000000002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23.075000000000003</v>
          </cell>
        </row>
      </sheetData>
      <sheetData sheetId="9">
        <row r="5">
          <cell r="B5">
            <v>28.929166666666664</v>
          </cell>
          <cell r="C5">
            <v>37.299999999999997</v>
          </cell>
          <cell r="D5">
            <v>21.3</v>
          </cell>
          <cell r="E5">
            <v>49.083333333333336</v>
          </cell>
          <cell r="F5">
            <v>72</v>
          </cell>
          <cell r="G5">
            <v>26</v>
          </cell>
          <cell r="H5">
            <v>21.840000000000003</v>
          </cell>
          <cell r="I5" t="str">
            <v>NE</v>
          </cell>
          <cell r="J5">
            <v>37.18</v>
          </cell>
          <cell r="K5">
            <v>0</v>
          </cell>
        </row>
        <row r="6">
          <cell r="B6">
            <v>28.887500000000006</v>
          </cell>
          <cell r="C6">
            <v>37.5</v>
          </cell>
          <cell r="D6">
            <v>21.9</v>
          </cell>
          <cell r="E6">
            <v>53.5</v>
          </cell>
          <cell r="F6">
            <v>84</v>
          </cell>
          <cell r="G6">
            <v>26</v>
          </cell>
          <cell r="H6">
            <v>36.72</v>
          </cell>
          <cell r="I6" t="str">
            <v>N</v>
          </cell>
          <cell r="J6">
            <v>68.039999999999992</v>
          </cell>
          <cell r="K6">
            <v>0</v>
          </cell>
        </row>
        <row r="7">
          <cell r="B7">
            <v>23.670833333333334</v>
          </cell>
          <cell r="C7">
            <v>30.9</v>
          </cell>
          <cell r="D7">
            <v>20.9</v>
          </cell>
          <cell r="E7">
            <v>79.25</v>
          </cell>
          <cell r="F7">
            <v>94</v>
          </cell>
          <cell r="G7">
            <v>50</v>
          </cell>
          <cell r="H7">
            <v>19.8</v>
          </cell>
          <cell r="I7" t="str">
            <v>NO</v>
          </cell>
          <cell r="J7">
            <v>68.039999999999992</v>
          </cell>
          <cell r="K7">
            <v>2.8000000000000007</v>
          </cell>
        </row>
        <row r="8">
          <cell r="B8">
            <v>23.587500000000002</v>
          </cell>
          <cell r="C8">
            <v>31</v>
          </cell>
          <cell r="D8">
            <v>18.5</v>
          </cell>
          <cell r="E8">
            <v>78.458333333333329</v>
          </cell>
          <cell r="F8">
            <v>97</v>
          </cell>
          <cell r="G8">
            <v>44</v>
          </cell>
          <cell r="H8">
            <v>12.24</v>
          </cell>
          <cell r="I8" t="str">
            <v>S</v>
          </cell>
          <cell r="J8">
            <v>23.759999999999998</v>
          </cell>
          <cell r="K8">
            <v>0</v>
          </cell>
        </row>
        <row r="9">
          <cell r="B9">
            <v>25.704166666666666</v>
          </cell>
          <cell r="C9">
            <v>34</v>
          </cell>
          <cell r="D9">
            <v>20.2</v>
          </cell>
          <cell r="E9">
            <v>68.583333333333329</v>
          </cell>
          <cell r="F9">
            <v>93</v>
          </cell>
          <cell r="G9">
            <v>31</v>
          </cell>
          <cell r="H9">
            <v>15.840000000000002</v>
          </cell>
          <cell r="I9" t="str">
            <v>NE</v>
          </cell>
          <cell r="J9">
            <v>29.880000000000003</v>
          </cell>
          <cell r="K9">
            <v>0</v>
          </cell>
        </row>
        <row r="10">
          <cell r="B10">
            <v>27.987500000000001</v>
          </cell>
          <cell r="C10">
            <v>36.799999999999997</v>
          </cell>
          <cell r="D10">
            <v>20.100000000000001</v>
          </cell>
          <cell r="E10">
            <v>54.75</v>
          </cell>
          <cell r="F10">
            <v>87</v>
          </cell>
          <cell r="G10">
            <v>25</v>
          </cell>
          <cell r="H10">
            <v>23.400000000000002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29.783333333333335</v>
          </cell>
          <cell r="C11">
            <v>38.700000000000003</v>
          </cell>
          <cell r="D11">
            <v>21.5</v>
          </cell>
          <cell r="E11">
            <v>45.333333333333336</v>
          </cell>
          <cell r="F11">
            <v>76</v>
          </cell>
          <cell r="G11">
            <v>19</v>
          </cell>
          <cell r="H11">
            <v>19.079999999999998</v>
          </cell>
          <cell r="I11" t="str">
            <v>NE</v>
          </cell>
          <cell r="J11">
            <v>39.96</v>
          </cell>
          <cell r="K11">
            <v>0</v>
          </cell>
        </row>
        <row r="12">
          <cell r="B12">
            <v>28.683333333333334</v>
          </cell>
          <cell r="C12">
            <v>38.5</v>
          </cell>
          <cell r="D12">
            <v>18.600000000000001</v>
          </cell>
          <cell r="E12">
            <v>48.791666666666664</v>
          </cell>
          <cell r="F12">
            <v>86</v>
          </cell>
          <cell r="G12">
            <v>22</v>
          </cell>
          <cell r="H12">
            <v>9.3600000000000012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28.083333333333339</v>
          </cell>
          <cell r="C13">
            <v>38.299999999999997</v>
          </cell>
          <cell r="D13">
            <v>19</v>
          </cell>
          <cell r="E13">
            <v>48.458333333333336</v>
          </cell>
          <cell r="F13">
            <v>79</v>
          </cell>
          <cell r="G13">
            <v>22</v>
          </cell>
          <cell r="H13">
            <v>25.56</v>
          </cell>
          <cell r="I13" t="str">
            <v>N</v>
          </cell>
          <cell r="J13">
            <v>52.2</v>
          </cell>
          <cell r="K13">
            <v>9</v>
          </cell>
        </row>
        <row r="14">
          <cell r="B14">
            <v>23.183333333333337</v>
          </cell>
          <cell r="C14">
            <v>26.6</v>
          </cell>
          <cell r="D14">
            <v>21.3</v>
          </cell>
          <cell r="E14">
            <v>83.333333333333329</v>
          </cell>
          <cell r="F14">
            <v>95</v>
          </cell>
          <cell r="G14">
            <v>54</v>
          </cell>
          <cell r="H14">
            <v>15.48</v>
          </cell>
          <cell r="I14" t="str">
            <v>L</v>
          </cell>
          <cell r="J14">
            <v>39.96</v>
          </cell>
          <cell r="K14">
            <v>10</v>
          </cell>
        </row>
        <row r="15">
          <cell r="B15">
            <v>22.1875</v>
          </cell>
          <cell r="C15">
            <v>25.3</v>
          </cell>
          <cell r="D15">
            <v>20.2</v>
          </cell>
          <cell r="E15">
            <v>84.458333333333329</v>
          </cell>
          <cell r="F15">
            <v>94</v>
          </cell>
          <cell r="G15">
            <v>67</v>
          </cell>
          <cell r="H15">
            <v>15.48</v>
          </cell>
          <cell r="I15" t="str">
            <v>S</v>
          </cell>
          <cell r="J15">
            <v>32.76</v>
          </cell>
          <cell r="K15">
            <v>0.2</v>
          </cell>
        </row>
        <row r="16">
          <cell r="B16">
            <v>20.420833333333331</v>
          </cell>
          <cell r="C16">
            <v>23.9</v>
          </cell>
          <cell r="D16">
            <v>17.5</v>
          </cell>
          <cell r="E16">
            <v>82.291666666666671</v>
          </cell>
          <cell r="F16">
            <v>91</v>
          </cell>
          <cell r="G16">
            <v>72</v>
          </cell>
          <cell r="H16">
            <v>18</v>
          </cell>
          <cell r="I16" t="str">
            <v>SE</v>
          </cell>
          <cell r="J16">
            <v>31.319999999999997</v>
          </cell>
          <cell r="K16">
            <v>0</v>
          </cell>
        </row>
        <row r="17">
          <cell r="B17">
            <v>22.63333333333334</v>
          </cell>
          <cell r="C17">
            <v>28.9</v>
          </cell>
          <cell r="D17">
            <v>18.5</v>
          </cell>
          <cell r="E17">
            <v>72.625</v>
          </cell>
          <cell r="F17">
            <v>95</v>
          </cell>
          <cell r="G17">
            <v>48</v>
          </cell>
          <cell r="H17">
            <v>10.44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24.308333333333334</v>
          </cell>
          <cell r="C18">
            <v>32</v>
          </cell>
          <cell r="D18">
            <v>18.100000000000001</v>
          </cell>
          <cell r="E18">
            <v>62.625</v>
          </cell>
          <cell r="F18">
            <v>80</v>
          </cell>
          <cell r="G18">
            <v>40</v>
          </cell>
          <cell r="H18">
            <v>8.64</v>
          </cell>
          <cell r="I18" t="str">
            <v>L</v>
          </cell>
          <cell r="J18">
            <v>26.64</v>
          </cell>
          <cell r="K18">
            <v>0</v>
          </cell>
        </row>
        <row r="19">
          <cell r="B19">
            <v>26.375000000000004</v>
          </cell>
          <cell r="C19">
            <v>35.200000000000003</v>
          </cell>
          <cell r="D19">
            <v>18.7</v>
          </cell>
          <cell r="E19">
            <v>59.708333333333336</v>
          </cell>
          <cell r="F19">
            <v>83</v>
          </cell>
          <cell r="G19">
            <v>34</v>
          </cell>
          <cell r="H19">
            <v>20.52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23.145833333333332</v>
          </cell>
          <cell r="C20">
            <v>28.7</v>
          </cell>
          <cell r="D20">
            <v>17.5</v>
          </cell>
          <cell r="E20">
            <v>74.208333333333329</v>
          </cell>
          <cell r="F20">
            <v>96</v>
          </cell>
          <cell r="G20">
            <v>52</v>
          </cell>
          <cell r="H20">
            <v>42.84</v>
          </cell>
          <cell r="I20" t="str">
            <v>S</v>
          </cell>
          <cell r="J20">
            <v>90</v>
          </cell>
          <cell r="K20">
            <v>44</v>
          </cell>
        </row>
        <row r="21">
          <cell r="B21">
            <v>24.454166666666662</v>
          </cell>
          <cell r="C21">
            <v>31.8</v>
          </cell>
          <cell r="D21">
            <v>18</v>
          </cell>
          <cell r="E21">
            <v>72.333333333333329</v>
          </cell>
          <cell r="F21">
            <v>96</v>
          </cell>
          <cell r="G21">
            <v>40</v>
          </cell>
          <cell r="H21">
            <v>4.6800000000000006</v>
          </cell>
          <cell r="I21" t="str">
            <v>SE</v>
          </cell>
          <cell r="J21">
            <v>20.88</v>
          </cell>
          <cell r="K21">
            <v>0</v>
          </cell>
        </row>
        <row r="22">
          <cell r="B22">
            <v>24.908333333333328</v>
          </cell>
          <cell r="C22">
            <v>32.4</v>
          </cell>
          <cell r="D22">
            <v>17</v>
          </cell>
          <cell r="E22">
            <v>66.041666666666671</v>
          </cell>
          <cell r="F22">
            <v>96</v>
          </cell>
          <cell r="G22">
            <v>37</v>
          </cell>
          <cell r="H22">
            <v>18.720000000000002</v>
          </cell>
          <cell r="I22" t="str">
            <v>SE</v>
          </cell>
          <cell r="J22">
            <v>59.04</v>
          </cell>
          <cell r="K22">
            <v>0</v>
          </cell>
        </row>
        <row r="23">
          <cell r="B23">
            <v>21.737500000000001</v>
          </cell>
          <cell r="C23">
            <v>28.2</v>
          </cell>
          <cell r="D23">
            <v>18.600000000000001</v>
          </cell>
          <cell r="E23">
            <v>82.583333333333329</v>
          </cell>
          <cell r="F23">
            <v>94</v>
          </cell>
          <cell r="G23">
            <v>50</v>
          </cell>
          <cell r="H23">
            <v>24.12</v>
          </cell>
          <cell r="I23" t="str">
            <v>L</v>
          </cell>
          <cell r="J23">
            <v>61.560000000000009</v>
          </cell>
          <cell r="K23">
            <v>20.8</v>
          </cell>
        </row>
        <row r="24">
          <cell r="B24">
            <v>24.443478260869561</v>
          </cell>
          <cell r="C24">
            <v>34.200000000000003</v>
          </cell>
          <cell r="D24">
            <v>18.100000000000001</v>
          </cell>
          <cell r="E24">
            <v>74.434782608695656</v>
          </cell>
          <cell r="F24">
            <v>96</v>
          </cell>
          <cell r="G24">
            <v>37</v>
          </cell>
          <cell r="H24">
            <v>13.68</v>
          </cell>
          <cell r="I24" t="str">
            <v>NE</v>
          </cell>
          <cell r="J24">
            <v>33.119999999999997</v>
          </cell>
          <cell r="K24">
            <v>0</v>
          </cell>
        </row>
        <row r="25">
          <cell r="B25">
            <v>24.037500000000005</v>
          </cell>
          <cell r="C25">
            <v>29.7</v>
          </cell>
          <cell r="D25">
            <v>19.3</v>
          </cell>
          <cell r="E25">
            <v>79.833333333333329</v>
          </cell>
          <cell r="F25">
            <v>95</v>
          </cell>
          <cell r="G25">
            <v>60</v>
          </cell>
          <cell r="H25">
            <v>23.759999999999998</v>
          </cell>
          <cell r="I25" t="str">
            <v>SE</v>
          </cell>
          <cell r="J25">
            <v>44.64</v>
          </cell>
          <cell r="K25">
            <v>3.4000000000000004</v>
          </cell>
        </row>
        <row r="26">
          <cell r="B26">
            <v>27.587500000000002</v>
          </cell>
          <cell r="C26">
            <v>35.799999999999997</v>
          </cell>
          <cell r="D26">
            <v>20.9</v>
          </cell>
          <cell r="E26">
            <v>69.083333333333329</v>
          </cell>
          <cell r="F26">
            <v>95</v>
          </cell>
          <cell r="G26">
            <v>38</v>
          </cell>
          <cell r="H26">
            <v>35.64</v>
          </cell>
          <cell r="I26" t="str">
            <v>N</v>
          </cell>
          <cell r="J26">
            <v>62.28</v>
          </cell>
          <cell r="K26">
            <v>0</v>
          </cell>
        </row>
        <row r="27">
          <cell r="B27">
            <v>26.495833333333334</v>
          </cell>
          <cell r="C27">
            <v>35.1</v>
          </cell>
          <cell r="D27">
            <v>21.3</v>
          </cell>
          <cell r="E27">
            <v>65.666666666666671</v>
          </cell>
          <cell r="F27">
            <v>83</v>
          </cell>
          <cell r="G27">
            <v>42</v>
          </cell>
          <cell r="H27">
            <v>31.319999999999997</v>
          </cell>
          <cell r="I27" t="str">
            <v>S</v>
          </cell>
          <cell r="J27">
            <v>53.28</v>
          </cell>
          <cell r="K27">
            <v>0.2</v>
          </cell>
        </row>
        <row r="28">
          <cell r="B28">
            <v>23.608333333333338</v>
          </cell>
          <cell r="C28">
            <v>32.299999999999997</v>
          </cell>
          <cell r="D28">
            <v>17.7</v>
          </cell>
          <cell r="E28">
            <v>63.875</v>
          </cell>
          <cell r="F28">
            <v>82</v>
          </cell>
          <cell r="G28">
            <v>36</v>
          </cell>
          <cell r="H28">
            <v>18.720000000000002</v>
          </cell>
          <cell r="I28" t="str">
            <v>S</v>
          </cell>
          <cell r="J28">
            <v>35.64</v>
          </cell>
          <cell r="K28">
            <v>0</v>
          </cell>
        </row>
        <row r="29">
          <cell r="B29">
            <v>27.283333333333331</v>
          </cell>
          <cell r="C29">
            <v>35.4</v>
          </cell>
          <cell r="D29">
            <v>20.3</v>
          </cell>
          <cell r="E29">
            <v>72.875</v>
          </cell>
          <cell r="F29">
            <v>96</v>
          </cell>
          <cell r="G29">
            <v>39</v>
          </cell>
          <cell r="H29">
            <v>10.08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28.61666666666666</v>
          </cell>
          <cell r="C30">
            <v>37.1</v>
          </cell>
          <cell r="D30">
            <v>21.2</v>
          </cell>
          <cell r="E30">
            <v>66.75</v>
          </cell>
          <cell r="F30">
            <v>95</v>
          </cell>
          <cell r="G30">
            <v>35</v>
          </cell>
          <cell r="H30">
            <v>7.9200000000000008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29.970833333333328</v>
          </cell>
          <cell r="C31">
            <v>37.799999999999997</v>
          </cell>
          <cell r="D31">
            <v>23.5</v>
          </cell>
          <cell r="E31">
            <v>60.125</v>
          </cell>
          <cell r="F31">
            <v>85</v>
          </cell>
          <cell r="G31">
            <v>31</v>
          </cell>
          <cell r="H31">
            <v>17.28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29.420833333333331</v>
          </cell>
          <cell r="C32">
            <v>36.799999999999997</v>
          </cell>
          <cell r="D32">
            <v>23.7</v>
          </cell>
          <cell r="E32">
            <v>60.708333333333336</v>
          </cell>
          <cell r="F32">
            <v>86</v>
          </cell>
          <cell r="G32">
            <v>33</v>
          </cell>
          <cell r="H32">
            <v>14.4</v>
          </cell>
          <cell r="I32" t="str">
            <v>NO</v>
          </cell>
          <cell r="J32">
            <v>29.880000000000003</v>
          </cell>
          <cell r="K32">
            <v>0</v>
          </cell>
        </row>
        <row r="33">
          <cell r="B33">
            <v>29.020833333333332</v>
          </cell>
          <cell r="C33">
            <v>39.299999999999997</v>
          </cell>
          <cell r="D33">
            <v>20.9</v>
          </cell>
          <cell r="E33">
            <v>61.333333333333336</v>
          </cell>
          <cell r="F33">
            <v>94</v>
          </cell>
          <cell r="G33">
            <v>24</v>
          </cell>
          <cell r="H33">
            <v>25.56</v>
          </cell>
          <cell r="I33" t="str">
            <v>N</v>
          </cell>
          <cell r="J33">
            <v>43.56</v>
          </cell>
          <cell r="K33">
            <v>0</v>
          </cell>
        </row>
        <row r="34">
          <cell r="B34">
            <v>30.466666666666658</v>
          </cell>
          <cell r="C34">
            <v>40.200000000000003</v>
          </cell>
          <cell r="D34">
            <v>20.8</v>
          </cell>
          <cell r="E34">
            <v>54.083333333333336</v>
          </cell>
          <cell r="F34">
            <v>91</v>
          </cell>
          <cell r="G34">
            <v>19</v>
          </cell>
          <cell r="H34">
            <v>28.8</v>
          </cell>
          <cell r="I34" t="str">
            <v>NO</v>
          </cell>
          <cell r="J34">
            <v>48.24</v>
          </cell>
          <cell r="K34">
            <v>0</v>
          </cell>
        </row>
        <row r="35">
          <cell r="B35">
            <v>30.045833333333331</v>
          </cell>
          <cell r="C35">
            <v>39.6</v>
          </cell>
          <cell r="D35">
            <v>20.2</v>
          </cell>
          <cell r="E35">
            <v>54.708333333333336</v>
          </cell>
          <cell r="F35">
            <v>91</v>
          </cell>
          <cell r="G35">
            <v>26</v>
          </cell>
          <cell r="H35">
            <v>26.28</v>
          </cell>
          <cell r="I35" t="str">
            <v>NO</v>
          </cell>
          <cell r="J35">
            <v>45.36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23.420833333333331</v>
          </cell>
        </row>
      </sheetData>
      <sheetData sheetId="11">
        <row r="5">
          <cell r="B5">
            <v>26.858333333333334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24.745833333333337</v>
          </cell>
        </row>
      </sheetData>
      <sheetData sheetId="9">
        <row r="5">
          <cell r="B5">
            <v>26.866666666666664</v>
          </cell>
          <cell r="C5">
            <v>35.200000000000003</v>
          </cell>
          <cell r="D5">
            <v>20.3</v>
          </cell>
          <cell r="E5">
            <v>55.208333333333336</v>
          </cell>
          <cell r="F5">
            <v>79</v>
          </cell>
          <cell r="G5">
            <v>30</v>
          </cell>
          <cell r="H5">
            <v>26.64</v>
          </cell>
          <cell r="I5" t="str">
            <v>NO</v>
          </cell>
          <cell r="J5">
            <v>46.800000000000004</v>
          </cell>
          <cell r="K5">
            <v>0.6</v>
          </cell>
        </row>
        <row r="6">
          <cell r="B6">
            <v>26.324999999999999</v>
          </cell>
          <cell r="C6">
            <v>34.1</v>
          </cell>
          <cell r="D6">
            <v>21.6</v>
          </cell>
          <cell r="E6">
            <v>57.125</v>
          </cell>
          <cell r="F6">
            <v>79</v>
          </cell>
          <cell r="G6">
            <v>28</v>
          </cell>
          <cell r="H6">
            <v>23.400000000000002</v>
          </cell>
          <cell r="I6" t="str">
            <v>L</v>
          </cell>
          <cell r="J6">
            <v>48.24</v>
          </cell>
          <cell r="K6">
            <v>0</v>
          </cell>
        </row>
        <row r="7">
          <cell r="B7">
            <v>25.399999999999995</v>
          </cell>
          <cell r="C7">
            <v>31.7</v>
          </cell>
          <cell r="D7">
            <v>20.2</v>
          </cell>
          <cell r="E7">
            <v>61</v>
          </cell>
          <cell r="F7">
            <v>84</v>
          </cell>
          <cell r="G7">
            <v>32</v>
          </cell>
          <cell r="H7">
            <v>20.16</v>
          </cell>
          <cell r="I7" t="str">
            <v>O</v>
          </cell>
          <cell r="J7">
            <v>37.440000000000005</v>
          </cell>
          <cell r="K7">
            <v>0</v>
          </cell>
        </row>
        <row r="8">
          <cell r="B8">
            <v>22.445833333333336</v>
          </cell>
          <cell r="C8">
            <v>27.3</v>
          </cell>
          <cell r="D8">
            <v>19.600000000000001</v>
          </cell>
          <cell r="E8">
            <v>76.666666666666671</v>
          </cell>
          <cell r="F8">
            <v>92</v>
          </cell>
          <cell r="G8">
            <v>44</v>
          </cell>
          <cell r="H8">
            <v>30.240000000000002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22.779166666666665</v>
          </cell>
          <cell r="C9">
            <v>26.9</v>
          </cell>
          <cell r="D9">
            <v>19.8</v>
          </cell>
          <cell r="E9">
            <v>73.458333333333329</v>
          </cell>
          <cell r="F9">
            <v>90</v>
          </cell>
          <cell r="G9">
            <v>51</v>
          </cell>
          <cell r="H9">
            <v>23.040000000000003</v>
          </cell>
          <cell r="I9" t="str">
            <v>L</v>
          </cell>
          <cell r="J9">
            <v>38.880000000000003</v>
          </cell>
          <cell r="K9">
            <v>1</v>
          </cell>
        </row>
        <row r="10">
          <cell r="B10">
            <v>26.3</v>
          </cell>
          <cell r="C10">
            <v>34.799999999999997</v>
          </cell>
          <cell r="D10">
            <v>19.899999999999999</v>
          </cell>
          <cell r="E10">
            <v>50.833333333333336</v>
          </cell>
          <cell r="F10">
            <v>75</v>
          </cell>
          <cell r="G10">
            <v>22</v>
          </cell>
          <cell r="H10">
            <v>20.52</v>
          </cell>
          <cell r="I10" t="str">
            <v>L</v>
          </cell>
          <cell r="J10">
            <v>38.159999999999997</v>
          </cell>
          <cell r="K10">
            <v>0</v>
          </cell>
        </row>
        <row r="11">
          <cell r="B11">
            <v>27.3125</v>
          </cell>
          <cell r="C11">
            <v>35.1</v>
          </cell>
          <cell r="D11">
            <v>20.2</v>
          </cell>
          <cell r="E11">
            <v>43.416666666666664</v>
          </cell>
          <cell r="F11">
            <v>73</v>
          </cell>
          <cell r="G11">
            <v>17</v>
          </cell>
          <cell r="H11">
            <v>14.4</v>
          </cell>
          <cell r="I11" t="str">
            <v>NE</v>
          </cell>
          <cell r="J11">
            <v>37.440000000000005</v>
          </cell>
          <cell r="K11">
            <v>0</v>
          </cell>
        </row>
        <row r="12">
          <cell r="B12">
            <v>27.758333333333329</v>
          </cell>
          <cell r="C12">
            <v>36.299999999999997</v>
          </cell>
          <cell r="D12">
            <v>19.899999999999999</v>
          </cell>
          <cell r="E12">
            <v>48.041666666666664</v>
          </cell>
          <cell r="F12">
            <v>88</v>
          </cell>
          <cell r="G12">
            <v>18</v>
          </cell>
          <cell r="H12">
            <v>20.88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26.504166666666674</v>
          </cell>
          <cell r="C13">
            <v>34.4</v>
          </cell>
          <cell r="D13">
            <v>18.899999999999999</v>
          </cell>
          <cell r="E13">
            <v>61.708333333333336</v>
          </cell>
          <cell r="F13">
            <v>93</v>
          </cell>
          <cell r="G13">
            <v>33</v>
          </cell>
          <cell r="H13">
            <v>27.720000000000002</v>
          </cell>
          <cell r="I13" t="str">
            <v>O</v>
          </cell>
          <cell r="J13">
            <v>47.16</v>
          </cell>
          <cell r="K13">
            <v>0</v>
          </cell>
        </row>
        <row r="14">
          <cell r="B14">
            <v>23.154166666666669</v>
          </cell>
          <cell r="C14">
            <v>27.6</v>
          </cell>
          <cell r="D14">
            <v>19.2</v>
          </cell>
          <cell r="E14">
            <v>77.75</v>
          </cell>
          <cell r="F14">
            <v>96</v>
          </cell>
          <cell r="G14">
            <v>57</v>
          </cell>
          <cell r="H14">
            <v>31.680000000000003</v>
          </cell>
          <cell r="I14" t="str">
            <v>O</v>
          </cell>
          <cell r="J14">
            <v>47.519999999999996</v>
          </cell>
          <cell r="K14">
            <v>2.4000000000000004</v>
          </cell>
        </row>
        <row r="15">
          <cell r="B15">
            <v>20.833333333333332</v>
          </cell>
          <cell r="C15">
            <v>25</v>
          </cell>
          <cell r="D15">
            <v>18.5</v>
          </cell>
          <cell r="E15">
            <v>93.375</v>
          </cell>
          <cell r="F15">
            <v>97</v>
          </cell>
          <cell r="G15">
            <v>78</v>
          </cell>
          <cell r="H15">
            <v>16.559999999999999</v>
          </cell>
          <cell r="I15" t="str">
            <v>SO</v>
          </cell>
          <cell r="J15">
            <v>29.52</v>
          </cell>
          <cell r="K15">
            <v>3.6</v>
          </cell>
        </row>
        <row r="16">
          <cell r="B16">
            <v>22.025000000000002</v>
          </cell>
          <cell r="C16">
            <v>27.5</v>
          </cell>
          <cell r="D16">
            <v>18.8</v>
          </cell>
          <cell r="E16">
            <v>83.041666666666671</v>
          </cell>
          <cell r="F16">
            <v>95</v>
          </cell>
          <cell r="G16">
            <v>57</v>
          </cell>
          <cell r="H16">
            <v>16.920000000000002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22.879166666666666</v>
          </cell>
          <cell r="C17">
            <v>30.2</v>
          </cell>
          <cell r="D17">
            <v>17.899999999999999</v>
          </cell>
          <cell r="E17">
            <v>74.791666666666671</v>
          </cell>
          <cell r="F17">
            <v>94</v>
          </cell>
          <cell r="G17">
            <v>45</v>
          </cell>
          <cell r="H17">
            <v>21.6</v>
          </cell>
          <cell r="I17" t="str">
            <v>L</v>
          </cell>
          <cell r="J17">
            <v>41.4</v>
          </cell>
          <cell r="K17">
            <v>0</v>
          </cell>
        </row>
        <row r="18">
          <cell r="B18">
            <v>24.924999999999997</v>
          </cell>
          <cell r="C18">
            <v>33.5</v>
          </cell>
          <cell r="D18">
            <v>19.2</v>
          </cell>
          <cell r="E18">
            <v>63.666666666666664</v>
          </cell>
          <cell r="F18">
            <v>86</v>
          </cell>
          <cell r="G18">
            <v>35</v>
          </cell>
          <cell r="H18">
            <v>24.12</v>
          </cell>
          <cell r="I18" t="str">
            <v>L</v>
          </cell>
          <cell r="J18">
            <v>37.080000000000005</v>
          </cell>
          <cell r="K18">
            <v>0</v>
          </cell>
        </row>
        <row r="19">
          <cell r="B19">
            <v>26.612499999999997</v>
          </cell>
          <cell r="C19">
            <v>35.5</v>
          </cell>
          <cell r="D19">
            <v>19.7</v>
          </cell>
          <cell r="E19">
            <v>57.375</v>
          </cell>
          <cell r="F19">
            <v>85</v>
          </cell>
          <cell r="G19">
            <v>24</v>
          </cell>
          <cell r="H19">
            <v>22.32</v>
          </cell>
          <cell r="I19" t="str">
            <v>L</v>
          </cell>
          <cell r="J19">
            <v>37.800000000000004</v>
          </cell>
          <cell r="K19">
            <v>0</v>
          </cell>
        </row>
        <row r="20">
          <cell r="B20">
            <v>20.970833333333335</v>
          </cell>
          <cell r="C20">
            <v>28.1</v>
          </cell>
          <cell r="D20">
            <v>16.600000000000001</v>
          </cell>
          <cell r="E20">
            <v>81.666666666666671</v>
          </cell>
          <cell r="F20">
            <v>97</v>
          </cell>
          <cell r="G20">
            <v>48</v>
          </cell>
          <cell r="H20">
            <v>48.24</v>
          </cell>
          <cell r="I20" t="str">
            <v>NO</v>
          </cell>
          <cell r="J20">
            <v>70.56</v>
          </cell>
          <cell r="K20">
            <v>43.20000000000001</v>
          </cell>
        </row>
        <row r="21">
          <cell r="B21">
            <v>22.333333333333332</v>
          </cell>
          <cell r="C21">
            <v>29.8</v>
          </cell>
          <cell r="D21">
            <v>16.899999999999999</v>
          </cell>
          <cell r="E21">
            <v>78.583333333333329</v>
          </cell>
          <cell r="F21">
            <v>98</v>
          </cell>
          <cell r="G21">
            <v>44</v>
          </cell>
          <cell r="H21">
            <v>17.64</v>
          </cell>
          <cell r="I21" t="str">
            <v>SO</v>
          </cell>
          <cell r="J21">
            <v>32.04</v>
          </cell>
          <cell r="K21">
            <v>0</v>
          </cell>
        </row>
        <row r="22">
          <cell r="B22">
            <v>25.120833333333334</v>
          </cell>
          <cell r="C22">
            <v>32.6</v>
          </cell>
          <cell r="D22">
            <v>18.2</v>
          </cell>
          <cell r="E22">
            <v>65.25</v>
          </cell>
          <cell r="F22">
            <v>90</v>
          </cell>
          <cell r="G22">
            <v>32</v>
          </cell>
          <cell r="H22">
            <v>18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24.108333333333331</v>
          </cell>
          <cell r="C23">
            <v>30.1</v>
          </cell>
          <cell r="D23">
            <v>17.899999999999999</v>
          </cell>
          <cell r="E23">
            <v>69.708333333333329</v>
          </cell>
          <cell r="F23">
            <v>97</v>
          </cell>
          <cell r="G23">
            <v>42</v>
          </cell>
          <cell r="H23">
            <v>21.240000000000002</v>
          </cell>
          <cell r="I23" t="str">
            <v>O</v>
          </cell>
          <cell r="J23">
            <v>66.960000000000008</v>
          </cell>
          <cell r="K23">
            <v>14.799999999999999</v>
          </cell>
        </row>
        <row r="24">
          <cell r="B24">
            <v>24.962500000000002</v>
          </cell>
          <cell r="C24">
            <v>32.799999999999997</v>
          </cell>
          <cell r="D24">
            <v>18.600000000000001</v>
          </cell>
          <cell r="E24">
            <v>67.416666666666671</v>
          </cell>
          <cell r="F24">
            <v>91</v>
          </cell>
          <cell r="G24">
            <v>38</v>
          </cell>
          <cell r="H24">
            <v>24.12</v>
          </cell>
          <cell r="I24" t="str">
            <v>L</v>
          </cell>
          <cell r="J24">
            <v>38.880000000000003</v>
          </cell>
          <cell r="K24">
            <v>0</v>
          </cell>
        </row>
        <row r="25">
          <cell r="B25">
            <v>24.979166666666668</v>
          </cell>
          <cell r="C25">
            <v>31.6</v>
          </cell>
          <cell r="D25">
            <v>19.899999999999999</v>
          </cell>
          <cell r="E25">
            <v>71.541666666666671</v>
          </cell>
          <cell r="F25">
            <v>93</v>
          </cell>
          <cell r="G25">
            <v>45</v>
          </cell>
          <cell r="H25">
            <v>29.16</v>
          </cell>
          <cell r="I25" t="str">
            <v>L</v>
          </cell>
          <cell r="J25">
            <v>46.800000000000004</v>
          </cell>
          <cell r="K25">
            <v>0</v>
          </cell>
        </row>
        <row r="26">
          <cell r="B26">
            <v>27.100000000000005</v>
          </cell>
          <cell r="C26">
            <v>34</v>
          </cell>
          <cell r="D26">
            <v>21.8</v>
          </cell>
          <cell r="E26">
            <v>63.541666666666664</v>
          </cell>
          <cell r="F26">
            <v>90</v>
          </cell>
          <cell r="G26">
            <v>37</v>
          </cell>
          <cell r="H26">
            <v>36.36</v>
          </cell>
          <cell r="I26" t="str">
            <v>NO</v>
          </cell>
          <cell r="J26">
            <v>60.480000000000004</v>
          </cell>
          <cell r="K26">
            <v>0</v>
          </cell>
        </row>
        <row r="27">
          <cell r="B27">
            <v>27.608333333333331</v>
          </cell>
          <cell r="C27">
            <v>34</v>
          </cell>
          <cell r="D27">
            <v>22.3</v>
          </cell>
          <cell r="E27">
            <v>60.75</v>
          </cell>
          <cell r="F27">
            <v>84</v>
          </cell>
          <cell r="G27">
            <v>34</v>
          </cell>
          <cell r="H27">
            <v>42.12</v>
          </cell>
          <cell r="I27" t="str">
            <v>NO</v>
          </cell>
          <cell r="J27">
            <v>66.600000000000009</v>
          </cell>
          <cell r="K27">
            <v>0</v>
          </cell>
        </row>
        <row r="28">
          <cell r="B28">
            <v>23.129166666666666</v>
          </cell>
          <cell r="C28">
            <v>28.6</v>
          </cell>
          <cell r="D28">
            <v>19.5</v>
          </cell>
          <cell r="E28">
            <v>82.916666666666671</v>
          </cell>
          <cell r="F28">
            <v>93</v>
          </cell>
          <cell r="G28">
            <v>64</v>
          </cell>
          <cell r="H28">
            <v>15.120000000000001</v>
          </cell>
          <cell r="I28" t="str">
            <v>L</v>
          </cell>
          <cell r="J28">
            <v>34.56</v>
          </cell>
          <cell r="K28">
            <v>0.4</v>
          </cell>
        </row>
        <row r="29">
          <cell r="B29">
            <v>26.287500000000005</v>
          </cell>
          <cell r="C29">
            <v>33.4</v>
          </cell>
          <cell r="D29">
            <v>20.5</v>
          </cell>
          <cell r="E29">
            <v>70.791666666666671</v>
          </cell>
          <cell r="F29">
            <v>96</v>
          </cell>
          <cell r="G29">
            <v>35</v>
          </cell>
          <cell r="H29">
            <v>16.559999999999999</v>
          </cell>
          <cell r="I29" t="str">
            <v>L</v>
          </cell>
          <cell r="J29">
            <v>37.440000000000005</v>
          </cell>
          <cell r="K29">
            <v>0.8</v>
          </cell>
        </row>
        <row r="30">
          <cell r="B30">
            <v>26.399999999999995</v>
          </cell>
          <cell r="C30">
            <v>34.4</v>
          </cell>
          <cell r="D30">
            <v>20.5</v>
          </cell>
          <cell r="E30">
            <v>69.625</v>
          </cell>
          <cell r="F30">
            <v>89</v>
          </cell>
          <cell r="G30">
            <v>32</v>
          </cell>
          <cell r="H30">
            <v>28.44</v>
          </cell>
          <cell r="I30" t="str">
            <v>L</v>
          </cell>
          <cell r="J30">
            <v>56.16</v>
          </cell>
          <cell r="K30">
            <v>8.4</v>
          </cell>
        </row>
        <row r="31">
          <cell r="B31">
            <v>25.916666666666671</v>
          </cell>
          <cell r="C31">
            <v>33.299999999999997</v>
          </cell>
          <cell r="D31">
            <v>19.8</v>
          </cell>
          <cell r="E31">
            <v>67.916666666666671</v>
          </cell>
          <cell r="F31">
            <v>89</v>
          </cell>
          <cell r="G31">
            <v>42</v>
          </cell>
          <cell r="H31">
            <v>16.2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26.554166666666664</v>
          </cell>
          <cell r="C32">
            <v>34.200000000000003</v>
          </cell>
          <cell r="D32">
            <v>20.8</v>
          </cell>
          <cell r="E32">
            <v>65.291666666666671</v>
          </cell>
          <cell r="F32">
            <v>93</v>
          </cell>
          <cell r="G32">
            <v>32</v>
          </cell>
          <cell r="H32">
            <v>24.12</v>
          </cell>
          <cell r="I32" t="str">
            <v>SO</v>
          </cell>
          <cell r="J32">
            <v>51.480000000000004</v>
          </cell>
          <cell r="K32">
            <v>0</v>
          </cell>
        </row>
        <row r="33">
          <cell r="B33">
            <v>28.849999999999998</v>
          </cell>
          <cell r="C33">
            <v>37.4</v>
          </cell>
          <cell r="D33">
            <v>22.5</v>
          </cell>
          <cell r="E33">
            <v>50.666666666666664</v>
          </cell>
          <cell r="F33">
            <v>83</v>
          </cell>
          <cell r="G33">
            <v>14</v>
          </cell>
          <cell r="H33">
            <v>13.68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28.870833333333334</v>
          </cell>
          <cell r="C34">
            <v>36.6</v>
          </cell>
          <cell r="D34">
            <v>21.1</v>
          </cell>
          <cell r="E34">
            <v>48.333333333333336</v>
          </cell>
          <cell r="F34">
            <v>82</v>
          </cell>
          <cell r="G34">
            <v>25</v>
          </cell>
          <cell r="H34">
            <v>24.12</v>
          </cell>
          <cell r="I34" t="str">
            <v>SO</v>
          </cell>
          <cell r="J34">
            <v>47.88</v>
          </cell>
          <cell r="K34">
            <v>0</v>
          </cell>
        </row>
        <row r="35">
          <cell r="B35">
            <v>29.045833333333331</v>
          </cell>
          <cell r="C35">
            <v>35.799999999999997</v>
          </cell>
          <cell r="D35">
            <v>22</v>
          </cell>
          <cell r="E35">
            <v>54.208333333333336</v>
          </cell>
          <cell r="F35">
            <v>84</v>
          </cell>
          <cell r="G35">
            <v>29</v>
          </cell>
          <cell r="H35">
            <v>25.56</v>
          </cell>
          <cell r="I35" t="str">
            <v>NO</v>
          </cell>
          <cell r="J35">
            <v>47.519999999999996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26.312499999999996</v>
          </cell>
        </row>
      </sheetData>
      <sheetData sheetId="11">
        <row r="5">
          <cell r="B5">
            <v>24.370833333333341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>
        <row r="5">
          <cell r="B5">
            <v>23.583333333333339</v>
          </cell>
        </row>
      </sheetData>
      <sheetData sheetId="9">
        <row r="5">
          <cell r="B5">
            <v>27.562499999999996</v>
          </cell>
          <cell r="C5">
            <v>36.9</v>
          </cell>
          <cell r="D5">
            <v>20.8</v>
          </cell>
          <cell r="E5">
            <v>47.166666666666664</v>
          </cell>
          <cell r="F5">
            <v>67</v>
          </cell>
          <cell r="G5">
            <v>25</v>
          </cell>
          <cell r="H5">
            <v>19.079999999999998</v>
          </cell>
          <cell r="I5" t="str">
            <v>NE</v>
          </cell>
          <cell r="J5">
            <v>49.680000000000007</v>
          </cell>
          <cell r="K5">
            <v>0</v>
          </cell>
        </row>
        <row r="6">
          <cell r="B6">
            <v>27.116666666666664</v>
          </cell>
          <cell r="C6">
            <v>36.4</v>
          </cell>
          <cell r="D6">
            <v>20.2</v>
          </cell>
          <cell r="E6">
            <v>56.291666666666664</v>
          </cell>
          <cell r="F6">
            <v>83</v>
          </cell>
          <cell r="G6">
            <v>29</v>
          </cell>
          <cell r="H6">
            <v>23.040000000000003</v>
          </cell>
          <cell r="I6" t="str">
            <v>N</v>
          </cell>
          <cell r="J6">
            <v>48.24</v>
          </cell>
          <cell r="K6">
            <v>0</v>
          </cell>
        </row>
        <row r="7">
          <cell r="B7">
            <v>21.362499999999997</v>
          </cell>
          <cell r="C7">
            <v>29.1</v>
          </cell>
          <cell r="D7">
            <v>17.8</v>
          </cell>
          <cell r="E7">
            <v>81.5</v>
          </cell>
          <cell r="F7">
            <v>95</v>
          </cell>
          <cell r="G7">
            <v>47</v>
          </cell>
          <cell r="H7">
            <v>26.64</v>
          </cell>
          <cell r="I7" t="str">
            <v>S</v>
          </cell>
          <cell r="J7">
            <v>49.32</v>
          </cell>
          <cell r="K7">
            <v>57.999999999999993</v>
          </cell>
        </row>
        <row r="8">
          <cell r="B8">
            <v>21.654166666666669</v>
          </cell>
          <cell r="C8">
            <v>27.9</v>
          </cell>
          <cell r="D8">
            <v>18.2</v>
          </cell>
          <cell r="E8">
            <v>80.625</v>
          </cell>
          <cell r="F8">
            <v>95</v>
          </cell>
          <cell r="G8">
            <v>52</v>
          </cell>
          <cell r="H8">
            <v>12.24</v>
          </cell>
          <cell r="I8" t="str">
            <v>SE</v>
          </cell>
          <cell r="J8">
            <v>18.36</v>
          </cell>
          <cell r="K8">
            <v>0</v>
          </cell>
        </row>
        <row r="9">
          <cell r="B9">
            <v>24.799999999999997</v>
          </cell>
          <cell r="C9">
            <v>31.5</v>
          </cell>
          <cell r="D9">
            <v>19.399999999999999</v>
          </cell>
          <cell r="E9">
            <v>66.958333333333329</v>
          </cell>
          <cell r="F9">
            <v>85</v>
          </cell>
          <cell r="G9">
            <v>44</v>
          </cell>
          <cell r="H9">
            <v>22.32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25.762499999999999</v>
          </cell>
          <cell r="C10">
            <v>33.4</v>
          </cell>
          <cell r="D10">
            <v>20.100000000000001</v>
          </cell>
          <cell r="E10">
            <v>63.166666666666664</v>
          </cell>
          <cell r="F10">
            <v>85</v>
          </cell>
          <cell r="G10">
            <v>34</v>
          </cell>
          <cell r="H10">
            <v>27.36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29.204166666666666</v>
          </cell>
          <cell r="C11">
            <v>36.299999999999997</v>
          </cell>
          <cell r="D11">
            <v>22.7</v>
          </cell>
          <cell r="E11">
            <v>47.875</v>
          </cell>
          <cell r="F11">
            <v>71</v>
          </cell>
          <cell r="G11">
            <v>26</v>
          </cell>
          <cell r="H11">
            <v>24.48</v>
          </cell>
          <cell r="I11" t="str">
            <v>NE</v>
          </cell>
          <cell r="J11">
            <v>43.92</v>
          </cell>
          <cell r="K11">
            <v>0</v>
          </cell>
        </row>
        <row r="12">
          <cell r="B12">
            <v>29.2</v>
          </cell>
          <cell r="C12">
            <v>35.5</v>
          </cell>
          <cell r="D12">
            <v>23.9</v>
          </cell>
          <cell r="E12">
            <v>45.291666666666664</v>
          </cell>
          <cell r="F12">
            <v>65</v>
          </cell>
          <cell r="G12">
            <v>26</v>
          </cell>
          <cell r="H12">
            <v>22.32</v>
          </cell>
          <cell r="I12" t="str">
            <v>N</v>
          </cell>
          <cell r="J12">
            <v>37.080000000000005</v>
          </cell>
          <cell r="K12">
            <v>0</v>
          </cell>
        </row>
        <row r="13">
          <cell r="B13">
            <v>28.766666666666666</v>
          </cell>
          <cell r="C13">
            <v>35.799999999999997</v>
          </cell>
          <cell r="D13">
            <v>22.5</v>
          </cell>
          <cell r="E13">
            <v>41.791666666666664</v>
          </cell>
          <cell r="F13">
            <v>61</v>
          </cell>
          <cell r="G13">
            <v>25</v>
          </cell>
          <cell r="H13">
            <v>23.759999999999998</v>
          </cell>
          <cell r="I13" t="str">
            <v>N</v>
          </cell>
          <cell r="J13">
            <v>39.96</v>
          </cell>
          <cell r="K13">
            <v>0</v>
          </cell>
        </row>
        <row r="14">
          <cell r="B14">
            <v>22.908333333333335</v>
          </cell>
          <cell r="C14">
            <v>29.2</v>
          </cell>
          <cell r="D14">
            <v>20.3</v>
          </cell>
          <cell r="E14">
            <v>82.75</v>
          </cell>
          <cell r="F14">
            <v>94</v>
          </cell>
          <cell r="G14">
            <v>50</v>
          </cell>
          <cell r="H14">
            <v>21.6</v>
          </cell>
          <cell r="I14" t="str">
            <v>SO</v>
          </cell>
          <cell r="J14">
            <v>34.200000000000003</v>
          </cell>
          <cell r="K14">
            <v>52.399999999999991</v>
          </cell>
        </row>
        <row r="15">
          <cell r="B15">
            <v>18.779166666666669</v>
          </cell>
          <cell r="C15">
            <v>20.7</v>
          </cell>
          <cell r="D15">
            <v>16.600000000000001</v>
          </cell>
          <cell r="E15">
            <v>85.5</v>
          </cell>
          <cell r="F15">
            <v>93</v>
          </cell>
          <cell r="G15">
            <v>74</v>
          </cell>
          <cell r="H15">
            <v>23.040000000000003</v>
          </cell>
          <cell r="I15" t="str">
            <v>S</v>
          </cell>
          <cell r="J15">
            <v>41.4</v>
          </cell>
          <cell r="K15">
            <v>0.2</v>
          </cell>
        </row>
        <row r="16">
          <cell r="B16">
            <v>18.779166666666669</v>
          </cell>
          <cell r="C16">
            <v>24.4</v>
          </cell>
          <cell r="D16">
            <v>14.9</v>
          </cell>
          <cell r="E16">
            <v>83.791666666666671</v>
          </cell>
          <cell r="F16">
            <v>95</v>
          </cell>
          <cell r="G16">
            <v>63</v>
          </cell>
          <cell r="H16">
            <v>15.120000000000001</v>
          </cell>
          <cell r="I16" t="str">
            <v>S</v>
          </cell>
          <cell r="J16">
            <v>28.8</v>
          </cell>
          <cell r="K16">
            <v>0.60000000000000009</v>
          </cell>
        </row>
        <row r="17">
          <cell r="B17">
            <v>21.479166666666661</v>
          </cell>
          <cell r="C17">
            <v>28.3</v>
          </cell>
          <cell r="D17">
            <v>17.3</v>
          </cell>
          <cell r="E17">
            <v>71.833333333333329</v>
          </cell>
          <cell r="F17">
            <v>94</v>
          </cell>
          <cell r="G17">
            <v>43</v>
          </cell>
          <cell r="H17">
            <v>22.32</v>
          </cell>
          <cell r="I17" t="str">
            <v>L</v>
          </cell>
          <cell r="J17">
            <v>41.76</v>
          </cell>
          <cell r="K17">
            <v>0</v>
          </cell>
        </row>
        <row r="18">
          <cell r="B18">
            <v>22.654166666666665</v>
          </cell>
          <cell r="C18">
            <v>29.7</v>
          </cell>
          <cell r="D18">
            <v>16.7</v>
          </cell>
          <cell r="E18">
            <v>61.166666666666664</v>
          </cell>
          <cell r="F18">
            <v>85</v>
          </cell>
          <cell r="G18">
            <v>35</v>
          </cell>
          <cell r="H18">
            <v>25.92</v>
          </cell>
          <cell r="I18" t="str">
            <v>L</v>
          </cell>
          <cell r="J18">
            <v>44.28</v>
          </cell>
          <cell r="K18">
            <v>0</v>
          </cell>
        </row>
        <row r="19">
          <cell r="B19">
            <v>23.724999999999998</v>
          </cell>
          <cell r="C19">
            <v>31.5</v>
          </cell>
          <cell r="D19">
            <v>17.2</v>
          </cell>
          <cell r="E19">
            <v>61.666666666666664</v>
          </cell>
          <cell r="F19">
            <v>81</v>
          </cell>
          <cell r="G19">
            <v>43</v>
          </cell>
          <cell r="H19">
            <v>28.08</v>
          </cell>
          <cell r="I19" t="str">
            <v>NE</v>
          </cell>
          <cell r="J19">
            <v>49.680000000000007</v>
          </cell>
          <cell r="K19">
            <v>0</v>
          </cell>
        </row>
        <row r="20">
          <cell r="B20">
            <v>21.991666666666664</v>
          </cell>
          <cell r="C20">
            <v>28.8</v>
          </cell>
          <cell r="D20">
            <v>17</v>
          </cell>
          <cell r="E20">
            <v>74.458333333333329</v>
          </cell>
          <cell r="F20">
            <v>94</v>
          </cell>
          <cell r="G20">
            <v>31</v>
          </cell>
          <cell r="H20">
            <v>39.24</v>
          </cell>
          <cell r="I20" t="str">
            <v>S</v>
          </cell>
          <cell r="J20">
            <v>82.08</v>
          </cell>
          <cell r="K20">
            <v>37</v>
          </cell>
        </row>
        <row r="21">
          <cell r="B21">
            <v>23.983333333333334</v>
          </cell>
          <cell r="C21">
            <v>29.7</v>
          </cell>
          <cell r="D21">
            <v>19.3</v>
          </cell>
          <cell r="E21">
            <v>58.375</v>
          </cell>
          <cell r="F21">
            <v>86</v>
          </cell>
          <cell r="G21">
            <v>26</v>
          </cell>
          <cell r="H21">
            <v>18.36</v>
          </cell>
          <cell r="I21" t="str">
            <v>S</v>
          </cell>
          <cell r="J21">
            <v>31.319999999999997</v>
          </cell>
          <cell r="K21">
            <v>0</v>
          </cell>
        </row>
        <row r="22">
          <cell r="B22">
            <v>23.387500000000003</v>
          </cell>
          <cell r="C22">
            <v>30.1</v>
          </cell>
          <cell r="D22">
            <v>18</v>
          </cell>
          <cell r="E22">
            <v>50.458333333333336</v>
          </cell>
          <cell r="F22">
            <v>76</v>
          </cell>
          <cell r="G22">
            <v>30</v>
          </cell>
          <cell r="H22">
            <v>16.920000000000002</v>
          </cell>
          <cell r="I22" t="str">
            <v>S</v>
          </cell>
          <cell r="J22">
            <v>30.240000000000002</v>
          </cell>
          <cell r="K22">
            <v>0</v>
          </cell>
        </row>
        <row r="23">
          <cell r="B23">
            <v>22.770833333333332</v>
          </cell>
          <cell r="C23">
            <v>28.3</v>
          </cell>
          <cell r="D23">
            <v>18.399999999999999</v>
          </cell>
          <cell r="E23">
            <v>68.458333333333329</v>
          </cell>
          <cell r="F23">
            <v>82</v>
          </cell>
          <cell r="G23">
            <v>47</v>
          </cell>
          <cell r="H23">
            <v>23.759999999999998</v>
          </cell>
          <cell r="I23" t="str">
            <v>N</v>
          </cell>
          <cell r="J23">
            <v>54.72</v>
          </cell>
          <cell r="K23">
            <v>0</v>
          </cell>
        </row>
        <row r="24">
          <cell r="B24">
            <v>21.070833333333336</v>
          </cell>
          <cell r="C24">
            <v>24.5</v>
          </cell>
          <cell r="D24">
            <v>19</v>
          </cell>
          <cell r="E24">
            <v>78.375</v>
          </cell>
          <cell r="F24">
            <v>93</v>
          </cell>
          <cell r="G24">
            <v>66</v>
          </cell>
          <cell r="H24">
            <v>31.680000000000003</v>
          </cell>
          <cell r="I24" t="str">
            <v>SE</v>
          </cell>
          <cell r="J24">
            <v>55.080000000000005</v>
          </cell>
          <cell r="K24">
            <v>19.200000000000003</v>
          </cell>
        </row>
        <row r="25">
          <cell r="B25">
            <v>20.108333333333331</v>
          </cell>
          <cell r="C25">
            <v>21.7</v>
          </cell>
          <cell r="D25">
            <v>18.7</v>
          </cell>
          <cell r="E25">
            <v>85.291666666666671</v>
          </cell>
          <cell r="F25">
            <v>94</v>
          </cell>
          <cell r="G25">
            <v>69</v>
          </cell>
          <cell r="H25">
            <v>30.6</v>
          </cell>
          <cell r="I25" t="str">
            <v>SE</v>
          </cell>
          <cell r="J25">
            <v>65.160000000000011</v>
          </cell>
          <cell r="K25">
            <v>39.199999999999996</v>
          </cell>
        </row>
        <row r="26">
          <cell r="B26">
            <v>25.450000000000003</v>
          </cell>
          <cell r="C26">
            <v>34.200000000000003</v>
          </cell>
          <cell r="D26">
            <v>18.5</v>
          </cell>
          <cell r="E26">
            <v>70.458333333333329</v>
          </cell>
          <cell r="F26">
            <v>95</v>
          </cell>
          <cell r="G26">
            <v>34</v>
          </cell>
          <cell r="H26">
            <v>38.159999999999997</v>
          </cell>
          <cell r="I26" t="str">
            <v>N</v>
          </cell>
          <cell r="J26">
            <v>74.52</v>
          </cell>
          <cell r="K26">
            <v>0</v>
          </cell>
        </row>
        <row r="27">
          <cell r="B27">
            <v>19.341666666666669</v>
          </cell>
          <cell r="C27">
            <v>28.5</v>
          </cell>
          <cell r="D27">
            <v>15.3</v>
          </cell>
          <cell r="E27">
            <v>82.125</v>
          </cell>
          <cell r="F27">
            <v>92</v>
          </cell>
          <cell r="G27">
            <v>57</v>
          </cell>
          <cell r="H27">
            <v>28.08</v>
          </cell>
          <cell r="I27" t="str">
            <v>S</v>
          </cell>
          <cell r="J27">
            <v>62.28</v>
          </cell>
          <cell r="K27">
            <v>4.3999999999999995</v>
          </cell>
        </row>
        <row r="28">
          <cell r="B28">
            <v>19.625000000000004</v>
          </cell>
          <cell r="C28">
            <v>27.3</v>
          </cell>
          <cell r="D28">
            <v>14.1</v>
          </cell>
          <cell r="E28">
            <v>71.166666666666671</v>
          </cell>
          <cell r="F28">
            <v>93</v>
          </cell>
          <cell r="G28">
            <v>36</v>
          </cell>
          <cell r="H28">
            <v>18.36</v>
          </cell>
          <cell r="I28" t="str">
            <v>S</v>
          </cell>
          <cell r="J28">
            <v>26.64</v>
          </cell>
          <cell r="K28">
            <v>0</v>
          </cell>
        </row>
        <row r="29">
          <cell r="B29">
            <v>24.337500000000006</v>
          </cell>
          <cell r="C29">
            <v>31.6</v>
          </cell>
          <cell r="D29">
            <v>18.899999999999999</v>
          </cell>
          <cell r="E29">
            <v>62.083333333333336</v>
          </cell>
          <cell r="F29">
            <v>77</v>
          </cell>
          <cell r="G29">
            <v>47</v>
          </cell>
          <cell r="H29">
            <v>14.76</v>
          </cell>
          <cell r="I29" t="str">
            <v>SE</v>
          </cell>
          <cell r="J29">
            <v>24.48</v>
          </cell>
          <cell r="K29">
            <v>0</v>
          </cell>
        </row>
        <row r="30">
          <cell r="B30">
            <v>25.450000000000003</v>
          </cell>
          <cell r="C30">
            <v>32.799999999999997</v>
          </cell>
          <cell r="D30">
            <v>17.399999999999999</v>
          </cell>
          <cell r="E30">
            <v>76.75</v>
          </cell>
          <cell r="F30">
            <v>94</v>
          </cell>
          <cell r="G30">
            <v>54</v>
          </cell>
          <cell r="H30">
            <v>20.88</v>
          </cell>
          <cell r="I30" t="str">
            <v>L</v>
          </cell>
          <cell r="J30">
            <v>44.64</v>
          </cell>
          <cell r="K30">
            <v>27.200000000000003</v>
          </cell>
        </row>
        <row r="31">
          <cell r="B31">
            <v>27.32083333333334</v>
          </cell>
          <cell r="C31">
            <v>35.6</v>
          </cell>
          <cell r="D31">
            <v>21.1</v>
          </cell>
          <cell r="E31">
            <v>69.458333333333329</v>
          </cell>
          <cell r="F31">
            <v>89</v>
          </cell>
          <cell r="G31">
            <v>38</v>
          </cell>
          <cell r="H31">
            <v>21.96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25.733333333333331</v>
          </cell>
          <cell r="C32">
            <v>34.1</v>
          </cell>
          <cell r="D32">
            <v>21.6</v>
          </cell>
          <cell r="E32">
            <v>73.541666666666671</v>
          </cell>
          <cell r="F32">
            <v>94</v>
          </cell>
          <cell r="G32">
            <v>47</v>
          </cell>
          <cell r="H32">
            <v>24.48</v>
          </cell>
          <cell r="I32" t="str">
            <v>SE</v>
          </cell>
          <cell r="J32">
            <v>67.680000000000007</v>
          </cell>
          <cell r="K32">
            <v>14.4</v>
          </cell>
        </row>
        <row r="33">
          <cell r="B33">
            <v>26.75833333333334</v>
          </cell>
          <cell r="C33">
            <v>35.1</v>
          </cell>
          <cell r="D33">
            <v>20.9</v>
          </cell>
          <cell r="E33">
            <v>71.625</v>
          </cell>
          <cell r="F33">
            <v>91</v>
          </cell>
          <cell r="G33">
            <v>36</v>
          </cell>
          <cell r="H33">
            <v>21.6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28.95</v>
          </cell>
          <cell r="C34">
            <v>36.4</v>
          </cell>
          <cell r="D34">
            <v>24.3</v>
          </cell>
          <cell r="E34">
            <v>61.208333333333336</v>
          </cell>
          <cell r="F34">
            <v>82</v>
          </cell>
          <cell r="G34">
            <v>32</v>
          </cell>
          <cell r="H34">
            <v>25.56</v>
          </cell>
          <cell r="I34" t="str">
            <v>SE</v>
          </cell>
          <cell r="J34">
            <v>50.4</v>
          </cell>
          <cell r="K34">
            <v>0</v>
          </cell>
        </row>
        <row r="35">
          <cell r="B35">
            <v>27.425000000000001</v>
          </cell>
          <cell r="C35">
            <v>36.799999999999997</v>
          </cell>
          <cell r="D35">
            <v>21.9</v>
          </cell>
          <cell r="E35">
            <v>66.416666666666671</v>
          </cell>
          <cell r="F35">
            <v>86</v>
          </cell>
          <cell r="G35">
            <v>32</v>
          </cell>
          <cell r="H35">
            <v>34.92</v>
          </cell>
          <cell r="I35" t="str">
            <v>NE</v>
          </cell>
          <cell r="J35">
            <v>62.28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21.733333333333334</v>
          </cell>
        </row>
      </sheetData>
      <sheetData sheetId="11">
        <row r="5">
          <cell r="B5">
            <v>25.833333333333332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>
        <row r="5">
          <cell r="B5">
            <v>25.779166666666669</v>
          </cell>
        </row>
      </sheetData>
      <sheetData sheetId="9">
        <row r="5">
          <cell r="B5">
            <v>29.208333333333329</v>
          </cell>
          <cell r="C5">
            <v>35.700000000000003</v>
          </cell>
          <cell r="D5">
            <v>22.7</v>
          </cell>
          <cell r="E5">
            <v>47.875</v>
          </cell>
          <cell r="F5">
            <v>70</v>
          </cell>
          <cell r="G5">
            <v>31</v>
          </cell>
          <cell r="H5">
            <v>22.72</v>
          </cell>
          <cell r="I5" t="str">
            <v>NO</v>
          </cell>
          <cell r="J5">
            <v>42.56</v>
          </cell>
          <cell r="K5">
            <v>0</v>
          </cell>
        </row>
        <row r="6">
          <cell r="B6">
            <v>28.416666666666668</v>
          </cell>
          <cell r="C6">
            <v>35.4</v>
          </cell>
          <cell r="D6">
            <v>18.2</v>
          </cell>
          <cell r="E6">
            <v>52.333333333333336</v>
          </cell>
          <cell r="F6">
            <v>95</v>
          </cell>
          <cell r="G6">
            <v>31</v>
          </cell>
          <cell r="H6">
            <v>19.200000000000003</v>
          </cell>
          <cell r="I6" t="str">
            <v>NE</v>
          </cell>
          <cell r="J6">
            <v>62.720000000000006</v>
          </cell>
          <cell r="K6">
            <v>16.599999999999998</v>
          </cell>
        </row>
        <row r="7">
          <cell r="B7">
            <v>24.099999999999998</v>
          </cell>
          <cell r="C7">
            <v>29.2</v>
          </cell>
          <cell r="D7">
            <v>20.6</v>
          </cell>
          <cell r="E7">
            <v>75.916666666666671</v>
          </cell>
          <cell r="F7">
            <v>92</v>
          </cell>
          <cell r="G7">
            <v>56</v>
          </cell>
          <cell r="H7">
            <v>17.600000000000001</v>
          </cell>
          <cell r="I7" t="str">
            <v>NO</v>
          </cell>
          <cell r="J7">
            <v>31.360000000000003</v>
          </cell>
          <cell r="K7">
            <v>1.4</v>
          </cell>
        </row>
        <row r="8">
          <cell r="B8">
            <v>23.745833333333334</v>
          </cell>
          <cell r="C8">
            <v>30.4</v>
          </cell>
          <cell r="D8">
            <v>19.399999999999999</v>
          </cell>
          <cell r="E8">
            <v>74.458333333333329</v>
          </cell>
          <cell r="F8">
            <v>94</v>
          </cell>
          <cell r="G8">
            <v>42</v>
          </cell>
          <cell r="H8">
            <v>12.16</v>
          </cell>
          <cell r="I8" t="str">
            <v>S</v>
          </cell>
          <cell r="J8">
            <v>24.32</v>
          </cell>
          <cell r="K8">
            <v>0.2</v>
          </cell>
        </row>
        <row r="9">
          <cell r="B9">
            <v>25.549999999999994</v>
          </cell>
          <cell r="C9">
            <v>31.4</v>
          </cell>
          <cell r="D9">
            <v>21.4</v>
          </cell>
          <cell r="E9">
            <v>63.5</v>
          </cell>
          <cell r="F9">
            <v>82</v>
          </cell>
          <cell r="G9">
            <v>36</v>
          </cell>
          <cell r="H9">
            <v>15.040000000000001</v>
          </cell>
          <cell r="I9" t="str">
            <v>NE</v>
          </cell>
          <cell r="J9">
            <v>26.880000000000003</v>
          </cell>
          <cell r="K9">
            <v>0</v>
          </cell>
        </row>
        <row r="10">
          <cell r="B10">
            <v>28.345833333333331</v>
          </cell>
          <cell r="C10">
            <v>35.6</v>
          </cell>
          <cell r="D10">
            <v>22.9</v>
          </cell>
          <cell r="E10">
            <v>46.583333333333336</v>
          </cell>
          <cell r="F10">
            <v>67</v>
          </cell>
          <cell r="G10">
            <v>26</v>
          </cell>
          <cell r="H10">
            <v>19.840000000000003</v>
          </cell>
          <cell r="I10" t="str">
            <v>NE</v>
          </cell>
          <cell r="J10">
            <v>44.480000000000004</v>
          </cell>
          <cell r="K10">
            <v>0</v>
          </cell>
        </row>
        <row r="11">
          <cell r="B11">
            <v>30.108333333333334</v>
          </cell>
          <cell r="C11">
            <v>37.299999999999997</v>
          </cell>
          <cell r="D11">
            <v>23.4</v>
          </cell>
          <cell r="E11">
            <v>40.916666666666664</v>
          </cell>
          <cell r="F11">
            <v>60</v>
          </cell>
          <cell r="G11">
            <v>20</v>
          </cell>
          <cell r="H11">
            <v>13.76</v>
          </cell>
          <cell r="I11" t="str">
            <v>NE</v>
          </cell>
          <cell r="J11">
            <v>30.72</v>
          </cell>
          <cell r="K11">
            <v>0</v>
          </cell>
        </row>
        <row r="12">
          <cell r="B12">
            <v>29.224999999999998</v>
          </cell>
          <cell r="C12">
            <v>36.6</v>
          </cell>
          <cell r="D12">
            <v>21.6</v>
          </cell>
          <cell r="E12">
            <v>51.916666666666664</v>
          </cell>
          <cell r="F12">
            <v>87</v>
          </cell>
          <cell r="G12">
            <v>22</v>
          </cell>
          <cell r="H12">
            <v>14.719999999999999</v>
          </cell>
          <cell r="I12" t="str">
            <v>SE</v>
          </cell>
          <cell r="J12">
            <v>29.439999999999998</v>
          </cell>
          <cell r="K12">
            <v>0</v>
          </cell>
        </row>
        <row r="13">
          <cell r="B13">
            <v>29.191666666666674</v>
          </cell>
          <cell r="C13">
            <v>35.9</v>
          </cell>
          <cell r="D13">
            <v>21.3</v>
          </cell>
          <cell r="E13">
            <v>45.791666666666664</v>
          </cell>
          <cell r="F13">
            <v>66</v>
          </cell>
          <cell r="G13">
            <v>32</v>
          </cell>
          <cell r="H13">
            <v>12.8</v>
          </cell>
          <cell r="I13" t="str">
            <v>NO</v>
          </cell>
          <cell r="J13">
            <v>26.560000000000002</v>
          </cell>
          <cell r="K13">
            <v>0</v>
          </cell>
        </row>
        <row r="14">
          <cell r="B14">
            <v>23.925000000000001</v>
          </cell>
          <cell r="C14">
            <v>29.3</v>
          </cell>
          <cell r="D14">
            <v>20.9</v>
          </cell>
          <cell r="E14">
            <v>76.875</v>
          </cell>
          <cell r="F14">
            <v>95</v>
          </cell>
          <cell r="G14">
            <v>48</v>
          </cell>
          <cell r="H14">
            <v>10.88</v>
          </cell>
          <cell r="I14" t="str">
            <v>N</v>
          </cell>
          <cell r="J14">
            <v>28.160000000000004</v>
          </cell>
          <cell r="K14">
            <v>20.599999999999998</v>
          </cell>
        </row>
        <row r="15">
          <cell r="B15">
            <v>21.324999999999999</v>
          </cell>
          <cell r="C15">
            <v>24.7</v>
          </cell>
          <cell r="D15">
            <v>19.7</v>
          </cell>
          <cell r="E15">
            <v>87.458333333333329</v>
          </cell>
          <cell r="F15">
            <v>96</v>
          </cell>
          <cell r="G15">
            <v>70</v>
          </cell>
          <cell r="H15">
            <v>15.680000000000001</v>
          </cell>
          <cell r="I15" t="str">
            <v>S</v>
          </cell>
          <cell r="J15">
            <v>34.880000000000003</v>
          </cell>
          <cell r="K15">
            <v>6.8</v>
          </cell>
        </row>
        <row r="16">
          <cell r="B16">
            <v>20.379166666666666</v>
          </cell>
          <cell r="C16">
            <v>25.9</v>
          </cell>
          <cell r="D16">
            <v>16.8</v>
          </cell>
          <cell r="E16">
            <v>81.833333333333329</v>
          </cell>
          <cell r="F16">
            <v>92</v>
          </cell>
          <cell r="G16">
            <v>65</v>
          </cell>
          <cell r="H16">
            <v>13.12</v>
          </cell>
          <cell r="I16" t="str">
            <v>SE</v>
          </cell>
          <cell r="J16">
            <v>27.52</v>
          </cell>
          <cell r="K16">
            <v>0</v>
          </cell>
        </row>
        <row r="17">
          <cell r="B17">
            <v>21.845833333333331</v>
          </cell>
          <cell r="C17">
            <v>28.7</v>
          </cell>
          <cell r="D17">
            <v>18.5</v>
          </cell>
          <cell r="E17">
            <v>76.833333333333329</v>
          </cell>
          <cell r="F17">
            <v>91</v>
          </cell>
          <cell r="G17">
            <v>51</v>
          </cell>
          <cell r="H17">
            <v>14.719999999999999</v>
          </cell>
          <cell r="I17" t="str">
            <v>L</v>
          </cell>
          <cell r="J17">
            <v>33.6</v>
          </cell>
          <cell r="K17">
            <v>0</v>
          </cell>
        </row>
        <row r="18">
          <cell r="B18">
            <v>24.158333333333335</v>
          </cell>
          <cell r="C18">
            <v>32.6</v>
          </cell>
          <cell r="D18">
            <v>18.3</v>
          </cell>
          <cell r="E18">
            <v>66.166666666666671</v>
          </cell>
          <cell r="F18">
            <v>86</v>
          </cell>
          <cell r="G18">
            <v>38</v>
          </cell>
          <cell r="H18">
            <v>14.4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26.983333333333338</v>
          </cell>
          <cell r="C19">
            <v>34.700000000000003</v>
          </cell>
          <cell r="D19">
            <v>21.1</v>
          </cell>
          <cell r="E19">
            <v>58</v>
          </cell>
          <cell r="F19">
            <v>77</v>
          </cell>
          <cell r="G19">
            <v>33</v>
          </cell>
          <cell r="H19">
            <v>18.880000000000003</v>
          </cell>
          <cell r="I19" t="str">
            <v>NE</v>
          </cell>
          <cell r="J19">
            <v>34.880000000000003</v>
          </cell>
          <cell r="K19">
            <v>0</v>
          </cell>
        </row>
        <row r="20">
          <cell r="B20">
            <v>22.070833333333329</v>
          </cell>
          <cell r="C20">
            <v>29.6</v>
          </cell>
          <cell r="D20">
            <v>17</v>
          </cell>
          <cell r="E20">
            <v>76.25</v>
          </cell>
          <cell r="F20">
            <v>95</v>
          </cell>
          <cell r="G20">
            <v>45</v>
          </cell>
          <cell r="H20">
            <v>24.64</v>
          </cell>
          <cell r="I20" t="str">
            <v>NO</v>
          </cell>
          <cell r="J20">
            <v>73.600000000000009</v>
          </cell>
          <cell r="K20">
            <v>41.2</v>
          </cell>
        </row>
        <row r="21">
          <cell r="B21">
            <v>23.554166666666664</v>
          </cell>
          <cell r="C21">
            <v>31.2</v>
          </cell>
          <cell r="D21">
            <v>18.3</v>
          </cell>
          <cell r="E21">
            <v>73.875</v>
          </cell>
          <cell r="F21">
            <v>93</v>
          </cell>
          <cell r="G21">
            <v>41</v>
          </cell>
          <cell r="H21">
            <v>8.32</v>
          </cell>
          <cell r="I21" t="str">
            <v>SE</v>
          </cell>
          <cell r="J21">
            <v>19.840000000000003</v>
          </cell>
          <cell r="K21">
            <v>0</v>
          </cell>
        </row>
        <row r="22">
          <cell r="B22">
            <v>25.829166666666666</v>
          </cell>
          <cell r="C22">
            <v>32.4</v>
          </cell>
          <cell r="D22">
            <v>18</v>
          </cell>
          <cell r="E22">
            <v>63.083333333333336</v>
          </cell>
          <cell r="F22">
            <v>91</v>
          </cell>
          <cell r="G22">
            <v>37</v>
          </cell>
          <cell r="H22">
            <v>12.8</v>
          </cell>
          <cell r="I22" t="str">
            <v>NE</v>
          </cell>
          <cell r="J22">
            <v>24.32</v>
          </cell>
          <cell r="K22">
            <v>0</v>
          </cell>
        </row>
        <row r="23">
          <cell r="B23">
            <v>21.775000000000002</v>
          </cell>
          <cell r="C23">
            <v>27.8</v>
          </cell>
          <cell r="D23">
            <v>18.100000000000001</v>
          </cell>
          <cell r="E23">
            <v>77.916666666666671</v>
          </cell>
          <cell r="F23">
            <v>94</v>
          </cell>
          <cell r="G23">
            <v>51</v>
          </cell>
          <cell r="H23">
            <v>22.400000000000002</v>
          </cell>
          <cell r="I23" t="str">
            <v>L</v>
          </cell>
          <cell r="J23">
            <v>52.160000000000004</v>
          </cell>
          <cell r="K23">
            <v>24.2</v>
          </cell>
        </row>
        <row r="24">
          <cell r="B24">
            <v>25.529166666666669</v>
          </cell>
          <cell r="C24">
            <v>33.5</v>
          </cell>
          <cell r="D24">
            <v>18.3</v>
          </cell>
          <cell r="E24">
            <v>68.5</v>
          </cell>
          <cell r="F24">
            <v>93</v>
          </cell>
          <cell r="G24">
            <v>39</v>
          </cell>
          <cell r="H24">
            <v>13.12</v>
          </cell>
          <cell r="I24" t="str">
            <v>NO</v>
          </cell>
          <cell r="J24">
            <v>28.160000000000004</v>
          </cell>
          <cell r="K24">
            <v>0</v>
          </cell>
        </row>
        <row r="25">
          <cell r="B25">
            <v>26.920833333333334</v>
          </cell>
          <cell r="C25">
            <v>32.5</v>
          </cell>
          <cell r="D25">
            <v>22.6</v>
          </cell>
          <cell r="E25">
            <v>64.666666666666671</v>
          </cell>
          <cell r="F25">
            <v>79</v>
          </cell>
          <cell r="G25">
            <v>48</v>
          </cell>
          <cell r="H25">
            <v>16.32</v>
          </cell>
          <cell r="I25" t="str">
            <v>NO</v>
          </cell>
          <cell r="J25">
            <v>31.360000000000003</v>
          </cell>
          <cell r="K25">
            <v>0</v>
          </cell>
        </row>
        <row r="26">
          <cell r="B26">
            <v>28.324999999999992</v>
          </cell>
          <cell r="C26">
            <v>34.1</v>
          </cell>
          <cell r="D26">
            <v>23.6</v>
          </cell>
          <cell r="E26">
            <v>61.708333333333336</v>
          </cell>
          <cell r="F26">
            <v>79</v>
          </cell>
          <cell r="G26">
            <v>41</v>
          </cell>
          <cell r="H26">
            <v>23.040000000000003</v>
          </cell>
          <cell r="I26" t="str">
            <v>NO</v>
          </cell>
          <cell r="J26">
            <v>47.360000000000007</v>
          </cell>
          <cell r="K26">
            <v>0</v>
          </cell>
        </row>
        <row r="27">
          <cell r="B27">
            <v>26.770833333333332</v>
          </cell>
          <cell r="C27">
            <v>34.6</v>
          </cell>
          <cell r="D27">
            <v>20</v>
          </cell>
          <cell r="E27">
            <v>67.291666666666671</v>
          </cell>
          <cell r="F27">
            <v>95</v>
          </cell>
          <cell r="G27">
            <v>42</v>
          </cell>
          <cell r="H27">
            <v>17.919999999999998</v>
          </cell>
          <cell r="I27" t="str">
            <v>NO</v>
          </cell>
          <cell r="J27">
            <v>44.160000000000004</v>
          </cell>
          <cell r="K27">
            <v>19.8</v>
          </cell>
        </row>
        <row r="28">
          <cell r="B28">
            <v>22</v>
          </cell>
          <cell r="C28">
            <v>29</v>
          </cell>
          <cell r="D28">
            <v>17.100000000000001</v>
          </cell>
          <cell r="E28">
            <v>79.208333333333329</v>
          </cell>
          <cell r="F28">
            <v>92</v>
          </cell>
          <cell r="G28">
            <v>61</v>
          </cell>
          <cell r="H28">
            <v>13.76</v>
          </cell>
          <cell r="I28" t="str">
            <v>SE</v>
          </cell>
          <cell r="J28">
            <v>31.360000000000003</v>
          </cell>
          <cell r="K28">
            <v>0</v>
          </cell>
        </row>
        <row r="29">
          <cell r="B29">
            <v>26.699999999999992</v>
          </cell>
          <cell r="C29">
            <v>33.700000000000003</v>
          </cell>
          <cell r="D29">
            <v>20.6</v>
          </cell>
          <cell r="E29">
            <v>73.833333333333329</v>
          </cell>
          <cell r="F29">
            <v>96</v>
          </cell>
          <cell r="G29">
            <v>41</v>
          </cell>
          <cell r="H29">
            <v>9.2799999999999994</v>
          </cell>
          <cell r="I29" t="str">
            <v>NO</v>
          </cell>
          <cell r="J29">
            <v>20.16</v>
          </cell>
          <cell r="K29">
            <v>0</v>
          </cell>
        </row>
        <row r="30">
          <cell r="B30">
            <v>29.087500000000006</v>
          </cell>
          <cell r="C30">
            <v>36.1</v>
          </cell>
          <cell r="D30">
            <v>23.2</v>
          </cell>
          <cell r="E30">
            <v>62</v>
          </cell>
          <cell r="F30">
            <v>84</v>
          </cell>
          <cell r="G30">
            <v>34</v>
          </cell>
          <cell r="H30">
            <v>18.240000000000002</v>
          </cell>
          <cell r="I30" t="str">
            <v>NE</v>
          </cell>
          <cell r="J30">
            <v>35.200000000000003</v>
          </cell>
          <cell r="K30">
            <v>0</v>
          </cell>
        </row>
        <row r="31">
          <cell r="B31">
            <v>28.241666666666664</v>
          </cell>
          <cell r="C31">
            <v>35</v>
          </cell>
          <cell r="D31">
            <v>21.7</v>
          </cell>
          <cell r="E31">
            <v>59.083333333333336</v>
          </cell>
          <cell r="F31">
            <v>85</v>
          </cell>
          <cell r="G31">
            <v>36</v>
          </cell>
          <cell r="H31">
            <v>14.719999999999999</v>
          </cell>
          <cell r="I31" t="str">
            <v>NO</v>
          </cell>
          <cell r="J31">
            <v>42.24</v>
          </cell>
          <cell r="K31">
            <v>0</v>
          </cell>
        </row>
        <row r="32">
          <cell r="B32">
            <v>29.041666666666668</v>
          </cell>
          <cell r="C32">
            <v>35</v>
          </cell>
          <cell r="D32">
            <v>23.4</v>
          </cell>
          <cell r="E32">
            <v>62.458333333333336</v>
          </cell>
          <cell r="F32">
            <v>85</v>
          </cell>
          <cell r="G32">
            <v>40</v>
          </cell>
          <cell r="H32">
            <v>12.16</v>
          </cell>
          <cell r="I32" t="str">
            <v>NO</v>
          </cell>
          <cell r="J32">
            <v>25.6</v>
          </cell>
          <cell r="K32">
            <v>0</v>
          </cell>
        </row>
        <row r="33">
          <cell r="B33">
            <v>29.849999999999998</v>
          </cell>
          <cell r="C33">
            <v>37</v>
          </cell>
          <cell r="D33">
            <v>23.1</v>
          </cell>
          <cell r="E33">
            <v>54.5</v>
          </cell>
          <cell r="F33">
            <v>79</v>
          </cell>
          <cell r="G33">
            <v>28</v>
          </cell>
          <cell r="H33">
            <v>13.12</v>
          </cell>
          <cell r="I33" t="str">
            <v>NO</v>
          </cell>
          <cell r="J33">
            <v>33.6</v>
          </cell>
          <cell r="K33">
            <v>0</v>
          </cell>
        </row>
        <row r="34">
          <cell r="B34">
            <v>31.324999999999992</v>
          </cell>
          <cell r="C34">
            <v>37.799999999999997</v>
          </cell>
          <cell r="D34">
            <v>25</v>
          </cell>
          <cell r="E34">
            <v>48.083333333333336</v>
          </cell>
          <cell r="F34">
            <v>70</v>
          </cell>
          <cell r="G34">
            <v>22</v>
          </cell>
          <cell r="H34">
            <v>12.8</v>
          </cell>
          <cell r="I34" t="str">
            <v>NO</v>
          </cell>
          <cell r="J34">
            <v>27.200000000000003</v>
          </cell>
          <cell r="K34">
            <v>0</v>
          </cell>
        </row>
        <row r="35">
          <cell r="B35">
            <v>30.358333333333334</v>
          </cell>
          <cell r="C35">
            <v>37</v>
          </cell>
          <cell r="D35">
            <v>23.2</v>
          </cell>
          <cell r="E35">
            <v>52.166666666666664</v>
          </cell>
          <cell r="F35">
            <v>77</v>
          </cell>
          <cell r="G35">
            <v>32</v>
          </cell>
          <cell r="H35">
            <v>14.4</v>
          </cell>
          <cell r="I35" t="str">
            <v>NO</v>
          </cell>
          <cell r="J35">
            <v>29.12</v>
          </cell>
          <cell r="K35">
            <v>0</v>
          </cell>
        </row>
        <row r="36">
          <cell r="I36" t="str">
            <v>NO</v>
          </cell>
        </row>
      </sheetData>
      <sheetData sheetId="10">
        <row r="5">
          <cell r="B5">
            <v>24.491666666666671</v>
          </cell>
        </row>
      </sheetData>
      <sheetData sheetId="11">
        <row r="5">
          <cell r="B5">
            <v>26.029166666666672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B5">
            <v>24.037499999999998</v>
          </cell>
        </row>
      </sheetData>
      <sheetData sheetId="9">
        <row r="5">
          <cell r="B5">
            <v>29.354166666666668</v>
          </cell>
          <cell r="C5">
            <v>37.9</v>
          </cell>
          <cell r="D5">
            <v>21.5</v>
          </cell>
          <cell r="E5">
            <v>40.583333333333336</v>
          </cell>
          <cell r="F5">
            <v>68</v>
          </cell>
          <cell r="G5">
            <v>22</v>
          </cell>
          <cell r="H5">
            <v>10.56</v>
          </cell>
          <cell r="I5" t="str">
            <v>NE</v>
          </cell>
          <cell r="J5">
            <v>24</v>
          </cell>
          <cell r="K5">
            <v>0</v>
          </cell>
        </row>
        <row r="6">
          <cell r="B6">
            <v>29.470833333333335</v>
          </cell>
          <cell r="C6">
            <v>37.9</v>
          </cell>
          <cell r="D6">
            <v>22.1</v>
          </cell>
          <cell r="E6">
            <v>43.916666666666664</v>
          </cell>
          <cell r="F6">
            <v>74</v>
          </cell>
          <cell r="G6">
            <v>19</v>
          </cell>
          <cell r="H6">
            <v>17.28</v>
          </cell>
          <cell r="I6" t="str">
            <v>NE</v>
          </cell>
          <cell r="J6">
            <v>36.160000000000004</v>
          </cell>
          <cell r="K6">
            <v>0</v>
          </cell>
        </row>
        <row r="7">
          <cell r="B7">
            <v>29.095833333333328</v>
          </cell>
          <cell r="C7">
            <v>38.799999999999997</v>
          </cell>
          <cell r="D7">
            <v>22.7</v>
          </cell>
          <cell r="E7">
            <v>42.916666666666664</v>
          </cell>
          <cell r="F7">
            <v>67</v>
          </cell>
          <cell r="G7">
            <v>14</v>
          </cell>
          <cell r="H7">
            <v>24.64</v>
          </cell>
          <cell r="I7" t="str">
            <v>N</v>
          </cell>
          <cell r="J7">
            <v>52.160000000000004</v>
          </cell>
          <cell r="K7">
            <v>0</v>
          </cell>
        </row>
        <row r="8">
          <cell r="B8">
            <v>25.787499999999998</v>
          </cell>
          <cell r="C8">
            <v>32.799999999999997</v>
          </cell>
          <cell r="D8">
            <v>21.6</v>
          </cell>
          <cell r="E8">
            <v>65.291666666666671</v>
          </cell>
          <cell r="F8">
            <v>84</v>
          </cell>
          <cell r="G8">
            <v>39</v>
          </cell>
          <cell r="H8">
            <v>12.16</v>
          </cell>
          <cell r="I8" t="str">
            <v>S</v>
          </cell>
          <cell r="J8">
            <v>29.12</v>
          </cell>
          <cell r="K8">
            <v>0</v>
          </cell>
        </row>
        <row r="9">
          <cell r="B9">
            <v>25.016666666666662</v>
          </cell>
          <cell r="C9">
            <v>28.9</v>
          </cell>
          <cell r="D9">
            <v>22.6</v>
          </cell>
          <cell r="E9">
            <v>68.041666666666671</v>
          </cell>
          <cell r="F9">
            <v>80</v>
          </cell>
          <cell r="G9">
            <v>53</v>
          </cell>
          <cell r="H9">
            <v>13.12</v>
          </cell>
          <cell r="I9" t="str">
            <v>S</v>
          </cell>
          <cell r="J9">
            <v>25.28</v>
          </cell>
          <cell r="K9">
            <v>0</v>
          </cell>
        </row>
        <row r="10">
          <cell r="B10">
            <v>28.454166666666669</v>
          </cell>
          <cell r="C10">
            <v>37.299999999999997</v>
          </cell>
          <cell r="D10">
            <v>22.1</v>
          </cell>
          <cell r="E10">
            <v>49.208333333333336</v>
          </cell>
          <cell r="F10">
            <v>71</v>
          </cell>
          <cell r="G10">
            <v>22</v>
          </cell>
          <cell r="H10">
            <v>12.48</v>
          </cell>
          <cell r="I10" t="str">
            <v>NE</v>
          </cell>
          <cell r="J10">
            <v>28.160000000000004</v>
          </cell>
          <cell r="K10">
            <v>0</v>
          </cell>
        </row>
        <row r="11">
          <cell r="B11">
            <v>30.049999999999997</v>
          </cell>
          <cell r="C11">
            <v>37.4</v>
          </cell>
          <cell r="D11">
            <v>23.5</v>
          </cell>
          <cell r="E11">
            <v>40.583333333333336</v>
          </cell>
          <cell r="F11">
            <v>63</v>
          </cell>
          <cell r="G11">
            <v>19</v>
          </cell>
          <cell r="H11">
            <v>11.200000000000001</v>
          </cell>
          <cell r="I11" t="str">
            <v>NE</v>
          </cell>
          <cell r="J11">
            <v>29.760000000000005</v>
          </cell>
          <cell r="K11">
            <v>0</v>
          </cell>
        </row>
        <row r="12">
          <cell r="B12">
            <v>30</v>
          </cell>
          <cell r="C12">
            <v>38.5</v>
          </cell>
          <cell r="D12">
            <v>22.8</v>
          </cell>
          <cell r="E12">
            <v>41.75</v>
          </cell>
          <cell r="F12">
            <v>65</v>
          </cell>
          <cell r="G12">
            <v>17</v>
          </cell>
          <cell r="H12">
            <v>9.2799999999999994</v>
          </cell>
          <cell r="I12" t="str">
            <v>L</v>
          </cell>
          <cell r="J12">
            <v>22.72</v>
          </cell>
          <cell r="K12">
            <v>0</v>
          </cell>
        </row>
        <row r="13">
          <cell r="B13">
            <v>29.745833333333326</v>
          </cell>
          <cell r="C13">
            <v>38.299999999999997</v>
          </cell>
          <cell r="D13">
            <v>22.1</v>
          </cell>
          <cell r="E13">
            <v>38.375</v>
          </cell>
          <cell r="F13">
            <v>59</v>
          </cell>
          <cell r="G13">
            <v>19</v>
          </cell>
          <cell r="H13">
            <v>12.16</v>
          </cell>
          <cell r="I13" t="str">
            <v>SE</v>
          </cell>
          <cell r="J13">
            <v>23.680000000000003</v>
          </cell>
          <cell r="K13">
            <v>0</v>
          </cell>
        </row>
        <row r="14">
          <cell r="B14">
            <v>26.520833333333339</v>
          </cell>
          <cell r="C14">
            <v>33.1</v>
          </cell>
          <cell r="D14">
            <v>22.8</v>
          </cell>
          <cell r="E14">
            <v>57.75</v>
          </cell>
          <cell r="F14">
            <v>81</v>
          </cell>
          <cell r="G14">
            <v>32</v>
          </cell>
          <cell r="H14">
            <v>17.28</v>
          </cell>
          <cell r="I14" t="str">
            <v>N</v>
          </cell>
          <cell r="J14">
            <v>35.839999999999996</v>
          </cell>
          <cell r="K14">
            <v>0</v>
          </cell>
        </row>
        <row r="15">
          <cell r="B15">
            <v>25.879166666666666</v>
          </cell>
          <cell r="C15">
            <v>32.9</v>
          </cell>
          <cell r="D15">
            <v>21.7</v>
          </cell>
          <cell r="E15">
            <v>69.583333333333329</v>
          </cell>
          <cell r="F15">
            <v>89</v>
          </cell>
          <cell r="G15">
            <v>42</v>
          </cell>
          <cell r="H15">
            <v>8.9599999999999991</v>
          </cell>
          <cell r="I15" t="str">
            <v>NO</v>
          </cell>
          <cell r="J15">
            <v>17.919999999999998</v>
          </cell>
          <cell r="K15">
            <v>0.4</v>
          </cell>
        </row>
        <row r="16">
          <cell r="B16">
            <v>24.058333333333326</v>
          </cell>
          <cell r="C16">
            <v>27.6</v>
          </cell>
          <cell r="D16">
            <v>21.1</v>
          </cell>
          <cell r="E16">
            <v>71.25</v>
          </cell>
          <cell r="F16">
            <v>84</v>
          </cell>
          <cell r="G16">
            <v>56</v>
          </cell>
          <cell r="H16">
            <v>14.719999999999999</v>
          </cell>
          <cell r="I16" t="str">
            <v>SE</v>
          </cell>
          <cell r="J16">
            <v>29.760000000000005</v>
          </cell>
          <cell r="K16">
            <v>0</v>
          </cell>
        </row>
        <row r="17">
          <cell r="B17">
            <v>24.220833333333331</v>
          </cell>
          <cell r="C17">
            <v>31.6</v>
          </cell>
          <cell r="D17">
            <v>18.3</v>
          </cell>
          <cell r="E17">
            <v>64.291666666666671</v>
          </cell>
          <cell r="F17">
            <v>88</v>
          </cell>
          <cell r="G17">
            <v>40</v>
          </cell>
          <cell r="H17">
            <v>10.88</v>
          </cell>
          <cell r="I17" t="str">
            <v>SE</v>
          </cell>
          <cell r="J17">
            <v>30.400000000000002</v>
          </cell>
          <cell r="K17">
            <v>0</v>
          </cell>
        </row>
        <row r="18">
          <cell r="B18">
            <v>25.641666666666669</v>
          </cell>
          <cell r="C18">
            <v>34.1</v>
          </cell>
          <cell r="D18">
            <v>18.100000000000001</v>
          </cell>
          <cell r="E18">
            <v>57.666666666666664</v>
          </cell>
          <cell r="F18">
            <v>80</v>
          </cell>
          <cell r="G18">
            <v>36</v>
          </cell>
          <cell r="H18">
            <v>13.12</v>
          </cell>
          <cell r="I18" t="str">
            <v>SE</v>
          </cell>
          <cell r="J18">
            <v>26.880000000000003</v>
          </cell>
          <cell r="K18">
            <v>0</v>
          </cell>
        </row>
        <row r="19">
          <cell r="B19">
            <v>26.891666666666666</v>
          </cell>
          <cell r="C19">
            <v>36.299999999999997</v>
          </cell>
          <cell r="D19">
            <v>18.600000000000001</v>
          </cell>
          <cell r="E19">
            <v>50.625</v>
          </cell>
          <cell r="F19">
            <v>73</v>
          </cell>
          <cell r="G19">
            <v>21</v>
          </cell>
          <cell r="H19">
            <v>14.080000000000002</v>
          </cell>
          <cell r="I19" t="str">
            <v>SE</v>
          </cell>
          <cell r="J19">
            <v>33.6</v>
          </cell>
          <cell r="K19">
            <v>0</v>
          </cell>
        </row>
        <row r="20">
          <cell r="B20">
            <v>24.408333333333331</v>
          </cell>
          <cell r="C20">
            <v>29</v>
          </cell>
          <cell r="D20">
            <v>20.6</v>
          </cell>
          <cell r="E20">
            <v>62.791666666666664</v>
          </cell>
          <cell r="F20">
            <v>87</v>
          </cell>
          <cell r="G20">
            <v>37</v>
          </cell>
          <cell r="H20">
            <v>13.440000000000001</v>
          </cell>
          <cell r="I20" t="str">
            <v>S</v>
          </cell>
          <cell r="J20">
            <v>32.96</v>
          </cell>
          <cell r="K20">
            <v>6.1999999999999993</v>
          </cell>
        </row>
        <row r="21">
          <cell r="B21">
            <v>24.341666666666669</v>
          </cell>
          <cell r="C21">
            <v>31.1</v>
          </cell>
          <cell r="D21">
            <v>19.100000000000001</v>
          </cell>
          <cell r="E21">
            <v>72.416666666666671</v>
          </cell>
          <cell r="F21">
            <v>97</v>
          </cell>
          <cell r="G21">
            <v>44</v>
          </cell>
          <cell r="H21">
            <v>9.2799999999999994</v>
          </cell>
          <cell r="I21" t="str">
            <v>S</v>
          </cell>
          <cell r="J21">
            <v>18.559999999999999</v>
          </cell>
          <cell r="K21">
            <v>0</v>
          </cell>
        </row>
        <row r="22">
          <cell r="B22">
            <v>26.512499999999999</v>
          </cell>
          <cell r="C22">
            <v>35.200000000000003</v>
          </cell>
          <cell r="D22">
            <v>18.899999999999999</v>
          </cell>
          <cell r="E22">
            <v>56.666666666666664</v>
          </cell>
          <cell r="F22">
            <v>90</v>
          </cell>
          <cell r="G22">
            <v>24</v>
          </cell>
          <cell r="H22">
            <v>5.44</v>
          </cell>
          <cell r="I22" t="str">
            <v>O</v>
          </cell>
          <cell r="J22">
            <v>17.919999999999998</v>
          </cell>
          <cell r="K22">
            <v>0</v>
          </cell>
        </row>
        <row r="23">
          <cell r="B23">
            <v>27.091666666666658</v>
          </cell>
          <cell r="C23">
            <v>33.200000000000003</v>
          </cell>
          <cell r="D23">
            <v>22.2</v>
          </cell>
          <cell r="E23">
            <v>53.125</v>
          </cell>
          <cell r="F23">
            <v>74</v>
          </cell>
          <cell r="G23">
            <v>35</v>
          </cell>
          <cell r="H23">
            <v>16.32</v>
          </cell>
          <cell r="I23" t="str">
            <v>SO</v>
          </cell>
          <cell r="J23">
            <v>42.88</v>
          </cell>
          <cell r="K23">
            <v>0</v>
          </cell>
        </row>
        <row r="24">
          <cell r="B24">
            <v>28.074999999999992</v>
          </cell>
          <cell r="C24">
            <v>34.9</v>
          </cell>
          <cell r="D24">
            <v>22.3</v>
          </cell>
          <cell r="E24">
            <v>56.583333333333336</v>
          </cell>
          <cell r="F24">
            <v>83</v>
          </cell>
          <cell r="G24">
            <v>30</v>
          </cell>
          <cell r="H24">
            <v>11.200000000000001</v>
          </cell>
          <cell r="I24" t="str">
            <v>N</v>
          </cell>
          <cell r="J24">
            <v>28.160000000000004</v>
          </cell>
          <cell r="K24">
            <v>0</v>
          </cell>
        </row>
        <row r="25">
          <cell r="B25">
            <v>28.487500000000008</v>
          </cell>
          <cell r="C25">
            <v>37.6</v>
          </cell>
          <cell r="D25">
            <v>23.5</v>
          </cell>
          <cell r="E25">
            <v>57.375</v>
          </cell>
          <cell r="F25">
            <v>83</v>
          </cell>
          <cell r="G25">
            <v>29</v>
          </cell>
          <cell r="H25">
            <v>16.96</v>
          </cell>
          <cell r="I25" t="str">
            <v>N</v>
          </cell>
          <cell r="J25">
            <v>44.160000000000004</v>
          </cell>
          <cell r="K25">
            <v>0.4</v>
          </cell>
        </row>
        <row r="26">
          <cell r="B26">
            <v>29.133333333333336</v>
          </cell>
          <cell r="C26">
            <v>37.4</v>
          </cell>
          <cell r="D26">
            <v>23.1</v>
          </cell>
          <cell r="E26">
            <v>60.791666666666664</v>
          </cell>
          <cell r="F26">
            <v>88</v>
          </cell>
          <cell r="G26">
            <v>32</v>
          </cell>
          <cell r="H26">
            <v>15.040000000000001</v>
          </cell>
          <cell r="I26" t="str">
            <v>N</v>
          </cell>
          <cell r="J26">
            <v>35.839999999999996</v>
          </cell>
          <cell r="K26">
            <v>0.2</v>
          </cell>
        </row>
        <row r="27">
          <cell r="B27">
            <v>30.600000000000005</v>
          </cell>
          <cell r="C27">
            <v>38.4</v>
          </cell>
          <cell r="D27">
            <v>19.899999999999999</v>
          </cell>
          <cell r="E27">
            <v>54.708333333333336</v>
          </cell>
          <cell r="F27">
            <v>93</v>
          </cell>
          <cell r="G27">
            <v>28</v>
          </cell>
          <cell r="H27">
            <v>20.16</v>
          </cell>
          <cell r="I27" t="str">
            <v>NO</v>
          </cell>
          <cell r="J27">
            <v>50.24</v>
          </cell>
          <cell r="K27">
            <v>13.4</v>
          </cell>
        </row>
        <row r="28">
          <cell r="B28">
            <v>24.870833333333337</v>
          </cell>
          <cell r="C28">
            <v>29.6</v>
          </cell>
          <cell r="D28">
            <v>20.6</v>
          </cell>
          <cell r="E28">
            <v>82.125</v>
          </cell>
          <cell r="F28">
            <v>94</v>
          </cell>
          <cell r="G28">
            <v>63</v>
          </cell>
          <cell r="H28">
            <v>10.56</v>
          </cell>
          <cell r="I28" t="str">
            <v>NE</v>
          </cell>
          <cell r="J28">
            <v>31.680000000000003</v>
          </cell>
          <cell r="K28">
            <v>7.6</v>
          </cell>
        </row>
        <row r="29">
          <cell r="B29">
            <v>28.333333333333332</v>
          </cell>
          <cell r="C29">
            <v>36</v>
          </cell>
          <cell r="D29">
            <v>22.8</v>
          </cell>
          <cell r="E29">
            <v>69.333333333333329</v>
          </cell>
          <cell r="F29">
            <v>93</v>
          </cell>
          <cell r="G29">
            <v>40</v>
          </cell>
          <cell r="H29">
            <v>7.0400000000000009</v>
          </cell>
          <cell r="I29" t="str">
            <v>S</v>
          </cell>
          <cell r="J29">
            <v>17.600000000000001</v>
          </cell>
          <cell r="K29">
            <v>0</v>
          </cell>
        </row>
        <row r="30">
          <cell r="B30">
            <v>30.654166666666665</v>
          </cell>
          <cell r="C30">
            <v>37.799999999999997</v>
          </cell>
          <cell r="D30">
            <v>24.1</v>
          </cell>
          <cell r="E30">
            <v>58.583333333333336</v>
          </cell>
          <cell r="F30">
            <v>84</v>
          </cell>
          <cell r="G30">
            <v>31</v>
          </cell>
          <cell r="H30">
            <v>10.240000000000002</v>
          </cell>
          <cell r="I30" t="str">
            <v>NE</v>
          </cell>
          <cell r="J30">
            <v>20.480000000000004</v>
          </cell>
          <cell r="K30">
            <v>0</v>
          </cell>
        </row>
        <row r="31">
          <cell r="B31">
            <v>29.454166666666676</v>
          </cell>
          <cell r="C31">
            <v>35.700000000000003</v>
          </cell>
          <cell r="D31">
            <v>24.2</v>
          </cell>
          <cell r="E31">
            <v>58.541666666666664</v>
          </cell>
          <cell r="F31">
            <v>80</v>
          </cell>
          <cell r="G31">
            <v>38</v>
          </cell>
          <cell r="H31">
            <v>14.080000000000002</v>
          </cell>
          <cell r="I31" t="str">
            <v>SE</v>
          </cell>
          <cell r="J31">
            <v>41.28</v>
          </cell>
          <cell r="K31">
            <v>0</v>
          </cell>
        </row>
        <row r="32">
          <cell r="B32">
            <v>31.445833333333322</v>
          </cell>
          <cell r="C32">
            <v>39.5</v>
          </cell>
          <cell r="D32">
            <v>25.1</v>
          </cell>
          <cell r="E32">
            <v>51.666666666666664</v>
          </cell>
          <cell r="F32">
            <v>78</v>
          </cell>
          <cell r="G32">
            <v>24</v>
          </cell>
          <cell r="H32">
            <v>10.88</v>
          </cell>
          <cell r="I32" t="str">
            <v>NO</v>
          </cell>
          <cell r="J32">
            <v>29.760000000000005</v>
          </cell>
          <cell r="K32">
            <v>0</v>
          </cell>
        </row>
        <row r="33">
          <cell r="B33">
            <v>31.741666666666664</v>
          </cell>
          <cell r="C33">
            <v>40.700000000000003</v>
          </cell>
          <cell r="D33">
            <v>24.6</v>
          </cell>
          <cell r="E33">
            <v>47.291666666666664</v>
          </cell>
          <cell r="F33">
            <v>77</v>
          </cell>
          <cell r="G33">
            <v>12</v>
          </cell>
          <cell r="H33">
            <v>9.2799999999999994</v>
          </cell>
          <cell r="I33" t="str">
            <v>SE</v>
          </cell>
          <cell r="J33">
            <v>27.52</v>
          </cell>
          <cell r="K33">
            <v>0</v>
          </cell>
        </row>
        <row r="34">
          <cell r="B34">
            <v>32.304166666666667</v>
          </cell>
          <cell r="C34">
            <v>41.1</v>
          </cell>
          <cell r="D34">
            <v>24.9</v>
          </cell>
          <cell r="E34">
            <v>43.25</v>
          </cell>
          <cell r="F34">
            <v>72</v>
          </cell>
          <cell r="G34">
            <v>17</v>
          </cell>
          <cell r="H34">
            <v>6.7200000000000006</v>
          </cell>
          <cell r="I34" t="str">
            <v>SO</v>
          </cell>
          <cell r="J34">
            <v>24.32</v>
          </cell>
          <cell r="K34">
            <v>0</v>
          </cell>
        </row>
        <row r="35">
          <cell r="B35">
            <v>32.762499999999996</v>
          </cell>
          <cell r="C35">
            <v>40.299999999999997</v>
          </cell>
          <cell r="D35">
            <v>26.8</v>
          </cell>
          <cell r="E35">
            <v>41.625</v>
          </cell>
          <cell r="F35">
            <v>59</v>
          </cell>
          <cell r="G35">
            <v>23</v>
          </cell>
          <cell r="H35">
            <v>12.48</v>
          </cell>
          <cell r="I35" t="str">
            <v>S</v>
          </cell>
          <cell r="J35">
            <v>34.56</v>
          </cell>
          <cell r="K35">
            <v>0</v>
          </cell>
        </row>
      </sheetData>
      <sheetData sheetId="10">
        <row r="5">
          <cell r="B5">
            <v>29.158333333333335</v>
          </cell>
        </row>
      </sheetData>
      <sheetData sheetId="11">
        <row r="5">
          <cell r="B5">
            <v>27.358333333333338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>
        <row r="5">
          <cell r="B5">
            <v>26.583333333333332</v>
          </cell>
        </row>
      </sheetData>
      <sheetData sheetId="9">
        <row r="5">
          <cell r="B5">
            <v>29.13333333333334</v>
          </cell>
          <cell r="C5">
            <v>37.1</v>
          </cell>
          <cell r="D5">
            <v>21</v>
          </cell>
          <cell r="E5">
            <v>59.166666666666664</v>
          </cell>
          <cell r="F5">
            <v>90</v>
          </cell>
          <cell r="G5">
            <v>31</v>
          </cell>
          <cell r="H5">
            <v>17.28</v>
          </cell>
          <cell r="I5" t="str">
            <v>NO</v>
          </cell>
          <cell r="J5">
            <v>36</v>
          </cell>
          <cell r="K5">
            <v>0</v>
          </cell>
        </row>
        <row r="6">
          <cell r="B6">
            <v>29.120833333333337</v>
          </cell>
          <cell r="C6">
            <v>37.1</v>
          </cell>
          <cell r="D6">
            <v>23.7</v>
          </cell>
          <cell r="E6">
            <v>59.208333333333336</v>
          </cell>
          <cell r="F6">
            <v>82</v>
          </cell>
          <cell r="G6">
            <v>32</v>
          </cell>
          <cell r="H6">
            <v>19.440000000000001</v>
          </cell>
          <cell r="I6" t="str">
            <v>NE</v>
          </cell>
          <cell r="J6">
            <v>52.56</v>
          </cell>
          <cell r="K6">
            <v>0.2</v>
          </cell>
        </row>
        <row r="7">
          <cell r="B7">
            <v>25.762499999999999</v>
          </cell>
          <cell r="C7">
            <v>28.3</v>
          </cell>
          <cell r="D7">
            <v>23.1</v>
          </cell>
          <cell r="E7">
            <v>73.291666666666671</v>
          </cell>
          <cell r="F7">
            <v>83</v>
          </cell>
          <cell r="G7">
            <v>63</v>
          </cell>
          <cell r="H7">
            <v>12.24</v>
          </cell>
          <cell r="I7" t="str">
            <v>SE</v>
          </cell>
          <cell r="J7">
            <v>35.28</v>
          </cell>
          <cell r="K7">
            <v>0.2</v>
          </cell>
        </row>
        <row r="8">
          <cell r="B8">
            <v>25.375</v>
          </cell>
          <cell r="C8">
            <v>31.9</v>
          </cell>
          <cell r="D8">
            <v>20.5</v>
          </cell>
          <cell r="E8">
            <v>71.958333333333329</v>
          </cell>
          <cell r="F8">
            <v>94</v>
          </cell>
          <cell r="G8">
            <v>41</v>
          </cell>
          <cell r="H8">
            <v>16.2</v>
          </cell>
          <cell r="I8" t="str">
            <v>SE</v>
          </cell>
          <cell r="J8">
            <v>32.76</v>
          </cell>
          <cell r="K8">
            <v>0.8</v>
          </cell>
        </row>
        <row r="9">
          <cell r="B9">
            <v>26.408333333333328</v>
          </cell>
          <cell r="C9">
            <v>32.799999999999997</v>
          </cell>
          <cell r="D9">
            <v>22.3</v>
          </cell>
          <cell r="E9">
            <v>70.75</v>
          </cell>
          <cell r="F9">
            <v>90</v>
          </cell>
          <cell r="G9">
            <v>41</v>
          </cell>
          <cell r="H9">
            <v>9.7200000000000006</v>
          </cell>
          <cell r="I9" t="str">
            <v>SE</v>
          </cell>
          <cell r="J9">
            <v>22.68</v>
          </cell>
          <cell r="K9">
            <v>0</v>
          </cell>
        </row>
        <row r="10">
          <cell r="B10">
            <v>28.779166666666672</v>
          </cell>
          <cell r="C10">
            <v>37.299999999999997</v>
          </cell>
          <cell r="D10">
            <v>20.5</v>
          </cell>
          <cell r="E10">
            <v>56.541666666666664</v>
          </cell>
          <cell r="F10">
            <v>87</v>
          </cell>
          <cell r="G10">
            <v>29</v>
          </cell>
          <cell r="H10">
            <v>11.879999999999999</v>
          </cell>
          <cell r="I10" t="str">
            <v>N</v>
          </cell>
          <cell r="J10">
            <v>25.92</v>
          </cell>
          <cell r="K10">
            <v>0</v>
          </cell>
        </row>
        <row r="11">
          <cell r="B11">
            <v>28.766666666666666</v>
          </cell>
          <cell r="C11">
            <v>36.5</v>
          </cell>
          <cell r="D11">
            <v>22.5</v>
          </cell>
          <cell r="E11">
            <v>66.583333333333329</v>
          </cell>
          <cell r="F11">
            <v>90</v>
          </cell>
          <cell r="G11">
            <v>39</v>
          </cell>
          <cell r="H11">
            <v>15.120000000000001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30.49166666666666</v>
          </cell>
          <cell r="C12">
            <v>39</v>
          </cell>
          <cell r="D12">
            <v>23.7</v>
          </cell>
          <cell r="E12">
            <v>58.375</v>
          </cell>
          <cell r="F12">
            <v>89</v>
          </cell>
          <cell r="G12">
            <v>21</v>
          </cell>
          <cell r="H12">
            <v>11.16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29.483333333333338</v>
          </cell>
          <cell r="C13">
            <v>36.9</v>
          </cell>
          <cell r="D13">
            <v>22.4</v>
          </cell>
          <cell r="E13">
            <v>62.083333333333336</v>
          </cell>
          <cell r="F13">
            <v>89</v>
          </cell>
          <cell r="G13">
            <v>35</v>
          </cell>
          <cell r="H13">
            <v>10.08</v>
          </cell>
          <cell r="I13" t="str">
            <v>NO</v>
          </cell>
          <cell r="J13">
            <v>24.48</v>
          </cell>
          <cell r="K13">
            <v>0</v>
          </cell>
        </row>
        <row r="14">
          <cell r="B14">
            <v>25.541666666666668</v>
          </cell>
          <cell r="C14">
            <v>30.4</v>
          </cell>
          <cell r="D14">
            <v>22.6</v>
          </cell>
          <cell r="E14">
            <v>82.375</v>
          </cell>
          <cell r="F14">
            <v>95</v>
          </cell>
          <cell r="G14">
            <v>60</v>
          </cell>
          <cell r="H14">
            <v>9.3600000000000012</v>
          </cell>
          <cell r="I14" t="str">
            <v>N</v>
          </cell>
          <cell r="J14">
            <v>33.119999999999997</v>
          </cell>
          <cell r="K14">
            <v>25.4</v>
          </cell>
        </row>
        <row r="15">
          <cell r="B15">
            <v>23.195833333333336</v>
          </cell>
          <cell r="C15">
            <v>26.7</v>
          </cell>
          <cell r="D15">
            <v>21.3</v>
          </cell>
          <cell r="E15">
            <v>80.041666666666671</v>
          </cell>
          <cell r="F15">
            <v>88</v>
          </cell>
          <cell r="G15">
            <v>66</v>
          </cell>
          <cell r="H15">
            <v>7.2</v>
          </cell>
          <cell r="I15" t="str">
            <v>SO</v>
          </cell>
          <cell r="J15">
            <v>28.44</v>
          </cell>
          <cell r="K15">
            <v>0.2</v>
          </cell>
        </row>
        <row r="16">
          <cell r="B16">
            <v>23.208333333333332</v>
          </cell>
          <cell r="C16">
            <v>29.7</v>
          </cell>
          <cell r="D16">
            <v>19.100000000000001</v>
          </cell>
          <cell r="E16">
            <v>72.458333333333329</v>
          </cell>
          <cell r="F16">
            <v>87</v>
          </cell>
          <cell r="G16">
            <v>51</v>
          </cell>
          <cell r="H16">
            <v>8.64</v>
          </cell>
          <cell r="I16" t="str">
            <v>S</v>
          </cell>
          <cell r="J16">
            <v>25.92</v>
          </cell>
          <cell r="K16">
            <v>0</v>
          </cell>
        </row>
        <row r="17">
          <cell r="B17">
            <v>25.274999999999991</v>
          </cell>
          <cell r="C17">
            <v>31.2</v>
          </cell>
          <cell r="D17">
            <v>20.7</v>
          </cell>
          <cell r="E17">
            <v>69.625</v>
          </cell>
          <cell r="F17">
            <v>85</v>
          </cell>
          <cell r="G17">
            <v>49</v>
          </cell>
          <cell r="H17">
            <v>15.48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27.591666666666665</v>
          </cell>
          <cell r="C18">
            <v>34.1</v>
          </cell>
          <cell r="D18">
            <v>23</v>
          </cell>
          <cell r="E18">
            <v>60.125</v>
          </cell>
          <cell r="F18">
            <v>77</v>
          </cell>
          <cell r="G18">
            <v>39</v>
          </cell>
          <cell r="H18">
            <v>17.28</v>
          </cell>
          <cell r="I18" t="str">
            <v>SE</v>
          </cell>
          <cell r="J18">
            <v>35.64</v>
          </cell>
          <cell r="K18">
            <v>0</v>
          </cell>
        </row>
        <row r="19">
          <cell r="B19">
            <v>30.254166666666659</v>
          </cell>
          <cell r="C19">
            <v>37.9</v>
          </cell>
          <cell r="D19">
            <v>25.1</v>
          </cell>
          <cell r="E19">
            <v>52.75</v>
          </cell>
          <cell r="F19">
            <v>75</v>
          </cell>
          <cell r="G19">
            <v>25</v>
          </cell>
          <cell r="H19">
            <v>12.96</v>
          </cell>
          <cell r="I19" t="str">
            <v>L</v>
          </cell>
          <cell r="J19">
            <v>29.16</v>
          </cell>
          <cell r="K19">
            <v>0</v>
          </cell>
        </row>
        <row r="20">
          <cell r="B20">
            <v>22.987500000000001</v>
          </cell>
          <cell r="C20">
            <v>33.200000000000003</v>
          </cell>
          <cell r="D20">
            <v>18.5</v>
          </cell>
          <cell r="E20">
            <v>83.375</v>
          </cell>
          <cell r="F20">
            <v>95</v>
          </cell>
          <cell r="G20">
            <v>44</v>
          </cell>
          <cell r="H20">
            <v>19.440000000000001</v>
          </cell>
          <cell r="I20" t="str">
            <v>SE</v>
          </cell>
          <cell r="J20">
            <v>55.800000000000004</v>
          </cell>
          <cell r="K20">
            <v>76.2</v>
          </cell>
        </row>
        <row r="21">
          <cell r="B21">
            <v>24.429166666666671</v>
          </cell>
          <cell r="C21">
            <v>32.700000000000003</v>
          </cell>
          <cell r="D21">
            <v>18.899999999999999</v>
          </cell>
          <cell r="E21">
            <v>78.916666666666671</v>
          </cell>
          <cell r="F21">
            <v>97</v>
          </cell>
          <cell r="G21">
            <v>43</v>
          </cell>
          <cell r="H21">
            <v>3.6</v>
          </cell>
          <cell r="I21" t="str">
            <v>SE</v>
          </cell>
          <cell r="J21">
            <v>18.720000000000002</v>
          </cell>
          <cell r="K21">
            <v>0</v>
          </cell>
        </row>
        <row r="22">
          <cell r="B22">
            <v>27.245833333333337</v>
          </cell>
          <cell r="C22">
            <v>34.5</v>
          </cell>
          <cell r="D22">
            <v>20.8</v>
          </cell>
          <cell r="E22">
            <v>73.333333333333329</v>
          </cell>
          <cell r="F22">
            <v>96</v>
          </cell>
          <cell r="G22">
            <v>40</v>
          </cell>
          <cell r="H22">
            <v>5.04</v>
          </cell>
          <cell r="I22" t="str">
            <v>S</v>
          </cell>
          <cell r="J22">
            <v>21.6</v>
          </cell>
          <cell r="K22">
            <v>0.2</v>
          </cell>
        </row>
        <row r="23">
          <cell r="B23">
            <v>23.9375</v>
          </cell>
          <cell r="C23">
            <v>31.7</v>
          </cell>
          <cell r="D23">
            <v>19.600000000000001</v>
          </cell>
          <cell r="E23">
            <v>79.083333333333329</v>
          </cell>
          <cell r="F23">
            <v>94</v>
          </cell>
          <cell r="G23">
            <v>49</v>
          </cell>
          <cell r="H23">
            <v>17.64</v>
          </cell>
          <cell r="I23" t="str">
            <v>S</v>
          </cell>
          <cell r="J23">
            <v>67.319999999999993</v>
          </cell>
          <cell r="K23">
            <v>16.799999999999997</v>
          </cell>
        </row>
        <row r="24">
          <cell r="B24">
            <v>26.941666666666666</v>
          </cell>
          <cell r="C24">
            <v>35.4</v>
          </cell>
          <cell r="D24">
            <v>20.5</v>
          </cell>
          <cell r="E24">
            <v>72.5</v>
          </cell>
          <cell r="F24">
            <v>94</v>
          </cell>
          <cell r="G24">
            <v>41</v>
          </cell>
          <cell r="H24">
            <v>9.3600000000000012</v>
          </cell>
          <cell r="I24" t="str">
            <v>S</v>
          </cell>
          <cell r="J24">
            <v>31.680000000000003</v>
          </cell>
          <cell r="K24">
            <v>0.2</v>
          </cell>
        </row>
        <row r="25">
          <cell r="B25">
            <v>28.462499999999995</v>
          </cell>
          <cell r="C25">
            <v>34.799999999999997</v>
          </cell>
          <cell r="D25">
            <v>23</v>
          </cell>
          <cell r="E25">
            <v>68.25</v>
          </cell>
          <cell r="F25">
            <v>90</v>
          </cell>
          <cell r="G25">
            <v>45</v>
          </cell>
          <cell r="H25">
            <v>12.24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30.295833333333334</v>
          </cell>
          <cell r="C26">
            <v>35.700000000000003</v>
          </cell>
          <cell r="D26">
            <v>25.1</v>
          </cell>
          <cell r="E26">
            <v>58.291666666666664</v>
          </cell>
          <cell r="F26">
            <v>84</v>
          </cell>
          <cell r="G26">
            <v>38</v>
          </cell>
          <cell r="H26">
            <v>19.440000000000001</v>
          </cell>
          <cell r="I26" t="str">
            <v>N</v>
          </cell>
          <cell r="J26">
            <v>46.080000000000005</v>
          </cell>
          <cell r="K26">
            <v>0</v>
          </cell>
        </row>
        <row r="27">
          <cell r="B27">
            <v>28.849999999999998</v>
          </cell>
          <cell r="C27">
            <v>35.700000000000003</v>
          </cell>
          <cell r="D27">
            <v>19.899999999999999</v>
          </cell>
          <cell r="E27">
            <v>64.291666666666671</v>
          </cell>
          <cell r="F27">
            <v>93</v>
          </cell>
          <cell r="G27">
            <v>44</v>
          </cell>
          <cell r="H27">
            <v>15.120000000000001</v>
          </cell>
          <cell r="I27" t="str">
            <v>NO</v>
          </cell>
          <cell r="J27">
            <v>68.039999999999992</v>
          </cell>
          <cell r="K27">
            <v>14.2</v>
          </cell>
        </row>
        <row r="28">
          <cell r="B28">
            <v>24.695833333333336</v>
          </cell>
          <cell r="C28">
            <v>30.6</v>
          </cell>
          <cell r="D28">
            <v>20.3</v>
          </cell>
          <cell r="E28">
            <v>71.416666666666671</v>
          </cell>
          <cell r="F28">
            <v>84</v>
          </cell>
          <cell r="G28">
            <v>61</v>
          </cell>
          <cell r="H28">
            <v>15.120000000000001</v>
          </cell>
          <cell r="I28" t="str">
            <v>SE</v>
          </cell>
          <cell r="J28">
            <v>36.36</v>
          </cell>
          <cell r="K28">
            <v>0</v>
          </cell>
        </row>
        <row r="29">
          <cell r="B29">
            <v>27.7</v>
          </cell>
          <cell r="C29">
            <v>36</v>
          </cell>
          <cell r="D29">
            <v>22.6</v>
          </cell>
          <cell r="E29">
            <v>79.375</v>
          </cell>
          <cell r="F29">
            <v>96</v>
          </cell>
          <cell r="G29">
            <v>46</v>
          </cell>
          <cell r="H29">
            <v>6.84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29.762499999999999</v>
          </cell>
          <cell r="C30">
            <v>37.1</v>
          </cell>
          <cell r="D30">
            <v>23.8</v>
          </cell>
          <cell r="E30">
            <v>71.833333333333329</v>
          </cell>
          <cell r="F30">
            <v>95</v>
          </cell>
          <cell r="G30">
            <v>39</v>
          </cell>
          <cell r="H30">
            <v>6.48</v>
          </cell>
          <cell r="I30" t="str">
            <v>L</v>
          </cell>
          <cell r="J30">
            <v>18.36</v>
          </cell>
          <cell r="K30">
            <v>0</v>
          </cell>
        </row>
        <row r="31">
          <cell r="B31">
            <v>29.816666666666666</v>
          </cell>
          <cell r="C31">
            <v>36.4</v>
          </cell>
          <cell r="D31">
            <v>23.3</v>
          </cell>
          <cell r="E31">
            <v>65.333333333333329</v>
          </cell>
          <cell r="F31">
            <v>90</v>
          </cell>
          <cell r="G31">
            <v>40</v>
          </cell>
          <cell r="H31">
            <v>7.5600000000000005</v>
          </cell>
          <cell r="I31" t="str">
            <v>L</v>
          </cell>
          <cell r="J31">
            <v>33.480000000000004</v>
          </cell>
          <cell r="K31">
            <v>0</v>
          </cell>
        </row>
        <row r="32">
          <cell r="B32">
            <v>29.729166666666668</v>
          </cell>
          <cell r="C32">
            <v>35.6</v>
          </cell>
          <cell r="D32">
            <v>23.4</v>
          </cell>
          <cell r="E32">
            <v>63.041666666666664</v>
          </cell>
          <cell r="F32">
            <v>87</v>
          </cell>
          <cell r="G32">
            <v>42</v>
          </cell>
          <cell r="H32">
            <v>9</v>
          </cell>
          <cell r="I32" t="str">
            <v>NO</v>
          </cell>
          <cell r="J32">
            <v>24.12</v>
          </cell>
          <cell r="K32">
            <v>0</v>
          </cell>
        </row>
        <row r="33">
          <cell r="B33">
            <v>30.566666666666666</v>
          </cell>
          <cell r="C33">
            <v>38</v>
          </cell>
          <cell r="D33">
            <v>23.4</v>
          </cell>
          <cell r="E33">
            <v>64.5</v>
          </cell>
          <cell r="F33">
            <v>93</v>
          </cell>
          <cell r="G33">
            <v>30</v>
          </cell>
          <cell r="H33">
            <v>9.3600000000000012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30.900000000000002</v>
          </cell>
          <cell r="C34">
            <v>39.1</v>
          </cell>
          <cell r="D34">
            <v>23.4</v>
          </cell>
          <cell r="E34">
            <v>62.958333333333336</v>
          </cell>
          <cell r="F34">
            <v>92</v>
          </cell>
          <cell r="G34">
            <v>28</v>
          </cell>
          <cell r="H34">
            <v>9.7200000000000006</v>
          </cell>
          <cell r="I34" t="str">
            <v>L</v>
          </cell>
          <cell r="J34">
            <v>24.48</v>
          </cell>
          <cell r="K34">
            <v>0</v>
          </cell>
        </row>
        <row r="35">
          <cell r="B35">
            <v>30.850000000000005</v>
          </cell>
          <cell r="C35">
            <v>38.200000000000003</v>
          </cell>
          <cell r="D35">
            <v>23.5</v>
          </cell>
          <cell r="E35">
            <v>64.416666666666671</v>
          </cell>
          <cell r="F35">
            <v>90</v>
          </cell>
          <cell r="G35">
            <v>33</v>
          </cell>
          <cell r="H35">
            <v>9.7200000000000006</v>
          </cell>
          <cell r="I35" t="str">
            <v>NO</v>
          </cell>
          <cell r="J35">
            <v>25.2</v>
          </cell>
          <cell r="K35">
            <v>0</v>
          </cell>
        </row>
        <row r="36">
          <cell r="I36" t="str">
            <v>SE</v>
          </cell>
        </row>
      </sheetData>
      <sheetData sheetId="10">
        <row r="5">
          <cell r="B5">
            <v>27.370833333333326</v>
          </cell>
        </row>
      </sheetData>
      <sheetData sheetId="11">
        <row r="5">
          <cell r="B5">
            <v>28.245833333333334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>
        <row r="5">
          <cell r="B5">
            <v>22.220833333333331</v>
          </cell>
        </row>
      </sheetData>
      <sheetData sheetId="9">
        <row r="5">
          <cell r="B5">
            <v>29.704166666666701</v>
          </cell>
          <cell r="C5">
            <v>38.4</v>
          </cell>
          <cell r="D5">
            <v>21.7</v>
          </cell>
          <cell r="E5">
            <v>55.666666666666664</v>
          </cell>
          <cell r="F5">
            <v>73</v>
          </cell>
          <cell r="G5">
            <v>39</v>
          </cell>
          <cell r="H5">
            <v>24.12</v>
          </cell>
          <cell r="I5" t="str">
            <v>NE</v>
          </cell>
          <cell r="J5">
            <v>47.519999999999996</v>
          </cell>
          <cell r="K5">
            <v>0</v>
          </cell>
        </row>
        <row r="6">
          <cell r="B6">
            <v>30.158333333333331</v>
          </cell>
          <cell r="C6">
            <v>37.9</v>
          </cell>
          <cell r="D6">
            <v>21.9</v>
          </cell>
          <cell r="E6">
            <v>55.291666666666664</v>
          </cell>
          <cell r="F6">
            <v>69</v>
          </cell>
          <cell r="G6">
            <v>42</v>
          </cell>
          <cell r="H6">
            <v>29.880000000000003</v>
          </cell>
          <cell r="I6" t="str">
            <v>N</v>
          </cell>
          <cell r="J6">
            <v>80.28</v>
          </cell>
          <cell r="K6">
            <v>3.4</v>
          </cell>
        </row>
        <row r="7">
          <cell r="B7">
            <v>22.816666666666663</v>
          </cell>
          <cell r="C7">
            <v>26.1</v>
          </cell>
          <cell r="D7">
            <v>20</v>
          </cell>
          <cell r="E7">
            <v>78.416666666666671</v>
          </cell>
          <cell r="F7">
            <v>89</v>
          </cell>
          <cell r="G7">
            <v>63</v>
          </cell>
          <cell r="H7">
            <v>16.920000000000002</v>
          </cell>
          <cell r="I7" t="str">
            <v>NE</v>
          </cell>
          <cell r="J7">
            <v>80.28</v>
          </cell>
          <cell r="K7">
            <v>85.000000000000014</v>
          </cell>
        </row>
        <row r="8">
          <cell r="B8">
            <v>23.066666666666663</v>
          </cell>
          <cell r="C8">
            <v>31.5</v>
          </cell>
          <cell r="D8">
            <v>17.7</v>
          </cell>
          <cell r="E8">
            <v>78.916666666666671</v>
          </cell>
          <cell r="F8">
            <v>89</v>
          </cell>
          <cell r="G8">
            <v>57</v>
          </cell>
          <cell r="H8">
            <v>9.3600000000000012</v>
          </cell>
          <cell r="I8" t="str">
            <v>S</v>
          </cell>
          <cell r="J8">
            <v>19.079999999999998</v>
          </cell>
          <cell r="K8">
            <v>0</v>
          </cell>
        </row>
        <row r="9">
          <cell r="B9">
            <v>26.170833333333331</v>
          </cell>
          <cell r="C9">
            <v>33.700000000000003</v>
          </cell>
          <cell r="D9">
            <v>20.6</v>
          </cell>
          <cell r="E9">
            <v>71.916666666666671</v>
          </cell>
          <cell r="F9">
            <v>87</v>
          </cell>
          <cell r="G9">
            <v>49</v>
          </cell>
          <cell r="H9">
            <v>12.6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27.670833333333334</v>
          </cell>
          <cell r="C10">
            <v>35.4</v>
          </cell>
          <cell r="D10">
            <v>20.5</v>
          </cell>
          <cell r="E10">
            <v>61.875</v>
          </cell>
          <cell r="F10">
            <v>79</v>
          </cell>
          <cell r="G10">
            <v>44</v>
          </cell>
          <cell r="H10">
            <v>14.4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27.358333333333331</v>
          </cell>
          <cell r="C11">
            <v>34.5</v>
          </cell>
          <cell r="D11">
            <v>22.9</v>
          </cell>
          <cell r="E11">
            <v>68.125</v>
          </cell>
          <cell r="F11">
            <v>79</v>
          </cell>
          <cell r="G11">
            <v>53</v>
          </cell>
          <cell r="H11">
            <v>8.2799999999999994</v>
          </cell>
          <cell r="I11" t="str">
            <v>NE</v>
          </cell>
          <cell r="J11">
            <v>38.159999999999997</v>
          </cell>
          <cell r="K11">
            <v>0</v>
          </cell>
        </row>
        <row r="12">
          <cell r="B12">
            <v>27.916666666666668</v>
          </cell>
          <cell r="C12">
            <v>37.5</v>
          </cell>
          <cell r="D12">
            <v>21</v>
          </cell>
          <cell r="E12">
            <v>69.958333333333329</v>
          </cell>
          <cell r="F12">
            <v>85</v>
          </cell>
          <cell r="G12">
            <v>45</v>
          </cell>
          <cell r="H12">
            <v>14.04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27.733333333333331</v>
          </cell>
          <cell r="C13">
            <v>36.5</v>
          </cell>
          <cell r="D13">
            <v>20.6</v>
          </cell>
          <cell r="E13">
            <v>70.25</v>
          </cell>
          <cell r="F13">
            <v>85</v>
          </cell>
          <cell r="G13">
            <v>51</v>
          </cell>
          <cell r="H13">
            <v>11.520000000000001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23.525000000000002</v>
          </cell>
          <cell r="C14">
            <v>27.9</v>
          </cell>
          <cell r="D14">
            <v>20.6</v>
          </cell>
          <cell r="E14">
            <v>82</v>
          </cell>
          <cell r="F14">
            <v>87</v>
          </cell>
          <cell r="G14">
            <v>72</v>
          </cell>
          <cell r="H14">
            <v>25.56</v>
          </cell>
          <cell r="I14" t="str">
            <v>SO</v>
          </cell>
          <cell r="J14">
            <v>48.96</v>
          </cell>
          <cell r="K14">
            <v>0</v>
          </cell>
        </row>
        <row r="15">
          <cell r="B15">
            <v>20.683333333333334</v>
          </cell>
          <cell r="C15">
            <v>23.7</v>
          </cell>
          <cell r="D15">
            <v>19</v>
          </cell>
          <cell r="E15">
            <v>78.916666666666671</v>
          </cell>
          <cell r="F15">
            <v>87</v>
          </cell>
          <cell r="G15">
            <v>72</v>
          </cell>
          <cell r="H15">
            <v>18.36</v>
          </cell>
          <cell r="I15" t="str">
            <v>S</v>
          </cell>
          <cell r="J15">
            <v>36.36</v>
          </cell>
          <cell r="K15">
            <v>0</v>
          </cell>
        </row>
        <row r="16">
          <cell r="B16">
            <v>21.850000000000005</v>
          </cell>
          <cell r="C16">
            <v>29</v>
          </cell>
          <cell r="D16">
            <v>16.600000000000001</v>
          </cell>
          <cell r="E16">
            <v>70.541666666666671</v>
          </cell>
          <cell r="F16">
            <v>83</v>
          </cell>
          <cell r="G16">
            <v>52</v>
          </cell>
          <cell r="H16">
            <v>10.08</v>
          </cell>
          <cell r="I16" t="str">
            <v>S</v>
          </cell>
          <cell r="J16">
            <v>21.6</v>
          </cell>
          <cell r="K16">
            <v>0</v>
          </cell>
        </row>
        <row r="17">
          <cell r="B17">
            <v>24.837500000000002</v>
          </cell>
          <cell r="C17">
            <v>31</v>
          </cell>
          <cell r="D17">
            <v>20.100000000000001</v>
          </cell>
          <cell r="E17">
            <v>68.708333333333329</v>
          </cell>
          <cell r="F17">
            <v>84</v>
          </cell>
          <cell r="G17">
            <v>52</v>
          </cell>
          <cell r="H17">
            <v>13.68</v>
          </cell>
          <cell r="I17" t="str">
            <v>NE</v>
          </cell>
          <cell r="J17">
            <v>27.36</v>
          </cell>
          <cell r="K17">
            <v>0</v>
          </cell>
        </row>
        <row r="18">
          <cell r="B18">
            <v>25.779166666666665</v>
          </cell>
          <cell r="C18">
            <v>33.4</v>
          </cell>
          <cell r="D18">
            <v>19.100000000000001</v>
          </cell>
          <cell r="E18">
            <v>66.583333333333329</v>
          </cell>
          <cell r="F18">
            <v>81</v>
          </cell>
          <cell r="G18">
            <v>48</v>
          </cell>
          <cell r="H18">
            <v>14.04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27.974999999999998</v>
          </cell>
          <cell r="C19">
            <v>35.6</v>
          </cell>
          <cell r="D19">
            <v>20.6</v>
          </cell>
          <cell r="E19">
            <v>61.875</v>
          </cell>
          <cell r="F19">
            <v>77</v>
          </cell>
          <cell r="G19">
            <v>48</v>
          </cell>
          <cell r="H19">
            <v>14.04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23.470833333333335</v>
          </cell>
          <cell r="C20">
            <v>30.1</v>
          </cell>
          <cell r="D20">
            <v>19.100000000000001</v>
          </cell>
          <cell r="E20">
            <v>74.875</v>
          </cell>
          <cell r="F20">
            <v>85</v>
          </cell>
          <cell r="G20">
            <v>57</v>
          </cell>
          <cell r="H20">
            <v>35.28</v>
          </cell>
          <cell r="I20" t="str">
            <v>N</v>
          </cell>
          <cell r="J20">
            <v>75.239999999999995</v>
          </cell>
          <cell r="K20">
            <v>0</v>
          </cell>
        </row>
        <row r="21">
          <cell r="B21">
            <v>25.637500000000003</v>
          </cell>
          <cell r="C21">
            <v>32.200000000000003</v>
          </cell>
          <cell r="D21">
            <v>20.9</v>
          </cell>
          <cell r="E21">
            <v>70.958333333333329</v>
          </cell>
          <cell r="F21">
            <v>84</v>
          </cell>
          <cell r="G21">
            <v>53</v>
          </cell>
          <cell r="H21">
            <v>10.08</v>
          </cell>
          <cell r="I21" t="str">
            <v>SO</v>
          </cell>
          <cell r="J21">
            <v>19.8</v>
          </cell>
          <cell r="K21">
            <v>0</v>
          </cell>
        </row>
        <row r="22">
          <cell r="B22">
            <v>23.783333333333335</v>
          </cell>
          <cell r="C22">
            <v>30.9</v>
          </cell>
          <cell r="D22">
            <v>18.899999999999999</v>
          </cell>
          <cell r="E22">
            <v>74.083333333333329</v>
          </cell>
          <cell r="F22">
            <v>85</v>
          </cell>
          <cell r="G22">
            <v>57</v>
          </cell>
          <cell r="H22">
            <v>21.6</v>
          </cell>
          <cell r="I22" t="str">
            <v>NE</v>
          </cell>
          <cell r="J22">
            <v>63</v>
          </cell>
          <cell r="K22">
            <v>0</v>
          </cell>
        </row>
        <row r="23">
          <cell r="B23">
            <v>21.841666666666669</v>
          </cell>
          <cell r="C23">
            <v>25.8</v>
          </cell>
          <cell r="D23">
            <v>19.5</v>
          </cell>
          <cell r="E23">
            <v>79</v>
          </cell>
          <cell r="F23">
            <v>86</v>
          </cell>
          <cell r="G23">
            <v>69</v>
          </cell>
          <cell r="H23">
            <v>24.12</v>
          </cell>
          <cell r="I23" t="str">
            <v>NE</v>
          </cell>
          <cell r="J23">
            <v>55.440000000000005</v>
          </cell>
          <cell r="K23">
            <v>0</v>
          </cell>
        </row>
        <row r="24">
          <cell r="B24">
            <v>26.358333333333334</v>
          </cell>
          <cell r="C24">
            <v>34.1</v>
          </cell>
          <cell r="D24">
            <v>20.6</v>
          </cell>
          <cell r="E24">
            <v>71.125</v>
          </cell>
          <cell r="F24">
            <v>84</v>
          </cell>
          <cell r="G24">
            <v>55</v>
          </cell>
          <cell r="H24">
            <v>11.16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27.841666666666665</v>
          </cell>
          <cell r="C25">
            <v>35.5</v>
          </cell>
          <cell r="D25">
            <v>24.2</v>
          </cell>
          <cell r="E25">
            <v>70.083333333333329</v>
          </cell>
          <cell r="F25">
            <v>79</v>
          </cell>
          <cell r="G25">
            <v>50</v>
          </cell>
          <cell r="H25">
            <v>15.840000000000002</v>
          </cell>
          <cell r="I25" t="str">
            <v>NE</v>
          </cell>
          <cell r="J25">
            <v>37.080000000000005</v>
          </cell>
          <cell r="K25">
            <v>0</v>
          </cell>
        </row>
        <row r="26">
          <cell r="B26">
            <v>29.416666666666675</v>
          </cell>
          <cell r="C26">
            <v>36</v>
          </cell>
          <cell r="D26">
            <v>24.9</v>
          </cell>
          <cell r="E26">
            <v>64.708333333333329</v>
          </cell>
          <cell r="F26">
            <v>78</v>
          </cell>
          <cell r="G26">
            <v>43</v>
          </cell>
          <cell r="H26">
            <v>28.44</v>
          </cell>
          <cell r="I26" t="str">
            <v>N</v>
          </cell>
          <cell r="J26">
            <v>54.72</v>
          </cell>
          <cell r="K26">
            <v>0</v>
          </cell>
        </row>
        <row r="27">
          <cell r="B27">
            <v>25.574999999999999</v>
          </cell>
          <cell r="C27">
            <v>30.5</v>
          </cell>
          <cell r="D27">
            <v>21.8</v>
          </cell>
          <cell r="E27">
            <v>67.375</v>
          </cell>
          <cell r="F27">
            <v>79</v>
          </cell>
          <cell r="G27">
            <v>59</v>
          </cell>
          <cell r="H27">
            <v>19.8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24.170833333333334</v>
          </cell>
          <cell r="C28">
            <v>32</v>
          </cell>
          <cell r="D28">
            <v>17.899999999999999</v>
          </cell>
          <cell r="E28">
            <v>60.875</v>
          </cell>
          <cell r="F28">
            <v>78</v>
          </cell>
          <cell r="G28">
            <v>40</v>
          </cell>
          <cell r="H28">
            <v>8.2799999999999994</v>
          </cell>
          <cell r="I28" t="str">
            <v>N</v>
          </cell>
          <cell r="J28">
            <v>23.400000000000002</v>
          </cell>
          <cell r="K28">
            <v>0</v>
          </cell>
        </row>
        <row r="29">
          <cell r="B29">
            <v>26.424999999999994</v>
          </cell>
          <cell r="C29">
            <v>34.299999999999997</v>
          </cell>
          <cell r="D29">
            <v>21</v>
          </cell>
          <cell r="E29">
            <v>76.041666666666671</v>
          </cell>
          <cell r="F29">
            <v>86</v>
          </cell>
          <cell r="G29">
            <v>60</v>
          </cell>
          <cell r="H29">
            <v>11.520000000000001</v>
          </cell>
          <cell r="I29" t="str">
            <v>NE</v>
          </cell>
          <cell r="J29">
            <v>31.680000000000003</v>
          </cell>
          <cell r="K29">
            <v>0</v>
          </cell>
        </row>
        <row r="30">
          <cell r="B30">
            <v>29.208333333333332</v>
          </cell>
          <cell r="C30">
            <v>36.299999999999997</v>
          </cell>
          <cell r="D30">
            <v>23.4</v>
          </cell>
          <cell r="E30">
            <v>72.208333333333329</v>
          </cell>
          <cell r="F30">
            <v>85</v>
          </cell>
          <cell r="G30">
            <v>54</v>
          </cell>
          <cell r="H30">
            <v>11.16</v>
          </cell>
          <cell r="I30" t="str">
            <v>NE</v>
          </cell>
          <cell r="J30">
            <v>25.56</v>
          </cell>
          <cell r="K30">
            <v>0</v>
          </cell>
        </row>
        <row r="31">
          <cell r="B31">
            <v>30.020833333333329</v>
          </cell>
          <cell r="C31">
            <v>36.700000000000003</v>
          </cell>
          <cell r="D31">
            <v>24.6</v>
          </cell>
          <cell r="E31">
            <v>67.75</v>
          </cell>
          <cell r="F31">
            <v>78</v>
          </cell>
          <cell r="G31">
            <v>54</v>
          </cell>
          <cell r="H31">
            <v>11.16</v>
          </cell>
          <cell r="I31" t="str">
            <v>NE</v>
          </cell>
          <cell r="J31">
            <v>26.64</v>
          </cell>
          <cell r="K31">
            <v>0</v>
          </cell>
        </row>
        <row r="32">
          <cell r="B32">
            <v>29.662500000000005</v>
          </cell>
          <cell r="C32">
            <v>36.299999999999997</v>
          </cell>
          <cell r="D32">
            <v>25.1</v>
          </cell>
          <cell r="E32">
            <v>69.291666666666671</v>
          </cell>
          <cell r="F32">
            <v>80</v>
          </cell>
          <cell r="G32">
            <v>49</v>
          </cell>
          <cell r="H32">
            <v>11.16</v>
          </cell>
          <cell r="I32" t="str">
            <v>NE</v>
          </cell>
          <cell r="J32">
            <v>28.08</v>
          </cell>
          <cell r="K32">
            <v>0</v>
          </cell>
        </row>
        <row r="33">
          <cell r="B33">
            <v>29.954166666666666</v>
          </cell>
          <cell r="C33">
            <v>37.6</v>
          </cell>
          <cell r="D33">
            <v>22.9</v>
          </cell>
          <cell r="E33">
            <v>64.708333333333329</v>
          </cell>
          <cell r="F33">
            <v>81</v>
          </cell>
          <cell r="G33">
            <v>43</v>
          </cell>
          <cell r="H33">
            <v>12.6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30.349999999999994</v>
          </cell>
          <cell r="C34">
            <v>38.5</v>
          </cell>
          <cell r="D34">
            <v>23.6</v>
          </cell>
          <cell r="E34">
            <v>62.666666666666664</v>
          </cell>
          <cell r="F34">
            <v>79</v>
          </cell>
          <cell r="G34">
            <v>42</v>
          </cell>
          <cell r="H34">
            <v>11.520000000000001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B35">
            <v>30.283333333333342</v>
          </cell>
          <cell r="C35">
            <v>37.4</v>
          </cell>
          <cell r="D35">
            <v>22.7</v>
          </cell>
          <cell r="E35">
            <v>64</v>
          </cell>
          <cell r="F35">
            <v>78</v>
          </cell>
          <cell r="G35">
            <v>47</v>
          </cell>
          <cell r="H35">
            <v>14.04</v>
          </cell>
          <cell r="I35" t="str">
            <v>NE</v>
          </cell>
          <cell r="J35">
            <v>26.28</v>
          </cell>
          <cell r="K35">
            <v>0</v>
          </cell>
        </row>
        <row r="36">
          <cell r="I36" t="str">
            <v>NE</v>
          </cell>
        </row>
      </sheetData>
      <sheetData sheetId="10">
        <row r="5">
          <cell r="B5">
            <v>24.200000000000003</v>
          </cell>
        </row>
      </sheetData>
      <sheetData sheetId="11">
        <row r="5">
          <cell r="B5">
            <v>27.412500000000005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>
        <row r="5">
          <cell r="B5">
            <v>26.704166666666666</v>
          </cell>
        </row>
      </sheetData>
      <sheetData sheetId="9">
        <row r="5">
          <cell r="B5">
            <v>28.320833333333329</v>
          </cell>
          <cell r="C5">
            <v>34.5</v>
          </cell>
          <cell r="D5">
            <v>23.3</v>
          </cell>
          <cell r="E5">
            <v>49.5</v>
          </cell>
          <cell r="F5">
            <v>64</v>
          </cell>
          <cell r="G5">
            <v>32</v>
          </cell>
          <cell r="H5">
            <v>21.6</v>
          </cell>
          <cell r="I5" t="str">
            <v>NE</v>
          </cell>
          <cell r="J5">
            <v>50.4</v>
          </cell>
          <cell r="K5">
            <v>0.8</v>
          </cell>
        </row>
        <row r="6">
          <cell r="B6">
            <v>27.991666666666664</v>
          </cell>
          <cell r="C6">
            <v>34.299999999999997</v>
          </cell>
          <cell r="D6">
            <v>23</v>
          </cell>
          <cell r="E6">
            <v>49.291666666666664</v>
          </cell>
          <cell r="F6">
            <v>71</v>
          </cell>
          <cell r="G6">
            <v>29</v>
          </cell>
          <cell r="H6">
            <v>26.28</v>
          </cell>
          <cell r="I6" t="str">
            <v>N</v>
          </cell>
          <cell r="J6">
            <v>50.4</v>
          </cell>
          <cell r="K6">
            <v>0</v>
          </cell>
        </row>
        <row r="7">
          <cell r="B7">
            <v>25.416666666666668</v>
          </cell>
          <cell r="C7">
            <v>30.4</v>
          </cell>
          <cell r="D7">
            <v>22</v>
          </cell>
          <cell r="E7">
            <v>63.791666666666664</v>
          </cell>
          <cell r="F7">
            <v>83</v>
          </cell>
          <cell r="G7">
            <v>43</v>
          </cell>
          <cell r="H7">
            <v>25.92</v>
          </cell>
          <cell r="I7" t="str">
            <v>N</v>
          </cell>
          <cell r="J7">
            <v>38.519999999999996</v>
          </cell>
          <cell r="K7">
            <v>0.2</v>
          </cell>
        </row>
        <row r="8">
          <cell r="B8">
            <v>23.716666666666669</v>
          </cell>
          <cell r="C8">
            <v>29.9</v>
          </cell>
          <cell r="D8">
            <v>19.899999999999999</v>
          </cell>
          <cell r="E8">
            <v>72.041666666666671</v>
          </cell>
          <cell r="F8">
            <v>93</v>
          </cell>
          <cell r="G8">
            <v>44</v>
          </cell>
          <cell r="H8">
            <v>18.720000000000002</v>
          </cell>
          <cell r="I8" t="str">
            <v>N</v>
          </cell>
          <cell r="J8">
            <v>30.96</v>
          </cell>
          <cell r="K8">
            <v>1.4</v>
          </cell>
        </row>
        <row r="9">
          <cell r="B9">
            <v>24.991666666666671</v>
          </cell>
          <cell r="C9">
            <v>31.7</v>
          </cell>
          <cell r="D9">
            <v>21.1</v>
          </cell>
          <cell r="E9">
            <v>62.625</v>
          </cell>
          <cell r="F9">
            <v>86</v>
          </cell>
          <cell r="G9">
            <v>34</v>
          </cell>
          <cell r="H9">
            <v>22.68</v>
          </cell>
          <cell r="I9" t="str">
            <v>L</v>
          </cell>
          <cell r="J9">
            <v>33.840000000000003</v>
          </cell>
          <cell r="K9">
            <v>0.4</v>
          </cell>
        </row>
        <row r="10">
          <cell r="B10">
            <v>28.341666666666665</v>
          </cell>
          <cell r="C10">
            <v>34.9</v>
          </cell>
          <cell r="D10">
            <v>24.1</v>
          </cell>
          <cell r="E10">
            <v>42.625</v>
          </cell>
          <cell r="F10">
            <v>58</v>
          </cell>
          <cell r="G10">
            <v>25</v>
          </cell>
          <cell r="H10">
            <v>32.76</v>
          </cell>
          <cell r="I10" t="str">
            <v>L</v>
          </cell>
          <cell r="J10">
            <v>54.36</v>
          </cell>
          <cell r="K10">
            <v>0</v>
          </cell>
        </row>
        <row r="11">
          <cell r="B11">
            <v>29.729166666666661</v>
          </cell>
          <cell r="C11">
            <v>36.4</v>
          </cell>
          <cell r="D11">
            <v>24.2</v>
          </cell>
          <cell r="E11">
            <v>36.916666666666664</v>
          </cell>
          <cell r="F11">
            <v>58</v>
          </cell>
          <cell r="G11">
            <v>19</v>
          </cell>
          <cell r="H11">
            <v>15.48</v>
          </cell>
          <cell r="I11" t="str">
            <v>NE</v>
          </cell>
          <cell r="J11">
            <v>35.28</v>
          </cell>
          <cell r="K11">
            <v>0</v>
          </cell>
        </row>
        <row r="12">
          <cell r="B12">
            <v>28.862499999999997</v>
          </cell>
          <cell r="C12">
            <v>36.700000000000003</v>
          </cell>
          <cell r="D12">
            <v>21.3</v>
          </cell>
          <cell r="E12">
            <v>48.708333333333336</v>
          </cell>
          <cell r="F12">
            <v>87</v>
          </cell>
          <cell r="G12">
            <v>21</v>
          </cell>
          <cell r="H12">
            <v>23.040000000000003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28.662499999999994</v>
          </cell>
          <cell r="C13">
            <v>34.6</v>
          </cell>
          <cell r="D13">
            <v>22.7</v>
          </cell>
          <cell r="E13">
            <v>44</v>
          </cell>
          <cell r="F13">
            <v>63</v>
          </cell>
          <cell r="G13">
            <v>32</v>
          </cell>
          <cell r="H13">
            <v>14.76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23.562499999999996</v>
          </cell>
          <cell r="C14">
            <v>27.2</v>
          </cell>
          <cell r="D14">
            <v>20</v>
          </cell>
          <cell r="E14">
            <v>76.416666666666671</v>
          </cell>
          <cell r="F14">
            <v>95</v>
          </cell>
          <cell r="G14">
            <v>53</v>
          </cell>
          <cell r="H14">
            <v>15.48</v>
          </cell>
          <cell r="I14" t="str">
            <v>N</v>
          </cell>
          <cell r="J14">
            <v>42.12</v>
          </cell>
          <cell r="K14">
            <v>56.800000000000011</v>
          </cell>
        </row>
        <row r="15">
          <cell r="B15">
            <v>20.916666666666664</v>
          </cell>
          <cell r="C15">
            <v>24.8</v>
          </cell>
          <cell r="D15">
            <v>19.7</v>
          </cell>
          <cell r="E15">
            <v>89.916666666666671</v>
          </cell>
          <cell r="F15">
            <v>95</v>
          </cell>
          <cell r="G15">
            <v>74</v>
          </cell>
          <cell r="H15">
            <v>19.440000000000001</v>
          </cell>
          <cell r="I15" t="str">
            <v>N</v>
          </cell>
          <cell r="J15">
            <v>33.119999999999997</v>
          </cell>
          <cell r="K15">
            <v>2.6</v>
          </cell>
        </row>
        <row r="16">
          <cell r="B16">
            <v>21.3</v>
          </cell>
          <cell r="C16">
            <v>26.6</v>
          </cell>
          <cell r="D16">
            <v>17.600000000000001</v>
          </cell>
          <cell r="E16">
            <v>80.375</v>
          </cell>
          <cell r="F16">
            <v>92</v>
          </cell>
          <cell r="G16">
            <v>63</v>
          </cell>
          <cell r="H16">
            <v>21.6</v>
          </cell>
          <cell r="I16" t="str">
            <v>N</v>
          </cell>
          <cell r="J16">
            <v>34.200000000000003</v>
          </cell>
          <cell r="K16">
            <v>0</v>
          </cell>
        </row>
        <row r="17">
          <cell r="B17">
            <v>22.358333333333331</v>
          </cell>
          <cell r="C17">
            <v>28.5</v>
          </cell>
          <cell r="D17">
            <v>18.100000000000001</v>
          </cell>
          <cell r="E17">
            <v>74.25</v>
          </cell>
          <cell r="F17">
            <v>88</v>
          </cell>
          <cell r="G17">
            <v>53</v>
          </cell>
          <cell r="H17">
            <v>23.759999999999998</v>
          </cell>
          <cell r="I17" t="str">
            <v>SE</v>
          </cell>
          <cell r="J17">
            <v>39.96</v>
          </cell>
          <cell r="K17">
            <v>0</v>
          </cell>
        </row>
        <row r="18">
          <cell r="B18">
            <v>25.129166666666666</v>
          </cell>
          <cell r="C18">
            <v>32.1</v>
          </cell>
          <cell r="D18">
            <v>19.100000000000001</v>
          </cell>
          <cell r="E18">
            <v>60.083333333333336</v>
          </cell>
          <cell r="F18">
            <v>79</v>
          </cell>
          <cell r="G18">
            <v>36</v>
          </cell>
          <cell r="H18">
            <v>31.680000000000003</v>
          </cell>
          <cell r="I18" t="str">
            <v>SE</v>
          </cell>
          <cell r="J18">
            <v>49.680000000000007</v>
          </cell>
          <cell r="K18">
            <v>0</v>
          </cell>
        </row>
        <row r="19">
          <cell r="B19">
            <v>27.341666666666672</v>
          </cell>
          <cell r="C19">
            <v>34.200000000000003</v>
          </cell>
          <cell r="D19">
            <v>21.2</v>
          </cell>
          <cell r="E19">
            <v>54.041666666666664</v>
          </cell>
          <cell r="F19">
            <v>74</v>
          </cell>
          <cell r="G19">
            <v>29</v>
          </cell>
          <cell r="H19">
            <v>34.200000000000003</v>
          </cell>
          <cell r="I19" t="str">
            <v>L</v>
          </cell>
          <cell r="J19">
            <v>58.32</v>
          </cell>
          <cell r="K19">
            <v>0</v>
          </cell>
        </row>
        <row r="20">
          <cell r="B20">
            <v>21.825000000000003</v>
          </cell>
          <cell r="C20">
            <v>28.9</v>
          </cell>
          <cell r="D20">
            <v>16.600000000000001</v>
          </cell>
          <cell r="E20">
            <v>74.958333333333329</v>
          </cell>
          <cell r="F20">
            <v>95</v>
          </cell>
          <cell r="G20">
            <v>44</v>
          </cell>
          <cell r="H20">
            <v>39.24</v>
          </cell>
          <cell r="I20" t="str">
            <v>NE</v>
          </cell>
          <cell r="J20">
            <v>83.160000000000011</v>
          </cell>
          <cell r="K20">
            <v>33</v>
          </cell>
        </row>
        <row r="21">
          <cell r="B21">
            <v>22.991666666666671</v>
          </cell>
          <cell r="C21">
            <v>30.6</v>
          </cell>
          <cell r="D21">
            <v>17.399999999999999</v>
          </cell>
          <cell r="E21">
            <v>74.958333333333329</v>
          </cell>
          <cell r="F21">
            <v>95</v>
          </cell>
          <cell r="G21">
            <v>43</v>
          </cell>
          <cell r="H21">
            <v>14.4</v>
          </cell>
          <cell r="I21" t="str">
            <v>N</v>
          </cell>
          <cell r="J21">
            <v>23.040000000000003</v>
          </cell>
          <cell r="K21">
            <v>0.2</v>
          </cell>
        </row>
        <row r="22">
          <cell r="B22">
            <v>25.933333333333337</v>
          </cell>
          <cell r="C22">
            <v>32.299999999999997</v>
          </cell>
          <cell r="D22">
            <v>20.399999999999999</v>
          </cell>
          <cell r="E22">
            <v>60.125</v>
          </cell>
          <cell r="F22">
            <v>78</v>
          </cell>
          <cell r="G22">
            <v>35</v>
          </cell>
          <cell r="H22">
            <v>16.559999999999999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23.208333333333332</v>
          </cell>
          <cell r="C23">
            <v>29.1</v>
          </cell>
          <cell r="D23">
            <v>18</v>
          </cell>
          <cell r="E23">
            <v>69.791666666666671</v>
          </cell>
          <cell r="F23">
            <v>94</v>
          </cell>
          <cell r="G23">
            <v>41</v>
          </cell>
          <cell r="H23">
            <v>31.319999999999997</v>
          </cell>
          <cell r="I23" t="str">
            <v>N</v>
          </cell>
          <cell r="J23">
            <v>69.84</v>
          </cell>
          <cell r="K23">
            <v>16.600000000000001</v>
          </cell>
        </row>
        <row r="24">
          <cell r="B24">
            <v>26.679166666666664</v>
          </cell>
          <cell r="C24">
            <v>33.4</v>
          </cell>
          <cell r="D24">
            <v>20.399999999999999</v>
          </cell>
          <cell r="E24">
            <v>60.333333333333336</v>
          </cell>
          <cell r="F24">
            <v>87</v>
          </cell>
          <cell r="G24">
            <v>37</v>
          </cell>
          <cell r="H24">
            <v>18</v>
          </cell>
          <cell r="I24" t="str">
            <v>L</v>
          </cell>
          <cell r="J24">
            <v>36</v>
          </cell>
          <cell r="K24">
            <v>0</v>
          </cell>
        </row>
        <row r="25">
          <cell r="B25">
            <v>26.941666666666659</v>
          </cell>
          <cell r="C25">
            <v>31.7</v>
          </cell>
          <cell r="D25">
            <v>23</v>
          </cell>
          <cell r="E25">
            <v>60</v>
          </cell>
          <cell r="F25">
            <v>73</v>
          </cell>
          <cell r="G25">
            <v>48</v>
          </cell>
          <cell r="H25">
            <v>20.52</v>
          </cell>
          <cell r="I25" t="str">
            <v>N</v>
          </cell>
          <cell r="J25">
            <v>40.680000000000007</v>
          </cell>
          <cell r="K25">
            <v>0</v>
          </cell>
        </row>
        <row r="26">
          <cell r="B26">
            <v>28.112499999999994</v>
          </cell>
          <cell r="C26">
            <v>33.5</v>
          </cell>
          <cell r="D26">
            <v>24.5</v>
          </cell>
          <cell r="E26">
            <v>59</v>
          </cell>
          <cell r="F26">
            <v>75</v>
          </cell>
          <cell r="G26">
            <v>40</v>
          </cell>
          <cell r="H26">
            <v>24.840000000000003</v>
          </cell>
          <cell r="I26" t="str">
            <v>N</v>
          </cell>
          <cell r="J26">
            <v>55.080000000000005</v>
          </cell>
          <cell r="K26">
            <v>0</v>
          </cell>
        </row>
        <row r="27">
          <cell r="B27">
            <v>27.479166666666668</v>
          </cell>
          <cell r="C27">
            <v>33.4</v>
          </cell>
          <cell r="D27">
            <v>20.8</v>
          </cell>
          <cell r="E27">
            <v>63.041666666666664</v>
          </cell>
          <cell r="F27">
            <v>91</v>
          </cell>
          <cell r="G27">
            <v>43</v>
          </cell>
          <cell r="H27">
            <v>21.96</v>
          </cell>
          <cell r="I27" t="str">
            <v>N</v>
          </cell>
          <cell r="J27">
            <v>50.4</v>
          </cell>
          <cell r="K27">
            <v>5.2</v>
          </cell>
        </row>
        <row r="28">
          <cell r="B28">
            <v>22.391666666666669</v>
          </cell>
          <cell r="C28">
            <v>28.2</v>
          </cell>
          <cell r="D28">
            <v>18.8</v>
          </cell>
          <cell r="E28">
            <v>79.416666666666671</v>
          </cell>
          <cell r="F28">
            <v>93</v>
          </cell>
          <cell r="G28">
            <v>66</v>
          </cell>
          <cell r="H28">
            <v>24.840000000000003</v>
          </cell>
          <cell r="I28" t="str">
            <v>SE</v>
          </cell>
          <cell r="J28">
            <v>41.4</v>
          </cell>
          <cell r="K28">
            <v>7.8000000000000007</v>
          </cell>
        </row>
        <row r="29">
          <cell r="B29">
            <v>26.8125</v>
          </cell>
          <cell r="C29">
            <v>33.9</v>
          </cell>
          <cell r="D29">
            <v>21.1</v>
          </cell>
          <cell r="E29">
            <v>71.083333333333329</v>
          </cell>
          <cell r="F29">
            <v>93</v>
          </cell>
          <cell r="G29">
            <v>38</v>
          </cell>
          <cell r="H29">
            <v>10.8</v>
          </cell>
          <cell r="I29" t="str">
            <v>N</v>
          </cell>
          <cell r="J29">
            <v>22.68</v>
          </cell>
          <cell r="K29">
            <v>0</v>
          </cell>
        </row>
        <row r="30">
          <cell r="B30">
            <v>28.891666666666666</v>
          </cell>
          <cell r="C30">
            <v>35.1</v>
          </cell>
          <cell r="D30">
            <v>23.3</v>
          </cell>
          <cell r="E30">
            <v>59.708333333333336</v>
          </cell>
          <cell r="F30">
            <v>81</v>
          </cell>
          <cell r="G30">
            <v>35</v>
          </cell>
          <cell r="H30">
            <v>19.079999999999998</v>
          </cell>
          <cell r="I30" t="str">
            <v>L</v>
          </cell>
          <cell r="J30">
            <v>53.64</v>
          </cell>
          <cell r="K30">
            <v>0</v>
          </cell>
        </row>
        <row r="31">
          <cell r="B31">
            <v>28.25833333333334</v>
          </cell>
          <cell r="C31">
            <v>34.1</v>
          </cell>
          <cell r="D31">
            <v>21.7</v>
          </cell>
          <cell r="E31">
            <v>56.458333333333336</v>
          </cell>
          <cell r="F31">
            <v>83</v>
          </cell>
          <cell r="G31">
            <v>37</v>
          </cell>
          <cell r="H31">
            <v>18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28.895833333333332</v>
          </cell>
          <cell r="C32">
            <v>34.6</v>
          </cell>
          <cell r="D32">
            <v>23.1</v>
          </cell>
          <cell r="E32">
            <v>57.541666666666664</v>
          </cell>
          <cell r="F32">
            <v>78</v>
          </cell>
          <cell r="G32">
            <v>34</v>
          </cell>
          <cell r="H32">
            <v>8.64</v>
          </cell>
          <cell r="I32" t="str">
            <v>N</v>
          </cell>
          <cell r="J32">
            <v>20.88</v>
          </cell>
          <cell r="K32">
            <v>0</v>
          </cell>
        </row>
        <row r="33">
          <cell r="B33">
            <v>29.883333333333336</v>
          </cell>
          <cell r="C33">
            <v>36.5</v>
          </cell>
          <cell r="D33">
            <v>24.9</v>
          </cell>
          <cell r="E33">
            <v>52.375</v>
          </cell>
          <cell r="F33">
            <v>75</v>
          </cell>
          <cell r="G33">
            <v>27</v>
          </cell>
          <cell r="H33">
            <v>22.32</v>
          </cell>
          <cell r="I33" t="str">
            <v>NE</v>
          </cell>
          <cell r="J33">
            <v>39.6</v>
          </cell>
          <cell r="K33">
            <v>0</v>
          </cell>
        </row>
        <row r="34">
          <cell r="B34">
            <v>30.025000000000002</v>
          </cell>
          <cell r="C34">
            <v>37.9</v>
          </cell>
          <cell r="D34">
            <v>23.4</v>
          </cell>
          <cell r="E34">
            <v>50.083333333333336</v>
          </cell>
          <cell r="F34">
            <v>73</v>
          </cell>
          <cell r="G34">
            <v>23</v>
          </cell>
          <cell r="H34">
            <v>11.879999999999999</v>
          </cell>
          <cell r="I34" t="str">
            <v>N</v>
          </cell>
          <cell r="J34">
            <v>25.2</v>
          </cell>
          <cell r="K34">
            <v>0</v>
          </cell>
        </row>
        <row r="35">
          <cell r="B35">
            <v>29.999999999999996</v>
          </cell>
          <cell r="C35">
            <v>35.299999999999997</v>
          </cell>
          <cell r="D35">
            <v>24.4</v>
          </cell>
          <cell r="E35">
            <v>51.75</v>
          </cell>
          <cell r="F35">
            <v>72</v>
          </cell>
          <cell r="G35">
            <v>32</v>
          </cell>
          <cell r="H35">
            <v>18</v>
          </cell>
          <cell r="I35" t="str">
            <v>N</v>
          </cell>
          <cell r="J35">
            <v>38.159999999999997</v>
          </cell>
          <cell r="K35">
            <v>0</v>
          </cell>
        </row>
        <row r="36">
          <cell r="I36" t="str">
            <v>N</v>
          </cell>
        </row>
      </sheetData>
      <sheetData sheetId="10">
        <row r="5">
          <cell r="B5">
            <v>25.612500000000001</v>
          </cell>
        </row>
      </sheetData>
      <sheetData sheetId="11">
        <row r="5">
          <cell r="B5">
            <v>25.566666666666666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>
        <row r="5">
          <cell r="B5">
            <v>24.566666666666674</v>
          </cell>
        </row>
      </sheetData>
      <sheetData sheetId="9">
        <row r="5">
          <cell r="B5">
            <v>27.695833333333336</v>
          </cell>
          <cell r="C5">
            <v>36.1</v>
          </cell>
          <cell r="D5">
            <v>20</v>
          </cell>
          <cell r="E5">
            <v>46.25</v>
          </cell>
          <cell r="F5">
            <v>80</v>
          </cell>
          <cell r="G5">
            <v>19</v>
          </cell>
          <cell r="H5">
            <v>14.4</v>
          </cell>
          <cell r="I5" t="str">
            <v>SO</v>
          </cell>
          <cell r="J5">
            <v>30.6</v>
          </cell>
          <cell r="K5">
            <v>0</v>
          </cell>
        </row>
        <row r="6">
          <cell r="B6">
            <v>28.42916666666666</v>
          </cell>
          <cell r="C6">
            <v>37.1</v>
          </cell>
          <cell r="D6">
            <v>20</v>
          </cell>
          <cell r="E6">
            <v>38.708333333333336</v>
          </cell>
          <cell r="F6">
            <v>76</v>
          </cell>
          <cell r="G6">
            <v>13</v>
          </cell>
          <cell r="H6">
            <v>12.6</v>
          </cell>
          <cell r="I6" t="str">
            <v>SE</v>
          </cell>
          <cell r="J6">
            <v>34.56</v>
          </cell>
          <cell r="K6">
            <v>0</v>
          </cell>
        </row>
        <row r="7">
          <cell r="B7">
            <v>27.825000000000003</v>
          </cell>
          <cell r="C7">
            <v>37.700000000000003</v>
          </cell>
          <cell r="D7">
            <v>17</v>
          </cell>
          <cell r="E7">
            <v>39.791666666666664</v>
          </cell>
          <cell r="F7">
            <v>76</v>
          </cell>
          <cell r="G7">
            <v>12</v>
          </cell>
          <cell r="H7">
            <v>18.720000000000002</v>
          </cell>
          <cell r="I7" t="str">
            <v>O</v>
          </cell>
          <cell r="J7">
            <v>56.88</v>
          </cell>
          <cell r="K7">
            <v>0</v>
          </cell>
        </row>
        <row r="8">
          <cell r="B8">
            <v>25.924999999999997</v>
          </cell>
          <cell r="C8">
            <v>33.200000000000003</v>
          </cell>
          <cell r="D8">
            <v>20.100000000000001</v>
          </cell>
          <cell r="E8">
            <v>57.75</v>
          </cell>
          <cell r="F8">
            <v>86</v>
          </cell>
          <cell r="G8">
            <v>31</v>
          </cell>
          <cell r="H8">
            <v>15.840000000000002</v>
          </cell>
          <cell r="I8" t="str">
            <v>L</v>
          </cell>
          <cell r="J8">
            <v>42.84</v>
          </cell>
          <cell r="K8">
            <v>0</v>
          </cell>
        </row>
        <row r="9">
          <cell r="B9">
            <v>25.824999999999999</v>
          </cell>
          <cell r="C9">
            <v>30.5</v>
          </cell>
          <cell r="D9">
            <v>21</v>
          </cell>
          <cell r="E9">
            <v>61.75</v>
          </cell>
          <cell r="F9">
            <v>84</v>
          </cell>
          <cell r="G9">
            <v>43</v>
          </cell>
          <cell r="H9">
            <v>7.5600000000000005</v>
          </cell>
          <cell r="I9" t="str">
            <v>SE</v>
          </cell>
          <cell r="J9">
            <v>27</v>
          </cell>
          <cell r="K9">
            <v>0</v>
          </cell>
        </row>
        <row r="10">
          <cell r="B10">
            <v>27.758333333333336</v>
          </cell>
          <cell r="C10">
            <v>37</v>
          </cell>
          <cell r="D10">
            <v>19.899999999999999</v>
          </cell>
          <cell r="E10">
            <v>47.291666666666664</v>
          </cell>
          <cell r="F10">
            <v>76</v>
          </cell>
          <cell r="G10">
            <v>19</v>
          </cell>
          <cell r="H10">
            <v>17.64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27.829166666666666</v>
          </cell>
          <cell r="C11">
            <v>36.6</v>
          </cell>
          <cell r="D11">
            <v>18.899999999999999</v>
          </cell>
          <cell r="E11">
            <v>40.791666666666664</v>
          </cell>
          <cell r="F11">
            <v>76</v>
          </cell>
          <cell r="G11">
            <v>19</v>
          </cell>
          <cell r="H11">
            <v>17.28</v>
          </cell>
          <cell r="I11" t="str">
            <v>L</v>
          </cell>
          <cell r="J11">
            <v>35.28</v>
          </cell>
          <cell r="K11">
            <v>0</v>
          </cell>
        </row>
        <row r="12">
          <cell r="B12">
            <v>28.354166666666661</v>
          </cell>
          <cell r="C12">
            <v>37</v>
          </cell>
          <cell r="D12">
            <v>18.8</v>
          </cell>
          <cell r="E12">
            <v>41.208333333333336</v>
          </cell>
          <cell r="F12">
            <v>77</v>
          </cell>
          <cell r="G12">
            <v>17</v>
          </cell>
          <cell r="H12">
            <v>12.96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28.441666666666663</v>
          </cell>
          <cell r="C13">
            <v>37.1</v>
          </cell>
          <cell r="D13">
            <v>19.5</v>
          </cell>
          <cell r="E13">
            <v>39.291666666666664</v>
          </cell>
          <cell r="F13">
            <v>71</v>
          </cell>
          <cell r="G13">
            <v>18</v>
          </cell>
          <cell r="H13">
            <v>10.44</v>
          </cell>
          <cell r="I13" t="str">
            <v>SE</v>
          </cell>
          <cell r="J13">
            <v>25.2</v>
          </cell>
          <cell r="K13">
            <v>0</v>
          </cell>
        </row>
        <row r="14">
          <cell r="B14">
            <v>25.579166666666662</v>
          </cell>
          <cell r="C14">
            <v>33.6</v>
          </cell>
          <cell r="D14">
            <v>19.899999999999999</v>
          </cell>
          <cell r="E14">
            <v>57.375</v>
          </cell>
          <cell r="F14">
            <v>76</v>
          </cell>
          <cell r="G14">
            <v>32</v>
          </cell>
          <cell r="H14">
            <v>23.400000000000002</v>
          </cell>
          <cell r="I14" t="str">
            <v>SO</v>
          </cell>
          <cell r="J14">
            <v>60.480000000000004</v>
          </cell>
          <cell r="K14">
            <v>0</v>
          </cell>
        </row>
        <row r="15">
          <cell r="B15">
            <v>25.191666666666674</v>
          </cell>
          <cell r="C15">
            <v>32.1</v>
          </cell>
          <cell r="D15">
            <v>19.899999999999999</v>
          </cell>
          <cell r="E15">
            <v>67.25</v>
          </cell>
          <cell r="F15">
            <v>91</v>
          </cell>
          <cell r="G15">
            <v>37</v>
          </cell>
          <cell r="H15">
            <v>7.5600000000000005</v>
          </cell>
          <cell r="I15" t="str">
            <v>O</v>
          </cell>
          <cell r="J15">
            <v>19.8</v>
          </cell>
          <cell r="K15">
            <v>0</v>
          </cell>
        </row>
        <row r="16">
          <cell r="B16">
            <v>24.408333333333335</v>
          </cell>
          <cell r="C16">
            <v>28.4</v>
          </cell>
          <cell r="D16">
            <v>20.2</v>
          </cell>
          <cell r="E16">
            <v>75.416666666666671</v>
          </cell>
          <cell r="F16">
            <v>94</v>
          </cell>
          <cell r="G16">
            <v>53</v>
          </cell>
          <cell r="H16">
            <v>9</v>
          </cell>
          <cell r="I16" t="str">
            <v>L</v>
          </cell>
          <cell r="J16">
            <v>22.68</v>
          </cell>
          <cell r="K16">
            <v>19.799999999999997</v>
          </cell>
        </row>
        <row r="17">
          <cell r="B17">
            <v>24.745833333333334</v>
          </cell>
          <cell r="C17">
            <v>31.2</v>
          </cell>
          <cell r="D17">
            <v>19.5</v>
          </cell>
          <cell r="E17">
            <v>64.625</v>
          </cell>
          <cell r="F17">
            <v>86</v>
          </cell>
          <cell r="G17">
            <v>39</v>
          </cell>
          <cell r="H17">
            <v>17.28</v>
          </cell>
          <cell r="I17" t="str">
            <v>SE</v>
          </cell>
          <cell r="J17">
            <v>29.16</v>
          </cell>
          <cell r="K17">
            <v>0</v>
          </cell>
        </row>
        <row r="18">
          <cell r="B18">
            <v>25.970833333333331</v>
          </cell>
          <cell r="C18">
            <v>32.9</v>
          </cell>
          <cell r="D18">
            <v>20.5</v>
          </cell>
          <cell r="E18">
            <v>58.791666666666664</v>
          </cell>
          <cell r="F18">
            <v>77</v>
          </cell>
          <cell r="G18">
            <v>36</v>
          </cell>
          <cell r="H18">
            <v>14.04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27.487499999999997</v>
          </cell>
          <cell r="C19">
            <v>35.299999999999997</v>
          </cell>
          <cell r="D19">
            <v>19.899999999999999</v>
          </cell>
          <cell r="E19">
            <v>53.666666666666664</v>
          </cell>
          <cell r="F19">
            <v>84</v>
          </cell>
          <cell r="G19">
            <v>24</v>
          </cell>
          <cell r="H19">
            <v>15.120000000000001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22.387500000000003</v>
          </cell>
          <cell r="C20">
            <v>28.4</v>
          </cell>
          <cell r="D20">
            <v>19</v>
          </cell>
          <cell r="E20">
            <v>76.25</v>
          </cell>
          <cell r="F20">
            <v>93</v>
          </cell>
          <cell r="G20">
            <v>45</v>
          </cell>
          <cell r="H20">
            <v>23.759999999999998</v>
          </cell>
          <cell r="I20" t="str">
            <v>SO</v>
          </cell>
          <cell r="J20">
            <v>43.56</v>
          </cell>
          <cell r="K20">
            <v>10.999999999999998</v>
          </cell>
        </row>
        <row r="21">
          <cell r="B21">
            <v>22.679166666666664</v>
          </cell>
          <cell r="C21">
            <v>30.3</v>
          </cell>
          <cell r="D21">
            <v>17.3</v>
          </cell>
          <cell r="E21">
            <v>76.208333333333329</v>
          </cell>
          <cell r="F21">
            <v>99</v>
          </cell>
          <cell r="G21">
            <v>39</v>
          </cell>
          <cell r="H21">
            <v>10.8</v>
          </cell>
          <cell r="I21" t="str">
            <v>O</v>
          </cell>
          <cell r="J21">
            <v>21.240000000000002</v>
          </cell>
          <cell r="K21">
            <v>0.2</v>
          </cell>
        </row>
        <row r="22">
          <cell r="B22">
            <v>25.416666666666671</v>
          </cell>
          <cell r="C22">
            <v>32.799999999999997</v>
          </cell>
          <cell r="D22">
            <v>18.100000000000001</v>
          </cell>
          <cell r="E22">
            <v>63.708333333333336</v>
          </cell>
          <cell r="F22">
            <v>92</v>
          </cell>
          <cell r="G22">
            <v>35</v>
          </cell>
          <cell r="H22">
            <v>8.2799999999999994</v>
          </cell>
          <cell r="I22" t="str">
            <v>O</v>
          </cell>
          <cell r="J22">
            <v>22.68</v>
          </cell>
          <cell r="K22">
            <v>0</v>
          </cell>
        </row>
        <row r="23">
          <cell r="B23">
            <v>26.016666666666666</v>
          </cell>
          <cell r="C23">
            <v>34.9</v>
          </cell>
          <cell r="D23">
            <v>20.7</v>
          </cell>
          <cell r="E23">
            <v>60.916666666666664</v>
          </cell>
          <cell r="F23">
            <v>84</v>
          </cell>
          <cell r="G23">
            <v>30</v>
          </cell>
          <cell r="H23">
            <v>12.6</v>
          </cell>
          <cell r="I23" t="str">
            <v>L</v>
          </cell>
          <cell r="J23">
            <v>40.680000000000007</v>
          </cell>
          <cell r="K23">
            <v>0</v>
          </cell>
        </row>
        <row r="24">
          <cell r="B24">
            <v>26.225000000000005</v>
          </cell>
          <cell r="C24">
            <v>34.4</v>
          </cell>
          <cell r="D24">
            <v>18.899999999999999</v>
          </cell>
          <cell r="E24">
            <v>59.333333333333336</v>
          </cell>
          <cell r="F24">
            <v>90</v>
          </cell>
          <cell r="G24">
            <v>29</v>
          </cell>
          <cell r="H24">
            <v>19.079999999999998</v>
          </cell>
          <cell r="I24" t="str">
            <v>O</v>
          </cell>
          <cell r="J24">
            <v>49.32</v>
          </cell>
          <cell r="K24">
            <v>0</v>
          </cell>
        </row>
        <row r="25">
          <cell r="B25">
            <v>25.616666666666664</v>
          </cell>
          <cell r="C25">
            <v>34.799999999999997</v>
          </cell>
          <cell r="D25">
            <v>20.7</v>
          </cell>
          <cell r="E25">
            <v>69.333333333333329</v>
          </cell>
          <cell r="F25">
            <v>88</v>
          </cell>
          <cell r="G25">
            <v>33</v>
          </cell>
          <cell r="H25">
            <v>15.48</v>
          </cell>
          <cell r="I25" t="str">
            <v>NO</v>
          </cell>
          <cell r="J25">
            <v>39.24</v>
          </cell>
          <cell r="K25">
            <v>1</v>
          </cell>
        </row>
        <row r="26">
          <cell r="B26">
            <v>25.962500000000002</v>
          </cell>
          <cell r="C26">
            <v>35.700000000000003</v>
          </cell>
          <cell r="D26">
            <v>19.8</v>
          </cell>
          <cell r="E26">
            <v>71.458333333333329</v>
          </cell>
          <cell r="F26">
            <v>93</v>
          </cell>
          <cell r="G26">
            <v>33</v>
          </cell>
          <cell r="H26">
            <v>15.48</v>
          </cell>
          <cell r="I26" t="str">
            <v>SO</v>
          </cell>
          <cell r="J26">
            <v>33.480000000000004</v>
          </cell>
          <cell r="K26">
            <v>0.4</v>
          </cell>
        </row>
        <row r="27">
          <cell r="B27">
            <v>27.720833333333335</v>
          </cell>
          <cell r="C27">
            <v>35.700000000000003</v>
          </cell>
          <cell r="D27">
            <v>21.6</v>
          </cell>
          <cell r="E27">
            <v>63.083333333333336</v>
          </cell>
          <cell r="F27">
            <v>88</v>
          </cell>
          <cell r="G27">
            <v>34</v>
          </cell>
          <cell r="H27">
            <v>21.6</v>
          </cell>
          <cell r="I27" t="str">
            <v>O</v>
          </cell>
          <cell r="J27">
            <v>46.440000000000005</v>
          </cell>
          <cell r="K27">
            <v>0</v>
          </cell>
        </row>
        <row r="28">
          <cell r="B28">
            <v>26.995833333333337</v>
          </cell>
          <cell r="C28">
            <v>34.299999999999997</v>
          </cell>
          <cell r="D28">
            <v>22.7</v>
          </cell>
          <cell r="E28">
            <v>65.083333333333329</v>
          </cell>
          <cell r="F28">
            <v>88</v>
          </cell>
          <cell r="G28">
            <v>36</v>
          </cell>
          <cell r="H28">
            <v>14.04</v>
          </cell>
          <cell r="I28" t="str">
            <v>O</v>
          </cell>
          <cell r="J28">
            <v>33.119999999999997</v>
          </cell>
          <cell r="K28">
            <v>0</v>
          </cell>
        </row>
        <row r="29">
          <cell r="B29">
            <v>28.095833333333331</v>
          </cell>
          <cell r="C29">
            <v>35.799999999999997</v>
          </cell>
          <cell r="D29">
            <v>21.5</v>
          </cell>
          <cell r="E29">
            <v>61.041666666666664</v>
          </cell>
          <cell r="F29">
            <v>88</v>
          </cell>
          <cell r="G29">
            <v>30</v>
          </cell>
          <cell r="H29">
            <v>10.8</v>
          </cell>
          <cell r="I29" t="str">
            <v>L</v>
          </cell>
          <cell r="J29">
            <v>23.759999999999998</v>
          </cell>
          <cell r="K29">
            <v>0</v>
          </cell>
        </row>
        <row r="30">
          <cell r="B30">
            <v>29.520833333333325</v>
          </cell>
          <cell r="C30">
            <v>37.700000000000003</v>
          </cell>
          <cell r="D30">
            <v>22.7</v>
          </cell>
          <cell r="E30">
            <v>56.958333333333336</v>
          </cell>
          <cell r="F30">
            <v>85</v>
          </cell>
          <cell r="G30">
            <v>25</v>
          </cell>
          <cell r="H30">
            <v>18.720000000000002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27.866666666666664</v>
          </cell>
          <cell r="C31">
            <v>37</v>
          </cell>
          <cell r="D31">
            <v>22.8</v>
          </cell>
          <cell r="E31">
            <v>59.541666666666664</v>
          </cell>
          <cell r="F31">
            <v>82</v>
          </cell>
          <cell r="G31">
            <v>26</v>
          </cell>
          <cell r="H31">
            <v>10.08</v>
          </cell>
          <cell r="I31" t="str">
            <v>SE</v>
          </cell>
          <cell r="J31">
            <v>30.96</v>
          </cell>
          <cell r="K31">
            <v>0</v>
          </cell>
        </row>
        <row r="32">
          <cell r="B32">
            <v>29.983333333333331</v>
          </cell>
          <cell r="C32">
            <v>39.200000000000003</v>
          </cell>
          <cell r="D32">
            <v>21.3</v>
          </cell>
          <cell r="E32">
            <v>49.583333333333336</v>
          </cell>
          <cell r="F32">
            <v>86</v>
          </cell>
          <cell r="G32">
            <v>12</v>
          </cell>
          <cell r="H32">
            <v>10.08</v>
          </cell>
          <cell r="I32" t="str">
            <v>O</v>
          </cell>
          <cell r="J32">
            <v>31.680000000000003</v>
          </cell>
          <cell r="K32">
            <v>0</v>
          </cell>
        </row>
        <row r="33">
          <cell r="B33">
            <v>31.104166666666661</v>
          </cell>
          <cell r="C33">
            <v>40.200000000000003</v>
          </cell>
          <cell r="D33">
            <v>23.8</v>
          </cell>
          <cell r="E33">
            <v>41.083333333333336</v>
          </cell>
          <cell r="F33">
            <v>70</v>
          </cell>
          <cell r="G33">
            <v>11</v>
          </cell>
          <cell r="H33">
            <v>12.6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30.487500000000001</v>
          </cell>
          <cell r="C34">
            <v>40.4</v>
          </cell>
          <cell r="D34">
            <v>20.5</v>
          </cell>
          <cell r="E34">
            <v>42.125</v>
          </cell>
          <cell r="F34">
            <v>72</v>
          </cell>
          <cell r="G34">
            <v>16</v>
          </cell>
          <cell r="H34">
            <v>11.879999999999999</v>
          </cell>
          <cell r="I34" t="str">
            <v>O</v>
          </cell>
          <cell r="J34">
            <v>29.52</v>
          </cell>
          <cell r="K34">
            <v>0</v>
          </cell>
        </row>
        <row r="35">
          <cell r="B35">
            <v>31.770833333333339</v>
          </cell>
          <cell r="C35">
            <v>40.299999999999997</v>
          </cell>
          <cell r="D35">
            <v>24.5</v>
          </cell>
          <cell r="E35">
            <v>41.75</v>
          </cell>
          <cell r="F35">
            <v>68</v>
          </cell>
          <cell r="G35">
            <v>20</v>
          </cell>
          <cell r="H35">
            <v>12.6</v>
          </cell>
          <cell r="I35" t="str">
            <v>O</v>
          </cell>
          <cell r="J35">
            <v>28.44</v>
          </cell>
          <cell r="K35">
            <v>0</v>
          </cell>
        </row>
        <row r="36">
          <cell r="I36" t="str">
            <v>O</v>
          </cell>
        </row>
      </sheetData>
      <sheetData sheetId="10">
        <row r="5">
          <cell r="B5">
            <v>26.458333333333332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>
        <row r="5">
          <cell r="B5">
            <v>24.687499999999996</v>
          </cell>
        </row>
      </sheetData>
      <sheetData sheetId="9">
        <row r="5">
          <cell r="B5">
            <v>26.529166666666669</v>
          </cell>
          <cell r="C5">
            <v>33.700000000000003</v>
          </cell>
          <cell r="D5">
            <v>20.9</v>
          </cell>
          <cell r="E5">
            <v>52.458333333333336</v>
          </cell>
          <cell r="F5">
            <v>79</v>
          </cell>
          <cell r="G5">
            <v>25</v>
          </cell>
          <cell r="H5">
            <v>14.04</v>
          </cell>
          <cell r="I5" t="str">
            <v>N</v>
          </cell>
          <cell r="J5">
            <v>40.680000000000007</v>
          </cell>
          <cell r="K5">
            <v>0.60000000000000009</v>
          </cell>
        </row>
        <row r="6">
          <cell r="B6">
            <v>27.529166666666665</v>
          </cell>
          <cell r="C6">
            <v>35.299999999999997</v>
          </cell>
          <cell r="D6">
            <v>21.9</v>
          </cell>
          <cell r="E6">
            <v>44.25</v>
          </cell>
          <cell r="F6">
            <v>69</v>
          </cell>
          <cell r="G6">
            <v>15</v>
          </cell>
          <cell r="H6">
            <v>16.559999999999999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25.308333333333337</v>
          </cell>
          <cell r="C7">
            <v>34.4</v>
          </cell>
          <cell r="D7">
            <v>19.2</v>
          </cell>
          <cell r="E7">
            <v>55.75</v>
          </cell>
          <cell r="F7">
            <v>87</v>
          </cell>
          <cell r="G7">
            <v>17</v>
          </cell>
          <cell r="H7">
            <v>34.56</v>
          </cell>
          <cell r="I7" t="str">
            <v>O</v>
          </cell>
          <cell r="J7">
            <v>51.12</v>
          </cell>
          <cell r="K7">
            <v>6.1999999999999993</v>
          </cell>
        </row>
        <row r="8">
          <cell r="B8">
            <v>22.587499999999995</v>
          </cell>
          <cell r="C8">
            <v>28.7</v>
          </cell>
          <cell r="D8">
            <v>17.7</v>
          </cell>
          <cell r="E8">
            <v>70.625</v>
          </cell>
          <cell r="F8">
            <v>91</v>
          </cell>
          <cell r="G8">
            <v>43</v>
          </cell>
          <cell r="H8">
            <v>18</v>
          </cell>
          <cell r="I8" t="str">
            <v>S</v>
          </cell>
          <cell r="J8">
            <v>33.840000000000003</v>
          </cell>
          <cell r="K8">
            <v>0.6</v>
          </cell>
        </row>
        <row r="9">
          <cell r="B9">
            <v>23.012499999999999</v>
          </cell>
          <cell r="C9">
            <v>26.9</v>
          </cell>
          <cell r="D9">
            <v>20.5</v>
          </cell>
          <cell r="E9">
            <v>71.375</v>
          </cell>
          <cell r="F9">
            <v>87</v>
          </cell>
          <cell r="G9">
            <v>51</v>
          </cell>
          <cell r="H9">
            <v>18.36</v>
          </cell>
          <cell r="I9" t="str">
            <v>SE</v>
          </cell>
          <cell r="J9">
            <v>36.72</v>
          </cell>
          <cell r="K9">
            <v>0</v>
          </cell>
        </row>
        <row r="10">
          <cell r="B10">
            <v>25.404166666666669</v>
          </cell>
          <cell r="C10">
            <v>34.5</v>
          </cell>
          <cell r="D10">
            <v>18.600000000000001</v>
          </cell>
          <cell r="E10">
            <v>53.541666666666664</v>
          </cell>
          <cell r="F10">
            <v>81</v>
          </cell>
          <cell r="G10">
            <v>21</v>
          </cell>
          <cell r="H10">
            <v>25.56</v>
          </cell>
          <cell r="I10" t="str">
            <v>L</v>
          </cell>
          <cell r="J10">
            <v>43.2</v>
          </cell>
          <cell r="K10">
            <v>0</v>
          </cell>
        </row>
        <row r="11">
          <cell r="B11">
            <v>27.637500000000003</v>
          </cell>
          <cell r="C11">
            <v>34.200000000000003</v>
          </cell>
          <cell r="D11">
            <v>21.2</v>
          </cell>
          <cell r="E11">
            <v>31.416666666666668</v>
          </cell>
          <cell r="F11">
            <v>46</v>
          </cell>
          <cell r="G11">
            <v>20</v>
          </cell>
          <cell r="H11">
            <v>20.52</v>
          </cell>
          <cell r="I11" t="str">
            <v>L</v>
          </cell>
          <cell r="J11">
            <v>40.32</v>
          </cell>
          <cell r="K11">
            <v>0</v>
          </cell>
        </row>
        <row r="12">
          <cell r="B12">
            <v>27.954166666666662</v>
          </cell>
          <cell r="C12">
            <v>34.5</v>
          </cell>
          <cell r="D12">
            <v>21.7</v>
          </cell>
          <cell r="E12">
            <v>33.083333333333336</v>
          </cell>
          <cell r="F12">
            <v>49</v>
          </cell>
          <cell r="G12">
            <v>20</v>
          </cell>
          <cell r="H12">
            <v>21.240000000000002</v>
          </cell>
          <cell r="I12" t="str">
            <v>L</v>
          </cell>
          <cell r="J12">
            <v>33.840000000000003</v>
          </cell>
          <cell r="K12">
            <v>0</v>
          </cell>
        </row>
        <row r="13">
          <cell r="B13">
            <v>27.445833333333329</v>
          </cell>
          <cell r="C13">
            <v>34.6</v>
          </cell>
          <cell r="D13">
            <v>20.3</v>
          </cell>
          <cell r="E13">
            <v>35.958333333333336</v>
          </cell>
          <cell r="F13">
            <v>58</v>
          </cell>
          <cell r="G13">
            <v>21</v>
          </cell>
          <cell r="H13">
            <v>16.920000000000002</v>
          </cell>
          <cell r="I13" t="str">
            <v>L</v>
          </cell>
          <cell r="J13">
            <v>38.159999999999997</v>
          </cell>
          <cell r="K13">
            <v>0</v>
          </cell>
        </row>
        <row r="14">
          <cell r="B14">
            <v>23.208333333333329</v>
          </cell>
          <cell r="C14">
            <v>30.2</v>
          </cell>
          <cell r="D14">
            <v>19.399999999999999</v>
          </cell>
          <cell r="E14">
            <v>67.458333333333329</v>
          </cell>
          <cell r="F14">
            <v>95</v>
          </cell>
          <cell r="G14">
            <v>40</v>
          </cell>
          <cell r="H14">
            <v>22.68</v>
          </cell>
          <cell r="I14" t="str">
            <v>NO</v>
          </cell>
          <cell r="J14">
            <v>55.800000000000004</v>
          </cell>
          <cell r="K14">
            <v>2</v>
          </cell>
        </row>
        <row r="15">
          <cell r="B15">
            <v>21.979166666666668</v>
          </cell>
          <cell r="C15">
            <v>28.5</v>
          </cell>
          <cell r="D15">
            <v>18.399999999999999</v>
          </cell>
          <cell r="E15">
            <v>80.583333333333329</v>
          </cell>
          <cell r="F15">
            <v>96</v>
          </cell>
          <cell r="G15">
            <v>49</v>
          </cell>
          <cell r="H15">
            <v>11.879999999999999</v>
          </cell>
          <cell r="I15" t="str">
            <v>NO</v>
          </cell>
          <cell r="J15">
            <v>25.56</v>
          </cell>
          <cell r="K15">
            <v>0.2</v>
          </cell>
        </row>
        <row r="16">
          <cell r="B16">
            <v>21.741666666666664</v>
          </cell>
          <cell r="C16">
            <v>28.9</v>
          </cell>
          <cell r="D16">
            <v>17.899999999999999</v>
          </cell>
          <cell r="E16">
            <v>83.041666666666671</v>
          </cell>
          <cell r="F16">
            <v>96</v>
          </cell>
          <cell r="G16">
            <v>53</v>
          </cell>
          <cell r="H16">
            <v>13.68</v>
          </cell>
          <cell r="I16" t="str">
            <v>S</v>
          </cell>
          <cell r="J16">
            <v>43.2</v>
          </cell>
          <cell r="K16">
            <v>0.2</v>
          </cell>
        </row>
        <row r="17">
          <cell r="B17">
            <v>22.445833333333336</v>
          </cell>
          <cell r="C17">
            <v>28.7</v>
          </cell>
          <cell r="D17">
            <v>17.399999999999999</v>
          </cell>
          <cell r="E17">
            <v>74.291666666666671</v>
          </cell>
          <cell r="F17">
            <v>97</v>
          </cell>
          <cell r="G17">
            <v>47</v>
          </cell>
          <cell r="H17">
            <v>17.64</v>
          </cell>
          <cell r="I17" t="str">
            <v>SE</v>
          </cell>
          <cell r="J17">
            <v>30.96</v>
          </cell>
          <cell r="K17">
            <v>0</v>
          </cell>
        </row>
        <row r="18">
          <cell r="B18">
            <v>23.887500000000003</v>
          </cell>
          <cell r="C18">
            <v>30.8</v>
          </cell>
          <cell r="D18">
            <v>18.399999999999999</v>
          </cell>
          <cell r="E18">
            <v>67.25</v>
          </cell>
          <cell r="F18">
            <v>90</v>
          </cell>
          <cell r="G18">
            <v>40</v>
          </cell>
          <cell r="H18">
            <v>13.32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25.549999999999997</v>
          </cell>
          <cell r="C19">
            <v>32.4</v>
          </cell>
          <cell r="D19">
            <v>19.3</v>
          </cell>
          <cell r="E19">
            <v>58.916666666666664</v>
          </cell>
          <cell r="F19">
            <v>85</v>
          </cell>
          <cell r="G19">
            <v>31</v>
          </cell>
          <cell r="H19">
            <v>23.040000000000003</v>
          </cell>
          <cell r="I19" t="str">
            <v>L</v>
          </cell>
          <cell r="J19">
            <v>40.32</v>
          </cell>
          <cell r="K19">
            <v>0.2</v>
          </cell>
        </row>
        <row r="20">
          <cell r="B20">
            <v>20.370833333333334</v>
          </cell>
          <cell r="C20">
            <v>25.8</v>
          </cell>
          <cell r="D20">
            <v>16.2</v>
          </cell>
          <cell r="E20">
            <v>82</v>
          </cell>
          <cell r="F20">
            <v>96</v>
          </cell>
          <cell r="G20">
            <v>57</v>
          </cell>
          <cell r="H20">
            <v>23.400000000000002</v>
          </cell>
          <cell r="I20" t="str">
            <v>N</v>
          </cell>
          <cell r="J20">
            <v>48.24</v>
          </cell>
          <cell r="K20">
            <v>11.6</v>
          </cell>
        </row>
        <row r="21">
          <cell r="B21">
            <v>21.099999999999998</v>
          </cell>
          <cell r="C21">
            <v>28.2</v>
          </cell>
          <cell r="D21">
            <v>14.6</v>
          </cell>
          <cell r="E21">
            <v>74.375</v>
          </cell>
          <cell r="F21">
            <v>97</v>
          </cell>
          <cell r="G21">
            <v>42</v>
          </cell>
          <cell r="H21">
            <v>11.879999999999999</v>
          </cell>
          <cell r="I21" t="str">
            <v>SO</v>
          </cell>
          <cell r="J21">
            <v>29.16</v>
          </cell>
          <cell r="K21">
            <v>0</v>
          </cell>
        </row>
        <row r="22">
          <cell r="B22">
            <v>23.637499999999999</v>
          </cell>
          <cell r="C22">
            <v>31.5</v>
          </cell>
          <cell r="D22">
            <v>18.5</v>
          </cell>
          <cell r="E22">
            <v>65.125</v>
          </cell>
          <cell r="F22">
            <v>88</v>
          </cell>
          <cell r="G22">
            <v>34</v>
          </cell>
          <cell r="H22">
            <v>16.920000000000002</v>
          </cell>
          <cell r="I22" t="str">
            <v>L</v>
          </cell>
          <cell r="J22">
            <v>52.56</v>
          </cell>
          <cell r="K22">
            <v>0.2</v>
          </cell>
        </row>
        <row r="23">
          <cell r="B23">
            <v>23.833333333333332</v>
          </cell>
          <cell r="C23">
            <v>31.8</v>
          </cell>
          <cell r="D23">
            <v>18.899999999999999</v>
          </cell>
          <cell r="E23">
            <v>63.458333333333336</v>
          </cell>
          <cell r="F23">
            <v>86</v>
          </cell>
          <cell r="G23">
            <v>33</v>
          </cell>
          <cell r="H23">
            <v>18.36</v>
          </cell>
          <cell r="I23" t="str">
            <v>NE</v>
          </cell>
          <cell r="J23">
            <v>41.04</v>
          </cell>
          <cell r="K23">
            <v>0</v>
          </cell>
        </row>
        <row r="24">
          <cell r="B24">
            <v>23.070833333333336</v>
          </cell>
          <cell r="C24">
            <v>31.1</v>
          </cell>
          <cell r="D24">
            <v>19.2</v>
          </cell>
          <cell r="E24">
            <v>69.583333333333329</v>
          </cell>
          <cell r="F24">
            <v>89</v>
          </cell>
          <cell r="G24">
            <v>40</v>
          </cell>
          <cell r="H24">
            <v>21.96</v>
          </cell>
          <cell r="I24" t="str">
            <v>NE</v>
          </cell>
          <cell r="J24">
            <v>37.440000000000005</v>
          </cell>
          <cell r="K24">
            <v>0.2</v>
          </cell>
        </row>
        <row r="25">
          <cell r="B25">
            <v>22.941666666666666</v>
          </cell>
          <cell r="C25">
            <v>31.1</v>
          </cell>
          <cell r="D25">
            <v>18.5</v>
          </cell>
          <cell r="E25">
            <v>74.958333333333329</v>
          </cell>
          <cell r="F25">
            <v>96</v>
          </cell>
          <cell r="G25">
            <v>42</v>
          </cell>
          <cell r="H25">
            <v>19.079999999999998</v>
          </cell>
          <cell r="I25" t="str">
            <v>N</v>
          </cell>
          <cell r="J25">
            <v>41.76</v>
          </cell>
          <cell r="K25">
            <v>1.8</v>
          </cell>
        </row>
        <row r="26">
          <cell r="B26">
            <v>25.341666666666669</v>
          </cell>
          <cell r="C26">
            <v>31.8</v>
          </cell>
          <cell r="D26">
            <v>19.899999999999999</v>
          </cell>
          <cell r="E26">
            <v>68.541666666666671</v>
          </cell>
          <cell r="F26">
            <v>91</v>
          </cell>
          <cell r="G26">
            <v>41</v>
          </cell>
          <cell r="H26">
            <v>27.720000000000002</v>
          </cell>
          <cell r="I26" t="str">
            <v>NO</v>
          </cell>
          <cell r="J26">
            <v>48.24</v>
          </cell>
          <cell r="K26">
            <v>0</v>
          </cell>
        </row>
        <row r="27">
          <cell r="B27">
            <v>25.766666666666666</v>
          </cell>
          <cell r="C27">
            <v>32</v>
          </cell>
          <cell r="D27">
            <v>21.6</v>
          </cell>
          <cell r="E27">
            <v>64.916666666666671</v>
          </cell>
          <cell r="F27">
            <v>80</v>
          </cell>
          <cell r="G27">
            <v>41</v>
          </cell>
          <cell r="H27">
            <v>28.8</v>
          </cell>
          <cell r="I27" t="str">
            <v>NO</v>
          </cell>
          <cell r="J27">
            <v>55.080000000000005</v>
          </cell>
          <cell r="K27">
            <v>0</v>
          </cell>
        </row>
        <row r="28">
          <cell r="B28">
            <v>24.104166666666671</v>
          </cell>
          <cell r="C28">
            <v>32</v>
          </cell>
          <cell r="D28">
            <v>19.899999999999999</v>
          </cell>
          <cell r="E28">
            <v>73.416666666666671</v>
          </cell>
          <cell r="F28">
            <v>95</v>
          </cell>
          <cell r="G28">
            <v>41</v>
          </cell>
          <cell r="H28">
            <v>30.240000000000002</v>
          </cell>
          <cell r="I28" t="str">
            <v>N</v>
          </cell>
          <cell r="J28">
            <v>54.36</v>
          </cell>
          <cell r="K28">
            <v>0</v>
          </cell>
        </row>
        <row r="29">
          <cell r="B29">
            <v>25.45</v>
          </cell>
          <cell r="C29">
            <v>32.5</v>
          </cell>
          <cell r="D29">
            <v>20</v>
          </cell>
          <cell r="E29">
            <v>66.958333333333329</v>
          </cell>
          <cell r="F29">
            <v>91</v>
          </cell>
          <cell r="G29">
            <v>34</v>
          </cell>
          <cell r="H29">
            <v>12.24</v>
          </cell>
          <cell r="I29" t="str">
            <v>L</v>
          </cell>
          <cell r="J29">
            <v>28.8</v>
          </cell>
          <cell r="K29">
            <v>0</v>
          </cell>
        </row>
        <row r="30">
          <cell r="B30">
            <v>26.862500000000001</v>
          </cell>
          <cell r="C30">
            <v>34.5</v>
          </cell>
          <cell r="D30">
            <v>19.5</v>
          </cell>
          <cell r="E30">
            <v>61.166666666666664</v>
          </cell>
          <cell r="F30">
            <v>93</v>
          </cell>
          <cell r="G30">
            <v>31</v>
          </cell>
          <cell r="H30">
            <v>20.16</v>
          </cell>
          <cell r="I30" t="str">
            <v>L</v>
          </cell>
          <cell r="J30">
            <v>44.64</v>
          </cell>
          <cell r="K30">
            <v>16.2</v>
          </cell>
        </row>
        <row r="31">
          <cell r="B31">
            <v>25.175000000000001</v>
          </cell>
          <cell r="C31">
            <v>31.5</v>
          </cell>
          <cell r="D31">
            <v>20.2</v>
          </cell>
          <cell r="E31">
            <v>66.041666666666671</v>
          </cell>
          <cell r="F31">
            <v>87</v>
          </cell>
          <cell r="G31">
            <v>40</v>
          </cell>
          <cell r="H31">
            <v>12.6</v>
          </cell>
          <cell r="I31" t="str">
            <v>O</v>
          </cell>
          <cell r="J31">
            <v>27.720000000000002</v>
          </cell>
          <cell r="K31">
            <v>0.2</v>
          </cell>
        </row>
        <row r="32">
          <cell r="B32">
            <v>27.708333333333332</v>
          </cell>
          <cell r="C32">
            <v>34.9</v>
          </cell>
          <cell r="D32">
            <v>21.1</v>
          </cell>
          <cell r="E32">
            <v>53.458333333333336</v>
          </cell>
          <cell r="F32">
            <v>87</v>
          </cell>
          <cell r="G32">
            <v>16</v>
          </cell>
          <cell r="H32">
            <v>11.879999999999999</v>
          </cell>
          <cell r="I32" t="str">
            <v>O</v>
          </cell>
          <cell r="J32">
            <v>28.08</v>
          </cell>
          <cell r="K32">
            <v>0</v>
          </cell>
        </row>
        <row r="33">
          <cell r="B33">
            <v>29.212499999999995</v>
          </cell>
          <cell r="C33">
            <v>36.299999999999997</v>
          </cell>
          <cell r="D33">
            <v>20.9</v>
          </cell>
          <cell r="E33">
            <v>41.5</v>
          </cell>
          <cell r="F33">
            <v>74</v>
          </cell>
          <cell r="G33">
            <v>15</v>
          </cell>
          <cell r="H33">
            <v>15.48</v>
          </cell>
          <cell r="I33" t="str">
            <v>NE</v>
          </cell>
          <cell r="J33">
            <v>33.119999999999997</v>
          </cell>
          <cell r="K33">
            <v>0</v>
          </cell>
        </row>
        <row r="34">
          <cell r="B34">
            <v>29.512499999999992</v>
          </cell>
          <cell r="C34">
            <v>35.5</v>
          </cell>
          <cell r="D34">
            <v>23.8</v>
          </cell>
          <cell r="E34">
            <v>40.583333333333336</v>
          </cell>
          <cell r="F34">
            <v>59</v>
          </cell>
          <cell r="G34">
            <v>23</v>
          </cell>
          <cell r="H34">
            <v>9</v>
          </cell>
          <cell r="I34" t="str">
            <v>O</v>
          </cell>
          <cell r="J34">
            <v>54</v>
          </cell>
          <cell r="K34">
            <v>1.4</v>
          </cell>
        </row>
        <row r="35">
          <cell r="B35">
            <v>27.850000000000005</v>
          </cell>
          <cell r="C35">
            <v>34.6</v>
          </cell>
          <cell r="D35">
            <v>22.8</v>
          </cell>
          <cell r="E35">
            <v>49.208333333333336</v>
          </cell>
          <cell r="F35">
            <v>70</v>
          </cell>
          <cell r="G35">
            <v>28</v>
          </cell>
          <cell r="H35">
            <v>19.440000000000001</v>
          </cell>
          <cell r="I35" t="str">
            <v>O</v>
          </cell>
          <cell r="J35">
            <v>44.64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24.704166666666666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>
        <row r="5">
          <cell r="B5">
            <v>30.420833333333334</v>
          </cell>
        </row>
      </sheetData>
      <sheetData sheetId="9">
        <row r="5">
          <cell r="B5">
            <v>31.162499999999998</v>
          </cell>
          <cell r="C5">
            <v>39.5</v>
          </cell>
          <cell r="D5">
            <v>25.1</v>
          </cell>
          <cell r="E5">
            <v>51.75</v>
          </cell>
          <cell r="F5">
            <v>76</v>
          </cell>
          <cell r="G5">
            <v>26</v>
          </cell>
          <cell r="H5">
            <v>24.48</v>
          </cell>
          <cell r="I5" t="str">
            <v>L</v>
          </cell>
          <cell r="J5">
            <v>46.440000000000005</v>
          </cell>
          <cell r="K5">
            <v>0</v>
          </cell>
        </row>
        <row r="6">
          <cell r="B6">
            <v>30.454166666666666</v>
          </cell>
          <cell r="C6">
            <v>38</v>
          </cell>
          <cell r="D6">
            <v>26.9</v>
          </cell>
          <cell r="E6">
            <v>54.208333333333336</v>
          </cell>
          <cell r="F6">
            <v>67</v>
          </cell>
          <cell r="G6">
            <v>29</v>
          </cell>
          <cell r="H6">
            <v>25.92</v>
          </cell>
          <cell r="I6" t="str">
            <v>NE</v>
          </cell>
          <cell r="J6">
            <v>46.440000000000005</v>
          </cell>
          <cell r="K6">
            <v>0.6</v>
          </cell>
        </row>
        <row r="7">
          <cell r="B7">
            <v>27.483333333333324</v>
          </cell>
          <cell r="C7">
            <v>29.6</v>
          </cell>
          <cell r="D7">
            <v>25.7</v>
          </cell>
          <cell r="E7">
            <v>65.666666666666671</v>
          </cell>
          <cell r="F7">
            <v>81</v>
          </cell>
          <cell r="G7">
            <v>57</v>
          </cell>
          <cell r="H7">
            <v>16.2</v>
          </cell>
          <cell r="I7" t="str">
            <v>L</v>
          </cell>
          <cell r="J7">
            <v>29.52</v>
          </cell>
          <cell r="K7">
            <v>0.4</v>
          </cell>
        </row>
        <row r="8">
          <cell r="B8">
            <v>25.037500000000005</v>
          </cell>
          <cell r="C8">
            <v>30.6</v>
          </cell>
          <cell r="D8">
            <v>21</v>
          </cell>
          <cell r="E8">
            <v>75.625</v>
          </cell>
          <cell r="F8">
            <v>90</v>
          </cell>
          <cell r="G8">
            <v>55</v>
          </cell>
          <cell r="H8">
            <v>25.2</v>
          </cell>
          <cell r="I8" t="str">
            <v>SE</v>
          </cell>
          <cell r="J8">
            <v>47.519999999999996</v>
          </cell>
          <cell r="K8">
            <v>2.2000000000000002</v>
          </cell>
        </row>
        <row r="9">
          <cell r="B9">
            <v>27.258333333333336</v>
          </cell>
          <cell r="C9">
            <v>34.1</v>
          </cell>
          <cell r="D9">
            <v>23.4</v>
          </cell>
          <cell r="E9">
            <v>69.166666666666671</v>
          </cell>
          <cell r="F9">
            <v>90</v>
          </cell>
          <cell r="G9">
            <v>38</v>
          </cell>
          <cell r="H9">
            <v>16.920000000000002</v>
          </cell>
          <cell r="I9" t="str">
            <v>L</v>
          </cell>
          <cell r="J9">
            <v>32.4</v>
          </cell>
          <cell r="K9">
            <v>0.2</v>
          </cell>
        </row>
        <row r="10">
          <cell r="B10">
            <v>29.525000000000002</v>
          </cell>
          <cell r="C10">
            <v>37</v>
          </cell>
          <cell r="D10">
            <v>25.5</v>
          </cell>
          <cell r="E10">
            <v>57.5</v>
          </cell>
          <cell r="F10">
            <v>71</v>
          </cell>
          <cell r="G10">
            <v>35</v>
          </cell>
          <cell r="H10">
            <v>15.48</v>
          </cell>
          <cell r="I10" t="str">
            <v>L</v>
          </cell>
          <cell r="J10">
            <v>40.680000000000007</v>
          </cell>
          <cell r="K10">
            <v>0</v>
          </cell>
        </row>
        <row r="11">
          <cell r="B11">
            <v>29.350000000000005</v>
          </cell>
          <cell r="C11">
            <v>35.200000000000003</v>
          </cell>
          <cell r="D11">
            <v>26.5</v>
          </cell>
          <cell r="E11">
            <v>54.541666666666664</v>
          </cell>
          <cell r="F11">
            <v>73</v>
          </cell>
          <cell r="G11">
            <v>34</v>
          </cell>
          <cell r="H11">
            <v>17.28</v>
          </cell>
          <cell r="I11" t="str">
            <v>L</v>
          </cell>
          <cell r="J11">
            <v>41.04</v>
          </cell>
          <cell r="K11">
            <v>0</v>
          </cell>
        </row>
        <row r="12">
          <cell r="B12">
            <v>29.470833333333342</v>
          </cell>
          <cell r="C12">
            <v>36.9</v>
          </cell>
          <cell r="D12">
            <v>25</v>
          </cell>
          <cell r="E12">
            <v>58.416666666666664</v>
          </cell>
          <cell r="F12">
            <v>78</v>
          </cell>
          <cell r="G12">
            <v>33</v>
          </cell>
          <cell r="H12">
            <v>16.920000000000002</v>
          </cell>
          <cell r="I12" t="str">
            <v>L</v>
          </cell>
          <cell r="J12">
            <v>53.28</v>
          </cell>
          <cell r="K12">
            <v>0</v>
          </cell>
        </row>
        <row r="13">
          <cell r="B13">
            <v>30.624999999999996</v>
          </cell>
          <cell r="C13">
            <v>37.9</v>
          </cell>
          <cell r="D13">
            <v>26.6</v>
          </cell>
          <cell r="E13">
            <v>55.333333333333336</v>
          </cell>
          <cell r="F13">
            <v>80</v>
          </cell>
          <cell r="G13">
            <v>31</v>
          </cell>
          <cell r="H13">
            <v>16.2</v>
          </cell>
          <cell r="I13" t="str">
            <v>O</v>
          </cell>
          <cell r="J13">
            <v>44.64</v>
          </cell>
          <cell r="K13">
            <v>0</v>
          </cell>
        </row>
        <row r="14">
          <cell r="B14">
            <v>25.508333333333336</v>
          </cell>
          <cell r="C14">
            <v>31</v>
          </cell>
          <cell r="D14">
            <v>20.9</v>
          </cell>
          <cell r="E14">
            <v>70.5</v>
          </cell>
          <cell r="F14">
            <v>83</v>
          </cell>
          <cell r="G14">
            <v>61</v>
          </cell>
          <cell r="H14">
            <v>18.720000000000002</v>
          </cell>
          <cell r="I14" t="str">
            <v>SO</v>
          </cell>
          <cell r="J14">
            <v>46.440000000000005</v>
          </cell>
          <cell r="K14">
            <v>3.5999999999999996</v>
          </cell>
        </row>
        <row r="15">
          <cell r="B15">
            <v>20.999999999999996</v>
          </cell>
          <cell r="C15">
            <v>23.5</v>
          </cell>
          <cell r="D15">
            <v>20</v>
          </cell>
          <cell r="E15">
            <v>81.166666666666671</v>
          </cell>
          <cell r="F15">
            <v>88</v>
          </cell>
          <cell r="G15">
            <v>64</v>
          </cell>
          <cell r="H15">
            <v>19.079999999999998</v>
          </cell>
          <cell r="I15" t="str">
            <v>SO</v>
          </cell>
          <cell r="J15">
            <v>39.6</v>
          </cell>
          <cell r="K15">
            <v>0</v>
          </cell>
        </row>
        <row r="16">
          <cell r="B16">
            <v>23.887500000000003</v>
          </cell>
          <cell r="C16">
            <v>28.5</v>
          </cell>
          <cell r="D16">
            <v>19.7</v>
          </cell>
          <cell r="E16">
            <v>62.083333333333336</v>
          </cell>
          <cell r="F16">
            <v>77</v>
          </cell>
          <cell r="G16">
            <v>48</v>
          </cell>
          <cell r="H16">
            <v>15.48</v>
          </cell>
          <cell r="I16" t="str">
            <v>S</v>
          </cell>
          <cell r="J16">
            <v>32.76</v>
          </cell>
          <cell r="K16">
            <v>0</v>
          </cell>
        </row>
        <row r="17">
          <cell r="B17">
            <v>27.058333333333334</v>
          </cell>
          <cell r="C17">
            <v>34.700000000000003</v>
          </cell>
          <cell r="D17">
            <v>20.5</v>
          </cell>
          <cell r="E17">
            <v>62.541666666666664</v>
          </cell>
          <cell r="F17">
            <v>88</v>
          </cell>
          <cell r="G17">
            <v>39</v>
          </cell>
          <cell r="H17">
            <v>15.48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30.662499999999998</v>
          </cell>
          <cell r="C18">
            <v>37.1</v>
          </cell>
          <cell r="D18">
            <v>26.4</v>
          </cell>
          <cell r="E18">
            <v>48.875</v>
          </cell>
          <cell r="F18">
            <v>59</v>
          </cell>
          <cell r="G18">
            <v>31</v>
          </cell>
          <cell r="H18">
            <v>21.240000000000002</v>
          </cell>
          <cell r="I18" t="str">
            <v>SE</v>
          </cell>
          <cell r="J18">
            <v>39.24</v>
          </cell>
          <cell r="K18">
            <v>0</v>
          </cell>
        </row>
        <row r="19">
          <cell r="B19">
            <v>31.941666666666666</v>
          </cell>
          <cell r="C19">
            <v>39.1</v>
          </cell>
          <cell r="D19">
            <v>24.6</v>
          </cell>
          <cell r="E19">
            <v>49.75</v>
          </cell>
          <cell r="F19">
            <v>76</v>
          </cell>
          <cell r="G19">
            <v>31</v>
          </cell>
          <cell r="H19">
            <v>24.840000000000003</v>
          </cell>
          <cell r="I19" t="str">
            <v>L</v>
          </cell>
          <cell r="J19">
            <v>45</v>
          </cell>
          <cell r="K19">
            <v>0</v>
          </cell>
        </row>
        <row r="20">
          <cell r="B20">
            <v>27.166666666666668</v>
          </cell>
          <cell r="C20">
            <v>30.2</v>
          </cell>
          <cell r="D20">
            <v>21.9</v>
          </cell>
          <cell r="E20">
            <v>64.833333333333329</v>
          </cell>
          <cell r="F20">
            <v>78</v>
          </cell>
          <cell r="G20">
            <v>49</v>
          </cell>
          <cell r="H20">
            <v>33.119999999999997</v>
          </cell>
          <cell r="I20" t="str">
            <v>L</v>
          </cell>
          <cell r="J20">
            <v>59.4</v>
          </cell>
          <cell r="K20">
            <v>0</v>
          </cell>
        </row>
        <row r="21">
          <cell r="B21">
            <v>27.512500000000003</v>
          </cell>
          <cell r="C21">
            <v>35.4</v>
          </cell>
          <cell r="D21">
            <v>21.8</v>
          </cell>
          <cell r="E21">
            <v>60.541666666666664</v>
          </cell>
          <cell r="F21">
            <v>85</v>
          </cell>
          <cell r="G21">
            <v>32</v>
          </cell>
          <cell r="H21">
            <v>13.68</v>
          </cell>
          <cell r="I21" t="str">
            <v>L</v>
          </cell>
          <cell r="J21">
            <v>27.36</v>
          </cell>
          <cell r="K21">
            <v>0</v>
          </cell>
        </row>
        <row r="22">
          <cell r="B22">
            <v>29.754166666666659</v>
          </cell>
          <cell r="C22">
            <v>37.700000000000003</v>
          </cell>
          <cell r="D22">
            <v>23.3</v>
          </cell>
          <cell r="E22">
            <v>55.833333333333336</v>
          </cell>
          <cell r="F22">
            <v>84</v>
          </cell>
          <cell r="G22">
            <v>33</v>
          </cell>
          <cell r="H22">
            <v>18.720000000000002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30.904166666666658</v>
          </cell>
          <cell r="C23">
            <v>38</v>
          </cell>
          <cell r="D23">
            <v>24.4</v>
          </cell>
          <cell r="E23">
            <v>53.875</v>
          </cell>
          <cell r="F23">
            <v>74</v>
          </cell>
          <cell r="G23">
            <v>33</v>
          </cell>
          <cell r="H23">
            <v>23.040000000000003</v>
          </cell>
          <cell r="I23" t="str">
            <v>L</v>
          </cell>
          <cell r="J23">
            <v>43.56</v>
          </cell>
          <cell r="K23">
            <v>0</v>
          </cell>
        </row>
        <row r="24">
          <cell r="B24">
            <v>31.104166666666668</v>
          </cell>
          <cell r="C24">
            <v>39</v>
          </cell>
          <cell r="D24">
            <v>25.8</v>
          </cell>
          <cell r="E24">
            <v>56.041666666666664</v>
          </cell>
          <cell r="F24">
            <v>78</v>
          </cell>
          <cell r="G24">
            <v>30</v>
          </cell>
          <cell r="H24">
            <v>19.440000000000001</v>
          </cell>
          <cell r="I24" t="str">
            <v>L</v>
          </cell>
          <cell r="J24">
            <v>42.12</v>
          </cell>
          <cell r="K24">
            <v>0</v>
          </cell>
        </row>
        <row r="25">
          <cell r="B25">
            <v>31.791666666666657</v>
          </cell>
          <cell r="C25">
            <v>39.200000000000003</v>
          </cell>
          <cell r="D25">
            <v>27</v>
          </cell>
          <cell r="E25">
            <v>53.333333333333336</v>
          </cell>
          <cell r="F25">
            <v>73</v>
          </cell>
          <cell r="G25">
            <v>25</v>
          </cell>
          <cell r="H25">
            <v>24.840000000000003</v>
          </cell>
          <cell r="I25" t="str">
            <v>L</v>
          </cell>
          <cell r="J25">
            <v>48.6</v>
          </cell>
          <cell r="K25">
            <v>0</v>
          </cell>
        </row>
        <row r="26">
          <cell r="B26">
            <v>31.941666666666666</v>
          </cell>
          <cell r="C26">
            <v>39</v>
          </cell>
          <cell r="D26">
            <v>26</v>
          </cell>
          <cell r="E26">
            <v>51.375</v>
          </cell>
          <cell r="F26">
            <v>72</v>
          </cell>
          <cell r="G26">
            <v>26</v>
          </cell>
          <cell r="H26">
            <v>29.880000000000003</v>
          </cell>
          <cell r="I26" t="str">
            <v>N</v>
          </cell>
          <cell r="J26">
            <v>63</v>
          </cell>
          <cell r="K26">
            <v>0</v>
          </cell>
        </row>
        <row r="27">
          <cell r="B27">
            <v>30.662499999999998</v>
          </cell>
          <cell r="C27">
            <v>38.799999999999997</v>
          </cell>
          <cell r="D27">
            <v>26</v>
          </cell>
          <cell r="E27">
            <v>55.083333333333336</v>
          </cell>
          <cell r="F27">
            <v>83</v>
          </cell>
          <cell r="G27">
            <v>31</v>
          </cell>
          <cell r="H27">
            <v>19.440000000000001</v>
          </cell>
          <cell r="I27" t="str">
            <v>NE</v>
          </cell>
          <cell r="J27">
            <v>50.76</v>
          </cell>
          <cell r="K27">
            <v>4.5999999999999996</v>
          </cell>
        </row>
        <row r="28">
          <cell r="B28">
            <v>25.516666666666662</v>
          </cell>
          <cell r="C28">
            <v>32</v>
          </cell>
          <cell r="D28">
            <v>21.6</v>
          </cell>
          <cell r="E28">
            <v>69.333333333333329</v>
          </cell>
          <cell r="F28">
            <v>83</v>
          </cell>
          <cell r="G28">
            <v>54</v>
          </cell>
          <cell r="H28">
            <v>10.08</v>
          </cell>
          <cell r="I28" t="str">
            <v>L</v>
          </cell>
          <cell r="J28">
            <v>21.96</v>
          </cell>
          <cell r="K28">
            <v>0</v>
          </cell>
        </row>
        <row r="29">
          <cell r="B29">
            <v>30.125000000000004</v>
          </cell>
          <cell r="C29">
            <v>37</v>
          </cell>
          <cell r="D29">
            <v>26.3</v>
          </cell>
          <cell r="E29">
            <v>63.458333333333336</v>
          </cell>
          <cell r="F29">
            <v>82</v>
          </cell>
          <cell r="G29">
            <v>37</v>
          </cell>
          <cell r="H29">
            <v>15.48</v>
          </cell>
          <cell r="I29" t="str">
            <v>L</v>
          </cell>
          <cell r="J29">
            <v>49.32</v>
          </cell>
          <cell r="K29">
            <v>0</v>
          </cell>
        </row>
        <row r="30">
          <cell r="B30">
            <v>32.31666666666667</v>
          </cell>
          <cell r="C30">
            <v>40.5</v>
          </cell>
          <cell r="D30">
            <v>26.5</v>
          </cell>
          <cell r="E30">
            <v>54.625</v>
          </cell>
          <cell r="F30">
            <v>80</v>
          </cell>
          <cell r="G30">
            <v>27</v>
          </cell>
          <cell r="H30">
            <v>17.28</v>
          </cell>
          <cell r="I30" t="str">
            <v>L</v>
          </cell>
          <cell r="J30">
            <v>32.76</v>
          </cell>
          <cell r="K30">
            <v>0</v>
          </cell>
        </row>
        <row r="31">
          <cell r="B31">
            <v>32.279166666666676</v>
          </cell>
          <cell r="C31">
            <v>40.5</v>
          </cell>
          <cell r="D31">
            <v>26.5</v>
          </cell>
          <cell r="E31">
            <v>52.333333333333336</v>
          </cell>
          <cell r="F31">
            <v>79</v>
          </cell>
          <cell r="G31">
            <v>20</v>
          </cell>
          <cell r="H31">
            <v>18.36</v>
          </cell>
          <cell r="I31" t="str">
            <v>L</v>
          </cell>
          <cell r="J31">
            <v>34.56</v>
          </cell>
          <cell r="K31">
            <v>0</v>
          </cell>
        </row>
        <row r="32">
          <cell r="B32">
            <v>31.816666666666674</v>
          </cell>
          <cell r="C32">
            <v>39.6</v>
          </cell>
          <cell r="D32">
            <v>24.7</v>
          </cell>
          <cell r="E32">
            <v>51.083333333333336</v>
          </cell>
          <cell r="F32">
            <v>78</v>
          </cell>
          <cell r="G32">
            <v>26</v>
          </cell>
          <cell r="H32">
            <v>21.96</v>
          </cell>
          <cell r="I32" t="str">
            <v>NE</v>
          </cell>
          <cell r="J32">
            <v>54.36</v>
          </cell>
          <cell r="K32">
            <v>0</v>
          </cell>
        </row>
        <row r="33">
          <cell r="B33">
            <v>33.466666666666661</v>
          </cell>
          <cell r="C33">
            <v>42</v>
          </cell>
          <cell r="D33">
            <v>26.9</v>
          </cell>
          <cell r="E33">
            <v>45.416666666666664</v>
          </cell>
          <cell r="F33">
            <v>79</v>
          </cell>
          <cell r="G33">
            <v>20</v>
          </cell>
          <cell r="H33">
            <v>26.28</v>
          </cell>
          <cell r="I33" t="str">
            <v>NE</v>
          </cell>
          <cell r="J33">
            <v>55.080000000000005</v>
          </cell>
          <cell r="K33">
            <v>0</v>
          </cell>
        </row>
        <row r="34">
          <cell r="B34">
            <v>34.083333333333329</v>
          </cell>
          <cell r="C34">
            <v>42.8</v>
          </cell>
          <cell r="D34">
            <v>25.8</v>
          </cell>
          <cell r="E34">
            <v>41.833333333333336</v>
          </cell>
          <cell r="F34">
            <v>77</v>
          </cell>
          <cell r="G34">
            <v>17</v>
          </cell>
          <cell r="H34">
            <v>17.64</v>
          </cell>
          <cell r="I34" t="str">
            <v>L</v>
          </cell>
          <cell r="J34">
            <v>40.680000000000007</v>
          </cell>
          <cell r="K34">
            <v>0</v>
          </cell>
        </row>
        <row r="35">
          <cell r="B35">
            <v>33.829166666666666</v>
          </cell>
          <cell r="C35">
            <v>42</v>
          </cell>
          <cell r="D35">
            <v>28.8</v>
          </cell>
          <cell r="E35">
            <v>46.291666666666664</v>
          </cell>
          <cell r="F35">
            <v>74</v>
          </cell>
          <cell r="G35">
            <v>22</v>
          </cell>
          <cell r="H35">
            <v>19.440000000000001</v>
          </cell>
          <cell r="I35" t="str">
            <v>O</v>
          </cell>
          <cell r="J35">
            <v>37.440000000000005</v>
          </cell>
          <cell r="K35">
            <v>0</v>
          </cell>
        </row>
        <row r="36">
          <cell r="I36" t="str">
            <v>L</v>
          </cell>
        </row>
      </sheetData>
      <sheetData sheetId="10">
        <row r="5">
          <cell r="B5">
            <v>32.404166666666661</v>
          </cell>
        </row>
      </sheetData>
      <sheetData sheetId="11">
        <row r="5">
          <cell r="B5">
            <v>27.708333333333332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>
            <v>31.162499999999998</v>
          </cell>
          <cell r="C5">
            <v>39.5</v>
          </cell>
          <cell r="D5">
            <v>25.1</v>
          </cell>
          <cell r="E5">
            <v>51.75</v>
          </cell>
          <cell r="F5">
            <v>76</v>
          </cell>
          <cell r="G5">
            <v>26</v>
          </cell>
          <cell r="H5">
            <v>24.48</v>
          </cell>
          <cell r="I5" t="str">
            <v>L</v>
          </cell>
          <cell r="J5">
            <v>46.440000000000005</v>
          </cell>
          <cell r="K5">
            <v>0</v>
          </cell>
        </row>
        <row r="6">
          <cell r="B6">
            <v>30.454166666666666</v>
          </cell>
          <cell r="C6">
            <v>38</v>
          </cell>
          <cell r="D6">
            <v>26.9</v>
          </cell>
          <cell r="E6">
            <v>54.208333333333336</v>
          </cell>
          <cell r="F6">
            <v>67</v>
          </cell>
          <cell r="G6">
            <v>29</v>
          </cell>
          <cell r="H6">
            <v>25.92</v>
          </cell>
          <cell r="I6" t="str">
            <v>NE</v>
          </cell>
          <cell r="J6">
            <v>46.440000000000005</v>
          </cell>
          <cell r="K6">
            <v>0.6</v>
          </cell>
        </row>
        <row r="7">
          <cell r="B7">
            <v>27.483333333333324</v>
          </cell>
          <cell r="C7">
            <v>29.6</v>
          </cell>
          <cell r="D7">
            <v>25.7</v>
          </cell>
          <cell r="E7">
            <v>65.666666666666671</v>
          </cell>
          <cell r="F7">
            <v>81</v>
          </cell>
          <cell r="G7">
            <v>57</v>
          </cell>
          <cell r="H7">
            <v>16.2</v>
          </cell>
          <cell r="I7" t="str">
            <v>L</v>
          </cell>
          <cell r="J7">
            <v>29.52</v>
          </cell>
          <cell r="K7">
            <v>0.4</v>
          </cell>
        </row>
        <row r="8">
          <cell r="B8">
            <v>25.037500000000005</v>
          </cell>
          <cell r="C8">
            <v>30.6</v>
          </cell>
          <cell r="D8">
            <v>21</v>
          </cell>
          <cell r="E8">
            <v>75.625</v>
          </cell>
          <cell r="F8">
            <v>90</v>
          </cell>
          <cell r="G8">
            <v>55</v>
          </cell>
          <cell r="H8">
            <v>25.2</v>
          </cell>
          <cell r="I8" t="str">
            <v>SE</v>
          </cell>
          <cell r="J8">
            <v>47.519999999999996</v>
          </cell>
          <cell r="K8">
            <v>2.2000000000000002</v>
          </cell>
        </row>
        <row r="9">
          <cell r="B9">
            <v>27.258333333333336</v>
          </cell>
          <cell r="C9">
            <v>34.1</v>
          </cell>
          <cell r="D9">
            <v>23.4</v>
          </cell>
          <cell r="E9">
            <v>69.166666666666671</v>
          </cell>
          <cell r="F9">
            <v>90</v>
          </cell>
          <cell r="G9">
            <v>38</v>
          </cell>
          <cell r="H9">
            <v>16.920000000000002</v>
          </cell>
          <cell r="I9" t="str">
            <v>L</v>
          </cell>
          <cell r="J9">
            <v>32.4</v>
          </cell>
          <cell r="K9">
            <v>0.2</v>
          </cell>
        </row>
        <row r="10">
          <cell r="B10">
            <v>29.525000000000002</v>
          </cell>
          <cell r="C10">
            <v>37</v>
          </cell>
          <cell r="D10">
            <v>25.5</v>
          </cell>
          <cell r="E10">
            <v>57.5</v>
          </cell>
          <cell r="F10">
            <v>71</v>
          </cell>
          <cell r="G10">
            <v>35</v>
          </cell>
          <cell r="H10">
            <v>15.48</v>
          </cell>
          <cell r="I10" t="str">
            <v>L</v>
          </cell>
          <cell r="J10">
            <v>40.680000000000007</v>
          </cell>
          <cell r="K10">
            <v>0</v>
          </cell>
        </row>
        <row r="11">
          <cell r="B11">
            <v>29.350000000000005</v>
          </cell>
          <cell r="C11">
            <v>35.200000000000003</v>
          </cell>
          <cell r="D11">
            <v>26.5</v>
          </cell>
          <cell r="E11">
            <v>54.541666666666664</v>
          </cell>
          <cell r="F11">
            <v>73</v>
          </cell>
          <cell r="G11">
            <v>34</v>
          </cell>
          <cell r="H11">
            <v>17.28</v>
          </cell>
          <cell r="I11" t="str">
            <v>L</v>
          </cell>
          <cell r="J11">
            <v>41.04</v>
          </cell>
          <cell r="K11">
            <v>0</v>
          </cell>
        </row>
        <row r="12">
          <cell r="B12">
            <v>29.470833333333342</v>
          </cell>
          <cell r="C12">
            <v>36.9</v>
          </cell>
          <cell r="D12">
            <v>25</v>
          </cell>
          <cell r="E12">
            <v>58.416666666666664</v>
          </cell>
          <cell r="F12">
            <v>78</v>
          </cell>
          <cell r="G12">
            <v>33</v>
          </cell>
          <cell r="H12">
            <v>16.920000000000002</v>
          </cell>
          <cell r="I12" t="str">
            <v>L</v>
          </cell>
          <cell r="J12">
            <v>53.28</v>
          </cell>
          <cell r="K12">
            <v>0</v>
          </cell>
        </row>
        <row r="13">
          <cell r="B13">
            <v>30.624999999999996</v>
          </cell>
          <cell r="C13">
            <v>37.9</v>
          </cell>
          <cell r="D13">
            <v>26.6</v>
          </cell>
          <cell r="E13">
            <v>55.333333333333336</v>
          </cell>
          <cell r="F13">
            <v>80</v>
          </cell>
          <cell r="G13">
            <v>31</v>
          </cell>
          <cell r="H13">
            <v>16.2</v>
          </cell>
          <cell r="I13" t="str">
            <v>O</v>
          </cell>
          <cell r="J13">
            <v>44.64</v>
          </cell>
          <cell r="K13">
            <v>0</v>
          </cell>
        </row>
        <row r="14">
          <cell r="B14">
            <v>25.508333333333336</v>
          </cell>
          <cell r="C14">
            <v>31</v>
          </cell>
          <cell r="D14">
            <v>20.9</v>
          </cell>
          <cell r="E14">
            <v>70.5</v>
          </cell>
          <cell r="F14">
            <v>83</v>
          </cell>
          <cell r="G14">
            <v>61</v>
          </cell>
          <cell r="H14">
            <v>18.720000000000002</v>
          </cell>
          <cell r="I14" t="str">
            <v>SO</v>
          </cell>
          <cell r="J14">
            <v>46.440000000000005</v>
          </cell>
          <cell r="K14">
            <v>3.5999999999999996</v>
          </cell>
        </row>
        <row r="15">
          <cell r="B15">
            <v>20.999999999999996</v>
          </cell>
          <cell r="C15">
            <v>23.5</v>
          </cell>
          <cell r="D15">
            <v>20</v>
          </cell>
          <cell r="E15">
            <v>81.166666666666671</v>
          </cell>
          <cell r="F15">
            <v>88</v>
          </cell>
          <cell r="G15">
            <v>64</v>
          </cell>
          <cell r="H15">
            <v>19.079999999999998</v>
          </cell>
          <cell r="I15" t="str">
            <v>SO</v>
          </cell>
          <cell r="J15">
            <v>39.6</v>
          </cell>
          <cell r="K15">
            <v>0</v>
          </cell>
        </row>
        <row r="16">
          <cell r="B16">
            <v>23.887500000000003</v>
          </cell>
          <cell r="C16">
            <v>28.5</v>
          </cell>
          <cell r="D16">
            <v>19.7</v>
          </cell>
          <cell r="E16">
            <v>62.083333333333336</v>
          </cell>
          <cell r="F16">
            <v>77</v>
          </cell>
          <cell r="G16">
            <v>48</v>
          </cell>
          <cell r="H16">
            <v>15.48</v>
          </cell>
          <cell r="I16" t="str">
            <v>S</v>
          </cell>
          <cell r="J16">
            <v>32.76</v>
          </cell>
          <cell r="K16">
            <v>0</v>
          </cell>
        </row>
        <row r="17">
          <cell r="B17">
            <v>27.058333333333334</v>
          </cell>
          <cell r="C17">
            <v>34.700000000000003</v>
          </cell>
          <cell r="D17">
            <v>20.5</v>
          </cell>
          <cell r="E17">
            <v>62.541666666666664</v>
          </cell>
          <cell r="F17">
            <v>88</v>
          </cell>
          <cell r="G17">
            <v>39</v>
          </cell>
          <cell r="H17">
            <v>15.48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30.662499999999998</v>
          </cell>
          <cell r="C18">
            <v>37.1</v>
          </cell>
          <cell r="D18">
            <v>26.4</v>
          </cell>
          <cell r="E18">
            <v>48.875</v>
          </cell>
          <cell r="F18">
            <v>59</v>
          </cell>
          <cell r="G18">
            <v>31</v>
          </cell>
          <cell r="H18">
            <v>21.240000000000002</v>
          </cell>
          <cell r="I18" t="str">
            <v>SE</v>
          </cell>
          <cell r="J18">
            <v>39.24</v>
          </cell>
          <cell r="K18">
            <v>0</v>
          </cell>
        </row>
        <row r="19">
          <cell r="B19">
            <v>29.762499999999999</v>
          </cell>
          <cell r="C19">
            <v>38.4</v>
          </cell>
          <cell r="D19">
            <v>22.2</v>
          </cell>
          <cell r="E19">
            <v>51.875</v>
          </cell>
          <cell r="F19">
            <v>78</v>
          </cell>
          <cell r="G19">
            <v>27</v>
          </cell>
          <cell r="H19">
            <v>10.08</v>
          </cell>
          <cell r="I19" t="str">
            <v>SE</v>
          </cell>
          <cell r="J19">
            <v>33.119999999999997</v>
          </cell>
          <cell r="K19">
            <v>0</v>
          </cell>
        </row>
        <row r="20">
          <cell r="B20">
            <v>23.025000000000006</v>
          </cell>
          <cell r="C20">
            <v>30.3</v>
          </cell>
          <cell r="D20">
            <v>18.399999999999999</v>
          </cell>
          <cell r="E20">
            <v>75.285714285714292</v>
          </cell>
          <cell r="F20">
            <v>99</v>
          </cell>
          <cell r="G20">
            <v>54</v>
          </cell>
          <cell r="H20">
            <v>31.319999999999997</v>
          </cell>
          <cell r="I20" t="str">
            <v>SE</v>
          </cell>
          <cell r="J20">
            <v>61.2</v>
          </cell>
          <cell r="K20">
            <v>34.6</v>
          </cell>
        </row>
        <row r="21">
          <cell r="B21">
            <v>24.037499999999998</v>
          </cell>
          <cell r="C21">
            <v>32.5</v>
          </cell>
          <cell r="D21">
            <v>18.100000000000001</v>
          </cell>
          <cell r="E21">
            <v>56.916666666666664</v>
          </cell>
          <cell r="F21">
            <v>98</v>
          </cell>
          <cell r="G21">
            <v>44</v>
          </cell>
          <cell r="H21">
            <v>1.8</v>
          </cell>
          <cell r="I21" t="str">
            <v>SE</v>
          </cell>
          <cell r="J21">
            <v>14.76</v>
          </cell>
          <cell r="K21">
            <v>0</v>
          </cell>
        </row>
        <row r="22">
          <cell r="B22">
            <v>27.729166666666668</v>
          </cell>
          <cell r="C22">
            <v>36.5</v>
          </cell>
          <cell r="D22">
            <v>20.2</v>
          </cell>
          <cell r="E22">
            <v>53.75</v>
          </cell>
          <cell r="F22">
            <v>99</v>
          </cell>
          <cell r="G22">
            <v>28</v>
          </cell>
          <cell r="H22">
            <v>6.12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26.733333333333334</v>
          </cell>
          <cell r="C23">
            <v>32.799999999999997</v>
          </cell>
          <cell r="D23">
            <v>20.6</v>
          </cell>
          <cell r="E23">
            <v>68.434782608695656</v>
          </cell>
          <cell r="F23">
            <v>100</v>
          </cell>
          <cell r="G23">
            <v>45</v>
          </cell>
          <cell r="H23">
            <v>13.68</v>
          </cell>
          <cell r="I23" t="str">
            <v>S</v>
          </cell>
          <cell r="J23">
            <v>36.72</v>
          </cell>
          <cell r="K23">
            <v>11.799999999999999</v>
          </cell>
        </row>
        <row r="24">
          <cell r="B24">
            <v>27.437499999999996</v>
          </cell>
          <cell r="C24">
            <v>36.1</v>
          </cell>
          <cell r="D24">
            <v>19.2</v>
          </cell>
          <cell r="E24">
            <v>61.772727272727273</v>
          </cell>
          <cell r="F24">
            <v>99</v>
          </cell>
          <cell r="G24">
            <v>32</v>
          </cell>
          <cell r="H24">
            <v>14.04</v>
          </cell>
          <cell r="I24" t="str">
            <v>L</v>
          </cell>
          <cell r="J24">
            <v>33.480000000000004</v>
          </cell>
          <cell r="K24">
            <v>0</v>
          </cell>
        </row>
        <row r="25">
          <cell r="B25">
            <v>27.762499999999999</v>
          </cell>
          <cell r="C25">
            <v>35.6</v>
          </cell>
          <cell r="D25">
            <v>21.4</v>
          </cell>
          <cell r="E25">
            <v>57</v>
          </cell>
          <cell r="F25">
            <v>99</v>
          </cell>
          <cell r="G25">
            <v>36</v>
          </cell>
          <cell r="H25">
            <v>19.8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28.712500000000006</v>
          </cell>
          <cell r="C26">
            <v>36.299999999999997</v>
          </cell>
          <cell r="D26">
            <v>21.6</v>
          </cell>
          <cell r="E26">
            <v>55.94736842105263</v>
          </cell>
          <cell r="F26">
            <v>85</v>
          </cell>
          <cell r="G26">
            <v>34</v>
          </cell>
          <cell r="H26">
            <v>20.16</v>
          </cell>
          <cell r="I26" t="str">
            <v>NO</v>
          </cell>
          <cell r="J26">
            <v>49.680000000000007</v>
          </cell>
          <cell r="K26">
            <v>0</v>
          </cell>
        </row>
        <row r="27">
          <cell r="B27">
            <v>29.624999999999996</v>
          </cell>
          <cell r="C27">
            <v>36.9</v>
          </cell>
          <cell r="D27">
            <v>22.9</v>
          </cell>
          <cell r="E27">
            <v>57.478260869565219</v>
          </cell>
          <cell r="F27">
            <v>100</v>
          </cell>
          <cell r="G27">
            <v>30</v>
          </cell>
          <cell r="H27">
            <v>16.920000000000002</v>
          </cell>
          <cell r="I27" t="str">
            <v>NO</v>
          </cell>
          <cell r="J27">
            <v>40.680000000000007</v>
          </cell>
          <cell r="K27">
            <v>0</v>
          </cell>
        </row>
        <row r="28">
          <cell r="B28">
            <v>28.937499999999996</v>
          </cell>
          <cell r="C28">
            <v>34.1</v>
          </cell>
          <cell r="D28">
            <v>22.8</v>
          </cell>
          <cell r="E28">
            <v>59.375</v>
          </cell>
          <cell r="F28">
            <v>82</v>
          </cell>
          <cell r="G28">
            <v>41</v>
          </cell>
          <cell r="H28">
            <v>12.24</v>
          </cell>
          <cell r="I28" t="str">
            <v>SE</v>
          </cell>
          <cell r="J28">
            <v>32.04</v>
          </cell>
          <cell r="K28">
            <v>0</v>
          </cell>
        </row>
        <row r="29">
          <cell r="B29">
            <v>29.425000000000001</v>
          </cell>
          <cell r="C29">
            <v>37.700000000000003</v>
          </cell>
          <cell r="D29">
            <v>23</v>
          </cell>
          <cell r="E29">
            <v>51.764705882352942</v>
          </cell>
          <cell r="F29">
            <v>100</v>
          </cell>
          <cell r="G29">
            <v>27</v>
          </cell>
          <cell r="H29">
            <v>1.8</v>
          </cell>
          <cell r="I29" t="str">
            <v>L</v>
          </cell>
          <cell r="J29">
            <v>17.28</v>
          </cell>
          <cell r="K29">
            <v>0</v>
          </cell>
        </row>
        <row r="30">
          <cell r="B30">
            <v>29.891666666666666</v>
          </cell>
          <cell r="C30">
            <v>36.6</v>
          </cell>
          <cell r="D30">
            <v>24.6</v>
          </cell>
          <cell r="E30">
            <v>58.791666666666664</v>
          </cell>
          <cell r="F30">
            <v>84</v>
          </cell>
          <cell r="G30">
            <v>33</v>
          </cell>
          <cell r="H30">
            <v>15.840000000000002</v>
          </cell>
          <cell r="I30" t="str">
            <v>SE</v>
          </cell>
          <cell r="J30">
            <v>39.24</v>
          </cell>
          <cell r="K30">
            <v>0</v>
          </cell>
        </row>
        <row r="31">
          <cell r="B31">
            <v>28.495833333333326</v>
          </cell>
          <cell r="C31">
            <v>37.700000000000003</v>
          </cell>
          <cell r="D31">
            <v>20.8</v>
          </cell>
          <cell r="E31">
            <v>56.81818181818182</v>
          </cell>
          <cell r="F31">
            <v>100</v>
          </cell>
          <cell r="G31">
            <v>29</v>
          </cell>
          <cell r="H31">
            <v>14.4</v>
          </cell>
          <cell r="I31" t="str">
            <v>O</v>
          </cell>
          <cell r="J31">
            <v>42.12</v>
          </cell>
          <cell r="K31">
            <v>0</v>
          </cell>
        </row>
        <row r="32">
          <cell r="B32">
            <v>28.370833333333334</v>
          </cell>
          <cell r="C32">
            <v>38.299999999999997</v>
          </cell>
          <cell r="D32">
            <v>21</v>
          </cell>
          <cell r="E32">
            <v>58.526315789473685</v>
          </cell>
          <cell r="F32">
            <v>100</v>
          </cell>
          <cell r="G32">
            <v>29</v>
          </cell>
          <cell r="H32">
            <v>7.2</v>
          </cell>
          <cell r="I32" t="str">
            <v>SO</v>
          </cell>
          <cell r="J32">
            <v>30.6</v>
          </cell>
          <cell r="K32">
            <v>0.4</v>
          </cell>
        </row>
        <row r="33">
          <cell r="B33">
            <v>31.112499999999997</v>
          </cell>
          <cell r="C33">
            <v>40.6</v>
          </cell>
          <cell r="D33">
            <v>22.5</v>
          </cell>
          <cell r="E33">
            <v>50.68181818181818</v>
          </cell>
          <cell r="F33">
            <v>100</v>
          </cell>
          <cell r="G33">
            <v>17</v>
          </cell>
          <cell r="H33">
            <v>7.2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30.941666666666659</v>
          </cell>
          <cell r="C34">
            <v>40.700000000000003</v>
          </cell>
          <cell r="D34">
            <v>21.5</v>
          </cell>
          <cell r="E34">
            <v>49.739130434782609</v>
          </cell>
          <cell r="F34">
            <v>99</v>
          </cell>
          <cell r="G34">
            <v>19</v>
          </cell>
          <cell r="H34">
            <v>12.96</v>
          </cell>
          <cell r="I34" t="str">
            <v>O</v>
          </cell>
          <cell r="J34">
            <v>27.36</v>
          </cell>
          <cell r="K34">
            <v>0</v>
          </cell>
        </row>
        <row r="35">
          <cell r="B35">
            <v>31.466666666666672</v>
          </cell>
          <cell r="C35">
            <v>39.1</v>
          </cell>
          <cell r="D35">
            <v>24.7</v>
          </cell>
          <cell r="E35">
            <v>51.666666666666664</v>
          </cell>
          <cell r="F35">
            <v>80</v>
          </cell>
          <cell r="G35">
            <v>26</v>
          </cell>
          <cell r="H35">
            <v>11.879999999999999</v>
          </cell>
          <cell r="I35" t="str">
            <v>NO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10" refreshError="1"/>
      <sheetData sheetId="11">
        <row r="5">
          <cell r="B5">
            <v>27.321739130434782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H30" sqref="H3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40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12"/>
    </row>
    <row r="5" spans="1:34" s="5" customFormat="1" ht="20.100000000000001" customHeight="1" thickTop="1" x14ac:dyDescent="0.2">
      <c r="A5" s="9" t="s">
        <v>46</v>
      </c>
      <c r="B5" s="42">
        <f>[1]Outubro!$B$5</f>
        <v>29.720833333333335</v>
      </c>
      <c r="C5" s="42">
        <f>[1]Outubro!$B$6</f>
        <v>28.416666666666668</v>
      </c>
      <c r="D5" s="42">
        <f>[1]Outubro!$B$7</f>
        <v>26.341666666666672</v>
      </c>
      <c r="E5" s="42">
        <f>[1]Outubro!$B$8</f>
        <v>23.674999999999997</v>
      </c>
      <c r="F5" s="42">
        <f>[1]Outubro!$B$9</f>
        <v>22.704166666666662</v>
      </c>
      <c r="G5" s="42">
        <f>[1]Outubro!$B$10</f>
        <v>27.308333333333337</v>
      </c>
      <c r="H5" s="42">
        <f>[1]Outubro!$B$11</f>
        <v>29.545833333333331</v>
      </c>
      <c r="I5" s="42">
        <f>[1]Outubro!$B$12</f>
        <v>29.049999999999997</v>
      </c>
      <c r="J5" s="42">
        <f>[1]Outubro!$B$13</f>
        <v>28.670833333333331</v>
      </c>
      <c r="K5" s="42">
        <f>[1]Outubro!$B$14</f>
        <v>24.425000000000001</v>
      </c>
      <c r="L5" s="42">
        <f>[1]Outubro!$B$15</f>
        <v>24.700000000000006</v>
      </c>
      <c r="M5" s="42">
        <f>[1]Outubro!$B$16</f>
        <v>23.037500000000005</v>
      </c>
      <c r="N5" s="42">
        <f>[1]Outubro!$B$17</f>
        <v>23.270833333333332</v>
      </c>
      <c r="O5" s="42">
        <f>[1]Outubro!$B$18</f>
        <v>25.133333333333329</v>
      </c>
      <c r="P5" s="42">
        <f>[1]Outubro!$B$19</f>
        <v>26.841666666666658</v>
      </c>
      <c r="Q5" s="42">
        <f>[1]Outubro!$B$20</f>
        <v>22.337499999999995</v>
      </c>
      <c r="R5" s="42">
        <f>[1]Outubro!$B$21</f>
        <v>23.229166666666661</v>
      </c>
      <c r="S5" s="42">
        <f>[1]Outubro!$B$22</f>
        <v>25.504166666666666</v>
      </c>
      <c r="T5" s="42">
        <f>[1]Outubro!$B$23</f>
        <v>26.3125</v>
      </c>
      <c r="U5" s="42">
        <f>[1]Outubro!$B$24</f>
        <v>26.475000000000005</v>
      </c>
      <c r="V5" s="42">
        <f>[1]Outubro!$B$25</f>
        <v>26.141666666666669</v>
      </c>
      <c r="W5" s="42">
        <f>[1]Outubro!$B$26</f>
        <v>28.008333333333326</v>
      </c>
      <c r="X5" s="42">
        <f>[1]Outubro!$B$27</f>
        <v>29.912500000000005</v>
      </c>
      <c r="Y5" s="42">
        <f>[1]Outubro!$B$28</f>
        <v>23.025000000000002</v>
      </c>
      <c r="Z5" s="42">
        <f>[1]Outubro!$B$29</f>
        <v>27.049999999999997</v>
      </c>
      <c r="AA5" s="42">
        <f>[1]Outubro!$B$30</f>
        <v>28.704166666666666</v>
      </c>
      <c r="AB5" s="42">
        <f>[1]Outubro!$B$31</f>
        <v>29.416666666666671</v>
      </c>
      <c r="AC5" s="42">
        <f>[1]Outubro!$B$32</f>
        <v>29.679166666666671</v>
      </c>
      <c r="AD5" s="42">
        <f>[1]Outubro!$B$33</f>
        <v>30.212499999999995</v>
      </c>
      <c r="AE5" s="42">
        <f>[1]Outubro!$B$34</f>
        <v>30.425000000000001</v>
      </c>
      <c r="AF5" s="42">
        <f>[1]Outubro!$B$35</f>
        <v>30.537499999999998</v>
      </c>
      <c r="AG5" s="43">
        <f>AVERAGE(B5:AF5)</f>
        <v>26.768145161290317</v>
      </c>
      <c r="AH5" s="12"/>
    </row>
    <row r="6" spans="1:34" ht="17.100000000000001" customHeight="1" x14ac:dyDescent="0.2">
      <c r="A6" s="9" t="s">
        <v>0</v>
      </c>
      <c r="B6" s="3">
        <f>[2]Outubro!$B$5</f>
        <v>27.216666666666672</v>
      </c>
      <c r="C6" s="3">
        <f>[2]Outubro!$B$6</f>
        <v>27.895833333333332</v>
      </c>
      <c r="D6" s="3">
        <f>[2]Outubro!$B$7</f>
        <v>21.979166666666668</v>
      </c>
      <c r="E6" s="3">
        <f>[2]Outubro!$B$8</f>
        <v>21.575000000000003</v>
      </c>
      <c r="F6" s="3">
        <f>[2]Outubro!$B$9</f>
        <v>24.220833333333331</v>
      </c>
      <c r="G6" s="3">
        <f>[2]Outubro!$B$10</f>
        <v>25.591666666666665</v>
      </c>
      <c r="H6" s="3">
        <f>[2]Outubro!$B$11</f>
        <v>27.470833333333328</v>
      </c>
      <c r="I6" s="3">
        <f>[2]Outubro!$B$12</f>
        <v>27.287499999999994</v>
      </c>
      <c r="J6" s="3">
        <f>[2]Outubro!$B$13</f>
        <v>27.337499999999995</v>
      </c>
      <c r="K6" s="3">
        <f>[2]Outubro!$B$14</f>
        <v>22.108333333333334</v>
      </c>
      <c r="L6" s="3">
        <f>[2]Outubro!$B$15</f>
        <v>19.295833333333334</v>
      </c>
      <c r="M6" s="3">
        <f>[2]Outubro!$B$16</f>
        <v>18.379166666666666</v>
      </c>
      <c r="N6" s="3">
        <f>[2]Outubro!$B$17</f>
        <v>21.299999999999997</v>
      </c>
      <c r="O6" s="3">
        <f>[2]Outubro!$B$18</f>
        <v>22.008333333333336</v>
      </c>
      <c r="P6" s="3">
        <f>[2]Outubro!$B$19</f>
        <v>24.041666666666668</v>
      </c>
      <c r="Q6" s="3">
        <f>[2]Outubro!$B$20</f>
        <v>21.949999999999992</v>
      </c>
      <c r="R6" s="3">
        <f>[2]Outubro!$B$21</f>
        <v>23.591666666666665</v>
      </c>
      <c r="S6" s="3">
        <f>[2]Outubro!$B$22</f>
        <v>21.249999999999996</v>
      </c>
      <c r="T6" s="3">
        <f>[2]Outubro!$B$23</f>
        <v>20.666666666666668</v>
      </c>
      <c r="U6" s="3">
        <f>[2]Outubro!$B$24</f>
        <v>22.500000000000004</v>
      </c>
      <c r="V6" s="3">
        <f>[2]Outubro!$B$25</f>
        <v>20.816666666666666</v>
      </c>
      <c r="W6" s="3">
        <f>[2]Outubro!$B$26</f>
        <v>25.616666666666664</v>
      </c>
      <c r="X6" s="3">
        <f>[2]Outubro!$B$27</f>
        <v>22.575000000000003</v>
      </c>
      <c r="Y6" s="3">
        <f>[2]Outubro!$B$28</f>
        <v>21.191666666666666</v>
      </c>
      <c r="Z6" s="3">
        <f>[2]Outubro!$B$29</f>
        <v>24.112499999999997</v>
      </c>
      <c r="AA6" s="3">
        <f>[2]Outubro!$B$30</f>
        <v>26.420833333333334</v>
      </c>
      <c r="AB6" s="3">
        <f>[2]Outubro!$B$31</f>
        <v>28.029166666666669</v>
      </c>
      <c r="AC6" s="3">
        <f>[2]Outubro!$B$32</f>
        <v>27.195833333333329</v>
      </c>
      <c r="AD6" s="3">
        <f>[2]Outubro!$B$33</f>
        <v>27.270833333333339</v>
      </c>
      <c r="AE6" s="3">
        <f>[2]Outubro!$B$34</f>
        <v>29.716666666666665</v>
      </c>
      <c r="AF6" s="3">
        <f>[2]Outubro!$B$35</f>
        <v>28.725000000000005</v>
      </c>
      <c r="AG6" s="16">
        <f t="shared" ref="AG6:AG17" si="1">AVERAGE(B6:AF6)</f>
        <v>24.172177419354846</v>
      </c>
    </row>
    <row r="7" spans="1:34" ht="17.100000000000001" customHeight="1" x14ac:dyDescent="0.2">
      <c r="A7" s="9" t="s">
        <v>1</v>
      </c>
      <c r="B7" s="3">
        <f>[3]Outubro!$B$5</f>
        <v>29.13333333333334</v>
      </c>
      <c r="C7" s="3">
        <f>[3]Outubro!$B$6</f>
        <v>29.120833333333337</v>
      </c>
      <c r="D7" s="3">
        <f>[3]Outubro!$B$7</f>
        <v>25.762499999999999</v>
      </c>
      <c r="E7" s="3">
        <f>[3]Outubro!$B$8</f>
        <v>25.375</v>
      </c>
      <c r="F7" s="3">
        <f>[3]Outubro!$B$9</f>
        <v>26.408333333333328</v>
      </c>
      <c r="G7" s="3">
        <f>[3]Outubro!$B$10</f>
        <v>28.779166666666672</v>
      </c>
      <c r="H7" s="3">
        <f>[3]Outubro!$B$11</f>
        <v>28.766666666666666</v>
      </c>
      <c r="I7" s="3">
        <f>[3]Outubro!$B$12</f>
        <v>30.49166666666666</v>
      </c>
      <c r="J7" s="3">
        <f>[3]Outubro!$B$13</f>
        <v>29.483333333333338</v>
      </c>
      <c r="K7" s="3">
        <f>[3]Outubro!$B$14</f>
        <v>25.541666666666668</v>
      </c>
      <c r="L7" s="3">
        <f>[3]Outubro!$B$15</f>
        <v>23.195833333333336</v>
      </c>
      <c r="M7" s="3">
        <f>[3]Outubro!$B$16</f>
        <v>23.208333333333332</v>
      </c>
      <c r="N7" s="3">
        <f>[3]Outubro!$B$17</f>
        <v>25.274999999999991</v>
      </c>
      <c r="O7" s="3">
        <f>[3]Outubro!$B$18</f>
        <v>27.591666666666665</v>
      </c>
      <c r="P7" s="3">
        <f>[3]Outubro!$B$19</f>
        <v>30.254166666666659</v>
      </c>
      <c r="Q7" s="3">
        <f>[3]Outubro!$B$20</f>
        <v>22.987500000000001</v>
      </c>
      <c r="R7" s="3">
        <f>[3]Outubro!$B$21</f>
        <v>24.429166666666671</v>
      </c>
      <c r="S7" s="3">
        <f>[3]Outubro!$B$22</f>
        <v>27.245833333333337</v>
      </c>
      <c r="T7" s="3">
        <f>[3]Outubro!$B$23</f>
        <v>23.9375</v>
      </c>
      <c r="U7" s="3">
        <f>[3]Outubro!$B$24</f>
        <v>26.941666666666666</v>
      </c>
      <c r="V7" s="3">
        <f>[3]Outubro!$B$25</f>
        <v>28.462499999999995</v>
      </c>
      <c r="W7" s="3">
        <f>[3]Outubro!$B$26</f>
        <v>30.295833333333334</v>
      </c>
      <c r="X7" s="3">
        <f>[3]Outubro!$B$27</f>
        <v>28.849999999999998</v>
      </c>
      <c r="Y7" s="3">
        <f>[3]Outubro!$B$28</f>
        <v>24.695833333333336</v>
      </c>
      <c r="Z7" s="3">
        <f>[3]Outubro!$B$29</f>
        <v>27.7</v>
      </c>
      <c r="AA7" s="3">
        <f>[3]Outubro!$B$30</f>
        <v>29.762499999999999</v>
      </c>
      <c r="AB7" s="3">
        <f>[3]Outubro!$B$31</f>
        <v>29.816666666666666</v>
      </c>
      <c r="AC7" s="3">
        <f>[3]Outubro!$B$32</f>
        <v>29.729166666666668</v>
      </c>
      <c r="AD7" s="3">
        <f>[3]Outubro!$B$33</f>
        <v>30.566666666666666</v>
      </c>
      <c r="AE7" s="3">
        <f>[3]Outubro!$B$34</f>
        <v>30.900000000000002</v>
      </c>
      <c r="AF7" s="3">
        <f>[3]Outubro!$B$35</f>
        <v>30.850000000000005</v>
      </c>
      <c r="AG7" s="16">
        <f t="shared" si="1"/>
        <v>27.598655913978501</v>
      </c>
    </row>
    <row r="8" spans="1:34" ht="17.100000000000001" customHeight="1" x14ac:dyDescent="0.2">
      <c r="A8" s="9" t="s">
        <v>47</v>
      </c>
      <c r="B8" s="3">
        <f>[4]Outubro!$B$5</f>
        <v>29.704166666666701</v>
      </c>
      <c r="C8" s="3">
        <f>[4]Outubro!$B$6</f>
        <v>30.158333333333331</v>
      </c>
      <c r="D8" s="3">
        <f>[4]Outubro!$B$7</f>
        <v>22.816666666666663</v>
      </c>
      <c r="E8" s="3">
        <f>[4]Outubro!$B$8</f>
        <v>23.066666666666663</v>
      </c>
      <c r="F8" s="3">
        <f>[4]Outubro!$B$9</f>
        <v>26.170833333333331</v>
      </c>
      <c r="G8" s="3">
        <f>[4]Outubro!$B$10</f>
        <v>27.670833333333334</v>
      </c>
      <c r="H8" s="3">
        <f>[4]Outubro!$B$11</f>
        <v>27.358333333333331</v>
      </c>
      <c r="I8" s="3">
        <f>[4]Outubro!$B$12</f>
        <v>27.916666666666668</v>
      </c>
      <c r="J8" s="3">
        <f>[4]Outubro!$B$13</f>
        <v>27.733333333333331</v>
      </c>
      <c r="K8" s="3">
        <f>[4]Outubro!$B$14</f>
        <v>23.525000000000002</v>
      </c>
      <c r="L8" s="3">
        <f>[4]Outubro!$B$15</f>
        <v>20.683333333333334</v>
      </c>
      <c r="M8" s="3">
        <f>[4]Outubro!$B$16</f>
        <v>21.850000000000005</v>
      </c>
      <c r="N8" s="3">
        <f>[4]Outubro!$B$17</f>
        <v>24.837500000000002</v>
      </c>
      <c r="O8" s="3">
        <f>[4]Outubro!$B$18</f>
        <v>25.779166666666665</v>
      </c>
      <c r="P8" s="3">
        <f>[4]Outubro!$B$19</f>
        <v>27.974999999999998</v>
      </c>
      <c r="Q8" s="3">
        <f>[4]Outubro!$B$20</f>
        <v>23.470833333333335</v>
      </c>
      <c r="R8" s="3">
        <f>[4]Outubro!$B$21</f>
        <v>25.637500000000003</v>
      </c>
      <c r="S8" s="3">
        <f>[4]Outubro!$B$22</f>
        <v>23.783333333333335</v>
      </c>
      <c r="T8" s="3">
        <f>[4]Outubro!$B$23</f>
        <v>21.841666666666669</v>
      </c>
      <c r="U8" s="3">
        <f>[4]Outubro!$B$24</f>
        <v>26.358333333333334</v>
      </c>
      <c r="V8" s="3">
        <f>[4]Outubro!$B$25</f>
        <v>27.841666666666665</v>
      </c>
      <c r="W8" s="3">
        <f>[4]Outubro!$B$26</f>
        <v>29.416666666666675</v>
      </c>
      <c r="X8" s="3">
        <f>[4]Outubro!$B$27</f>
        <v>25.574999999999999</v>
      </c>
      <c r="Y8" s="3">
        <f>[4]Outubro!$B$28</f>
        <v>24.170833333333334</v>
      </c>
      <c r="Z8" s="3">
        <f>[4]Outubro!$B$29</f>
        <v>26.424999999999994</v>
      </c>
      <c r="AA8" s="3">
        <f>[4]Outubro!$B$30</f>
        <v>29.208333333333332</v>
      </c>
      <c r="AB8" s="3">
        <f>[4]Outubro!$B$31</f>
        <v>30.020833333333329</v>
      </c>
      <c r="AC8" s="3">
        <f>[4]Outubro!$B$32</f>
        <v>29.662500000000005</v>
      </c>
      <c r="AD8" s="3">
        <f>[4]Outubro!$B$33</f>
        <v>29.954166666666666</v>
      </c>
      <c r="AE8" s="3">
        <f>[4]Outubro!$B$34</f>
        <v>30.349999999999994</v>
      </c>
      <c r="AF8" s="3">
        <f>[4]Outubro!$B$35</f>
        <v>30.283333333333342</v>
      </c>
      <c r="AG8" s="16">
        <f t="shared" si="1"/>
        <v>26.491801075268821</v>
      </c>
    </row>
    <row r="9" spans="1:34" ht="17.100000000000001" customHeight="1" x14ac:dyDescent="0.2">
      <c r="A9" s="9" t="s">
        <v>2</v>
      </c>
      <c r="B9" s="3">
        <f>[5]Outubro!$B$5</f>
        <v>28.320833333333329</v>
      </c>
      <c r="C9" s="3">
        <f>[5]Outubro!$B$6</f>
        <v>27.991666666666664</v>
      </c>
      <c r="D9" s="3">
        <f>[5]Outubro!$B$7</f>
        <v>25.416666666666668</v>
      </c>
      <c r="E9" s="3">
        <f>[5]Outubro!$B$8</f>
        <v>23.716666666666669</v>
      </c>
      <c r="F9" s="3">
        <f>[5]Outubro!$B$9</f>
        <v>24.991666666666671</v>
      </c>
      <c r="G9" s="3">
        <f>[5]Outubro!$B$10</f>
        <v>28.341666666666665</v>
      </c>
      <c r="H9" s="3">
        <f>[5]Outubro!$B$11</f>
        <v>29.729166666666661</v>
      </c>
      <c r="I9" s="3">
        <f>[5]Outubro!$B$12</f>
        <v>28.862499999999997</v>
      </c>
      <c r="J9" s="3">
        <f>[5]Outubro!$B$13</f>
        <v>28.662499999999994</v>
      </c>
      <c r="K9" s="3">
        <f>[5]Outubro!$B$14</f>
        <v>23.562499999999996</v>
      </c>
      <c r="L9" s="3">
        <f>[5]Outubro!$B$15</f>
        <v>20.916666666666664</v>
      </c>
      <c r="M9" s="3">
        <f>[5]Outubro!$B$16</f>
        <v>21.3</v>
      </c>
      <c r="N9" s="3">
        <f>[5]Outubro!$B$17</f>
        <v>22.358333333333331</v>
      </c>
      <c r="O9" s="3">
        <f>[5]Outubro!$B$18</f>
        <v>25.129166666666666</v>
      </c>
      <c r="P9" s="3">
        <f>[5]Outubro!$B$19</f>
        <v>27.341666666666672</v>
      </c>
      <c r="Q9" s="3">
        <f>[5]Outubro!$B$20</f>
        <v>21.825000000000003</v>
      </c>
      <c r="R9" s="3">
        <f>[5]Outubro!$B$21</f>
        <v>22.991666666666671</v>
      </c>
      <c r="S9" s="3">
        <f>[5]Outubro!$B$22</f>
        <v>25.933333333333337</v>
      </c>
      <c r="T9" s="3">
        <f>[5]Outubro!$B$23</f>
        <v>23.208333333333332</v>
      </c>
      <c r="U9" s="3">
        <f>[5]Outubro!$B$24</f>
        <v>26.679166666666664</v>
      </c>
      <c r="V9" s="3">
        <f>[5]Outubro!$B$25</f>
        <v>26.941666666666659</v>
      </c>
      <c r="W9" s="3">
        <f>[5]Outubro!$B$26</f>
        <v>28.112499999999994</v>
      </c>
      <c r="X9" s="3">
        <f>[5]Outubro!$B$27</f>
        <v>27.479166666666668</v>
      </c>
      <c r="Y9" s="3">
        <f>[5]Outubro!$B$28</f>
        <v>22.391666666666669</v>
      </c>
      <c r="Z9" s="3">
        <f>[5]Outubro!$B$29</f>
        <v>26.8125</v>
      </c>
      <c r="AA9" s="3">
        <f>[5]Outubro!$B$30</f>
        <v>28.891666666666666</v>
      </c>
      <c r="AB9" s="3">
        <f>[5]Outubro!$B$31</f>
        <v>28.25833333333334</v>
      </c>
      <c r="AC9" s="3">
        <f>[5]Outubro!$B$32</f>
        <v>28.895833333333332</v>
      </c>
      <c r="AD9" s="3">
        <f>[5]Outubro!$B$33</f>
        <v>29.883333333333336</v>
      </c>
      <c r="AE9" s="3">
        <f>[5]Outubro!$B$34</f>
        <v>30.025000000000002</v>
      </c>
      <c r="AF9" s="3">
        <f>[5]Outubro!$B$35</f>
        <v>29.999999999999996</v>
      </c>
      <c r="AG9" s="16">
        <f t="shared" si="1"/>
        <v>26.289381720430104</v>
      </c>
    </row>
    <row r="10" spans="1:34" ht="17.100000000000001" customHeight="1" x14ac:dyDescent="0.2">
      <c r="A10" s="9" t="s">
        <v>3</v>
      </c>
      <c r="B10" s="3">
        <f>[6]Outubro!$B$5</f>
        <v>27.695833333333336</v>
      </c>
      <c r="C10" s="3">
        <f>[6]Outubro!$B$6</f>
        <v>28.42916666666666</v>
      </c>
      <c r="D10" s="3">
        <f>[6]Outubro!$B$7</f>
        <v>27.825000000000003</v>
      </c>
      <c r="E10" s="3">
        <f>[6]Outubro!$B$8</f>
        <v>25.924999999999997</v>
      </c>
      <c r="F10" s="3">
        <f>[6]Outubro!$B$9</f>
        <v>25.824999999999999</v>
      </c>
      <c r="G10" s="3">
        <f>[6]Outubro!$B$10</f>
        <v>27.758333333333336</v>
      </c>
      <c r="H10" s="3">
        <f>[6]Outubro!$B$11</f>
        <v>27.829166666666666</v>
      </c>
      <c r="I10" s="3">
        <f>[6]Outubro!$B$12</f>
        <v>28.354166666666661</v>
      </c>
      <c r="J10" s="3">
        <f>[6]Outubro!$B$13</f>
        <v>28.441666666666663</v>
      </c>
      <c r="K10" s="3">
        <f>[6]Outubro!$B$14</f>
        <v>25.579166666666662</v>
      </c>
      <c r="L10" s="3">
        <f>[6]Outubro!$B$15</f>
        <v>25.191666666666674</v>
      </c>
      <c r="M10" s="3">
        <f>[6]Outubro!$B$16</f>
        <v>24.408333333333335</v>
      </c>
      <c r="N10" s="3">
        <f>[6]Outubro!$B$17</f>
        <v>24.745833333333334</v>
      </c>
      <c r="O10" s="3">
        <f>[6]Outubro!$B$18</f>
        <v>25.970833333333331</v>
      </c>
      <c r="P10" s="3">
        <f>[6]Outubro!$B$19</f>
        <v>27.487499999999997</v>
      </c>
      <c r="Q10" s="3">
        <f>[6]Outubro!$B$20</f>
        <v>22.387500000000003</v>
      </c>
      <c r="R10" s="3">
        <f>[6]Outubro!$B$21</f>
        <v>22.679166666666664</v>
      </c>
      <c r="S10" s="3">
        <f>[6]Outubro!$B$22</f>
        <v>25.416666666666671</v>
      </c>
      <c r="T10" s="3">
        <f>[6]Outubro!$B$23</f>
        <v>26.016666666666666</v>
      </c>
      <c r="U10" s="3">
        <f>[6]Outubro!$B$24</f>
        <v>26.225000000000005</v>
      </c>
      <c r="V10" s="3">
        <f>[6]Outubro!$B$25</f>
        <v>25.616666666666664</v>
      </c>
      <c r="W10" s="3">
        <f>[6]Outubro!$B$26</f>
        <v>25.962500000000002</v>
      </c>
      <c r="X10" s="3">
        <f>[6]Outubro!$B$27</f>
        <v>27.720833333333335</v>
      </c>
      <c r="Y10" s="3">
        <f>[6]Outubro!$B$28</f>
        <v>26.995833333333337</v>
      </c>
      <c r="Z10" s="3">
        <f>[6]Outubro!$B$29</f>
        <v>28.095833333333331</v>
      </c>
      <c r="AA10" s="3">
        <f>[6]Outubro!$B$30</f>
        <v>29.520833333333325</v>
      </c>
      <c r="AB10" s="3">
        <f>[6]Outubro!$B$31</f>
        <v>27.866666666666664</v>
      </c>
      <c r="AC10" s="3">
        <f>[6]Outubro!$B$32</f>
        <v>29.983333333333331</v>
      </c>
      <c r="AD10" s="3">
        <f>[6]Outubro!$B$33</f>
        <v>31.104166666666661</v>
      </c>
      <c r="AE10" s="3">
        <f>[6]Outubro!$B$34</f>
        <v>30.487500000000001</v>
      </c>
      <c r="AF10" s="3">
        <f>[6]Outubro!$B$35</f>
        <v>31.770833333333339</v>
      </c>
      <c r="AG10" s="16">
        <f t="shared" si="1"/>
        <v>27.074731182795698</v>
      </c>
    </row>
    <row r="11" spans="1:34" ht="17.100000000000001" customHeight="1" x14ac:dyDescent="0.2">
      <c r="A11" s="9" t="s">
        <v>4</v>
      </c>
      <c r="B11" s="3">
        <f>[7]Outubro!$B$5</f>
        <v>26.529166666666669</v>
      </c>
      <c r="C11" s="3">
        <f>[7]Outubro!$B$6</f>
        <v>27.529166666666665</v>
      </c>
      <c r="D11" s="3">
        <f>[7]Outubro!$B$7</f>
        <v>25.308333333333337</v>
      </c>
      <c r="E11" s="3">
        <f>[7]Outubro!$B$8</f>
        <v>22.587499999999995</v>
      </c>
      <c r="F11" s="3">
        <f>[7]Outubro!$B$9</f>
        <v>23.012499999999999</v>
      </c>
      <c r="G11" s="3">
        <f>[7]Outubro!$B$10</f>
        <v>25.404166666666669</v>
      </c>
      <c r="H11" s="3">
        <f>[7]Outubro!$B$11</f>
        <v>27.637500000000003</v>
      </c>
      <c r="I11" s="3">
        <f>[7]Outubro!$B$12</f>
        <v>27.954166666666662</v>
      </c>
      <c r="J11" s="3">
        <f>[7]Outubro!$B$13</f>
        <v>27.445833333333329</v>
      </c>
      <c r="K11" s="3">
        <f>[7]Outubro!$B$14</f>
        <v>23.208333333333329</v>
      </c>
      <c r="L11" s="3">
        <f>[7]Outubro!$B$15</f>
        <v>21.979166666666668</v>
      </c>
      <c r="M11" s="3">
        <f>[7]Outubro!$B$16</f>
        <v>21.741666666666664</v>
      </c>
      <c r="N11" s="3">
        <f>[7]Outubro!$B$17</f>
        <v>22.445833333333336</v>
      </c>
      <c r="O11" s="3">
        <f>[7]Outubro!$B$18</f>
        <v>23.887500000000003</v>
      </c>
      <c r="P11" s="3">
        <f>[7]Outubro!$B$19</f>
        <v>25.549999999999997</v>
      </c>
      <c r="Q11" s="3">
        <f>[7]Outubro!$B$20</f>
        <v>20.370833333333334</v>
      </c>
      <c r="R11" s="3">
        <f>[7]Outubro!$B$21</f>
        <v>21.099999999999998</v>
      </c>
      <c r="S11" s="3">
        <f>[7]Outubro!$B$22</f>
        <v>23.637499999999999</v>
      </c>
      <c r="T11" s="3">
        <f>[7]Outubro!$B$23</f>
        <v>23.833333333333332</v>
      </c>
      <c r="U11" s="3">
        <f>[7]Outubro!$B$24</f>
        <v>23.070833333333336</v>
      </c>
      <c r="V11" s="3">
        <f>[7]Outubro!$B$25</f>
        <v>22.941666666666666</v>
      </c>
      <c r="W11" s="3">
        <f>[7]Outubro!$B$26</f>
        <v>25.341666666666669</v>
      </c>
      <c r="X11" s="3">
        <f>[7]Outubro!$B$27</f>
        <v>25.766666666666666</v>
      </c>
      <c r="Y11" s="3">
        <f>[7]Outubro!$B$28</f>
        <v>24.104166666666671</v>
      </c>
      <c r="Z11" s="3">
        <f>[7]Outubro!$B$29</f>
        <v>25.45</v>
      </c>
      <c r="AA11" s="3">
        <f>[7]Outubro!$B$30</f>
        <v>26.862500000000001</v>
      </c>
      <c r="AB11" s="3">
        <f>[7]Outubro!$B$31</f>
        <v>25.175000000000001</v>
      </c>
      <c r="AC11" s="3">
        <f>[7]Outubro!$B$32</f>
        <v>27.708333333333332</v>
      </c>
      <c r="AD11" s="3">
        <f>[7]Outubro!$B$33</f>
        <v>29.212499999999995</v>
      </c>
      <c r="AE11" s="3">
        <f>[7]Outubro!$B$34</f>
        <v>29.512499999999992</v>
      </c>
      <c r="AF11" s="3">
        <f>[7]Outubro!$B$35</f>
        <v>27.850000000000005</v>
      </c>
      <c r="AG11" s="16">
        <f t="shared" si="1"/>
        <v>24.972849462365591</v>
      </c>
    </row>
    <row r="12" spans="1:34" ht="17.100000000000001" customHeight="1" x14ac:dyDescent="0.2">
      <c r="A12" s="9" t="s">
        <v>5</v>
      </c>
      <c r="B12" s="3">
        <f>[8]Outubro!$B$5</f>
        <v>31.162499999999998</v>
      </c>
      <c r="C12" s="3">
        <f>[8]Outubro!$B$6</f>
        <v>30.454166666666666</v>
      </c>
      <c r="D12" s="3">
        <f>[8]Outubro!$B$7</f>
        <v>27.483333333333324</v>
      </c>
      <c r="E12" s="3">
        <f>[8]Outubro!$B$8</f>
        <v>25.037500000000005</v>
      </c>
      <c r="F12" s="3">
        <f>[8]Outubro!$B$9</f>
        <v>27.258333333333336</v>
      </c>
      <c r="G12" s="3">
        <f>[8]Outubro!$B$10</f>
        <v>29.525000000000002</v>
      </c>
      <c r="H12" s="3">
        <f>[8]Outubro!$B$11</f>
        <v>29.350000000000005</v>
      </c>
      <c r="I12" s="3">
        <f>[8]Outubro!$B$12</f>
        <v>29.470833333333342</v>
      </c>
      <c r="J12" s="3">
        <f>[8]Outubro!$B$13</f>
        <v>30.624999999999996</v>
      </c>
      <c r="K12" s="3">
        <f>[8]Outubro!$B$14</f>
        <v>25.508333333333336</v>
      </c>
      <c r="L12" s="3">
        <f>[8]Outubro!$B$15</f>
        <v>20.999999999999996</v>
      </c>
      <c r="M12" s="3">
        <f>[8]Outubro!$B$16</f>
        <v>23.887500000000003</v>
      </c>
      <c r="N12" s="3">
        <f>[8]Outubro!$B$17</f>
        <v>27.058333333333334</v>
      </c>
      <c r="O12" s="3">
        <f>[8]Outubro!$B$18</f>
        <v>30.662499999999998</v>
      </c>
      <c r="P12" s="3">
        <f>[8]Outubro!$B$19</f>
        <v>31.941666666666666</v>
      </c>
      <c r="Q12" s="3">
        <f>[8]Outubro!$B$20</f>
        <v>27.166666666666668</v>
      </c>
      <c r="R12" s="3">
        <f>[8]Outubro!$B$21</f>
        <v>27.512500000000003</v>
      </c>
      <c r="S12" s="3">
        <f>[8]Outubro!$B$22</f>
        <v>29.754166666666659</v>
      </c>
      <c r="T12" s="3">
        <f>[8]Outubro!$B$23</f>
        <v>30.904166666666658</v>
      </c>
      <c r="U12" s="3">
        <f>[8]Outubro!$B$24</f>
        <v>31.104166666666668</v>
      </c>
      <c r="V12" s="3">
        <f>[8]Outubro!$B$25</f>
        <v>31.791666666666657</v>
      </c>
      <c r="W12" s="3">
        <f>[8]Outubro!$B$26</f>
        <v>31.941666666666666</v>
      </c>
      <c r="X12" s="3">
        <f>[8]Outubro!$B$27</f>
        <v>30.662499999999998</v>
      </c>
      <c r="Y12" s="3">
        <f>[8]Outubro!$B$28</f>
        <v>25.516666666666662</v>
      </c>
      <c r="Z12" s="3">
        <f>[8]Outubro!$B$29</f>
        <v>30.125000000000004</v>
      </c>
      <c r="AA12" s="3">
        <f>[8]Outubro!$B$30</f>
        <v>32.31666666666667</v>
      </c>
      <c r="AB12" s="3">
        <f>[8]Outubro!$B$31</f>
        <v>32.279166666666676</v>
      </c>
      <c r="AC12" s="3">
        <f>[8]Outubro!$B$32</f>
        <v>31.816666666666674</v>
      </c>
      <c r="AD12" s="3">
        <f>[8]Outubro!$B$33</f>
        <v>33.466666666666661</v>
      </c>
      <c r="AE12" s="3">
        <f>[8]Outubro!$B$34</f>
        <v>34.083333333333329</v>
      </c>
      <c r="AF12" s="3">
        <f>[8]Outubro!$B$35</f>
        <v>33.829166666666666</v>
      </c>
      <c r="AG12" s="16">
        <f t="shared" si="1"/>
        <v>29.50631720430108</v>
      </c>
    </row>
    <row r="13" spans="1:34" ht="17.100000000000001" customHeight="1" x14ac:dyDescent="0.2">
      <c r="A13" s="9" t="s">
        <v>6</v>
      </c>
      <c r="B13" s="3">
        <f>[9]Outubro!$B$5</f>
        <v>31.162499999999998</v>
      </c>
      <c r="C13" s="3">
        <f>[9]Outubro!$B$6</f>
        <v>30.454166666666666</v>
      </c>
      <c r="D13" s="3">
        <f>[9]Outubro!$B$7</f>
        <v>27.483333333333324</v>
      </c>
      <c r="E13" s="3">
        <f>[9]Outubro!$B$8</f>
        <v>25.037500000000005</v>
      </c>
      <c r="F13" s="3">
        <f>[9]Outubro!$B$9</f>
        <v>27.258333333333336</v>
      </c>
      <c r="G13" s="3">
        <f>[9]Outubro!$B$10</f>
        <v>29.525000000000002</v>
      </c>
      <c r="H13" s="3">
        <f>[9]Outubro!$B$11</f>
        <v>29.350000000000005</v>
      </c>
      <c r="I13" s="3">
        <f>[9]Outubro!$B$12</f>
        <v>29.470833333333342</v>
      </c>
      <c r="J13" s="3">
        <f>[9]Outubro!$B$13</f>
        <v>30.624999999999996</v>
      </c>
      <c r="K13" s="3">
        <f>[9]Outubro!$B$14</f>
        <v>25.508333333333336</v>
      </c>
      <c r="L13" s="3">
        <f>[9]Outubro!$B$15</f>
        <v>20.999999999999996</v>
      </c>
      <c r="M13" s="3">
        <f>[9]Outubro!$B$16</f>
        <v>23.887500000000003</v>
      </c>
      <c r="N13" s="3">
        <f>[9]Outubro!$B$17</f>
        <v>27.058333333333334</v>
      </c>
      <c r="O13" s="3">
        <f>[9]Outubro!$B$18</f>
        <v>30.662499999999998</v>
      </c>
      <c r="P13" s="3">
        <f>[9]Outubro!$B$19</f>
        <v>29.762499999999999</v>
      </c>
      <c r="Q13" s="3">
        <f>[9]Outubro!$B$20</f>
        <v>23.025000000000006</v>
      </c>
      <c r="R13" s="3">
        <f>[9]Outubro!$B$21</f>
        <v>24.037499999999998</v>
      </c>
      <c r="S13" s="3">
        <f>[9]Outubro!$B$22</f>
        <v>27.729166666666668</v>
      </c>
      <c r="T13" s="3">
        <f>[9]Outubro!$B$23</f>
        <v>26.733333333333334</v>
      </c>
      <c r="U13" s="3">
        <f>[9]Outubro!$B$24</f>
        <v>27.437499999999996</v>
      </c>
      <c r="V13" s="3">
        <f>[9]Outubro!$B$25</f>
        <v>27.762499999999999</v>
      </c>
      <c r="W13" s="3">
        <f>[9]Outubro!$B$26</f>
        <v>28.712500000000006</v>
      </c>
      <c r="X13" s="3">
        <f>[9]Outubro!$B$27</f>
        <v>29.624999999999996</v>
      </c>
      <c r="Y13" s="3">
        <f>[9]Outubro!$B$28</f>
        <v>28.937499999999996</v>
      </c>
      <c r="Z13" s="3">
        <f>[9]Outubro!$B$29</f>
        <v>29.425000000000001</v>
      </c>
      <c r="AA13" s="3">
        <f>[9]Outubro!$B$30</f>
        <v>29.891666666666666</v>
      </c>
      <c r="AB13" s="3">
        <f>[9]Outubro!$B$31</f>
        <v>28.495833333333326</v>
      </c>
      <c r="AC13" s="3">
        <f>[9]Outubro!$B$32</f>
        <v>28.370833333333334</v>
      </c>
      <c r="AD13" s="3">
        <f>[9]Outubro!$B$33</f>
        <v>31.112499999999997</v>
      </c>
      <c r="AE13" s="3">
        <f>[9]Outubro!$B$34</f>
        <v>30.941666666666659</v>
      </c>
      <c r="AF13" s="3">
        <f>[9]Outubro!$B$35</f>
        <v>31.466666666666672</v>
      </c>
      <c r="AG13" s="16">
        <f t="shared" si="1"/>
        <v>28.1274193548387</v>
      </c>
    </row>
    <row r="14" spans="1:34" ht="17.100000000000001" customHeight="1" x14ac:dyDescent="0.2">
      <c r="A14" s="9" t="s">
        <v>7</v>
      </c>
      <c r="B14" s="3">
        <f>[10]Outubro!$B$5</f>
        <v>28.737500000000001</v>
      </c>
      <c r="C14" s="3">
        <f>[10]Outubro!$B$6</f>
        <v>28.454166666666669</v>
      </c>
      <c r="D14" s="3">
        <f>[10]Outubro!$B$7</f>
        <v>22.591666666666665</v>
      </c>
      <c r="E14" s="3">
        <f>[10]Outubro!$B$8</f>
        <v>22.345833333333331</v>
      </c>
      <c r="F14" s="3">
        <f>[10]Outubro!$B$9</f>
        <v>25.320833333333336</v>
      </c>
      <c r="G14" s="3">
        <f>[10]Outubro!$B$10</f>
        <v>27.117391304347823</v>
      </c>
      <c r="H14" s="3">
        <f>[10]Outubro!$B$11</f>
        <v>30.025000000000006</v>
      </c>
      <c r="I14" s="3">
        <f>[10]Outubro!$B$12</f>
        <v>29.5625</v>
      </c>
      <c r="J14" s="3">
        <f>[10]Outubro!$B$13</f>
        <v>28.754166666666666</v>
      </c>
      <c r="K14" s="3">
        <f>[10]Outubro!$B$14</f>
        <v>22.941666666666666</v>
      </c>
      <c r="L14" s="3">
        <f>[10]Outubro!$B$15</f>
        <v>20.074999999999999</v>
      </c>
      <c r="M14" s="3">
        <f>[10]Outubro!$B$16</f>
        <v>18.645833333333332</v>
      </c>
      <c r="N14" s="3">
        <f>[10]Outubro!$B$17</f>
        <v>21.637500000000003</v>
      </c>
      <c r="O14" s="3">
        <f>[10]Outubro!$B$18</f>
        <v>23.258333333333336</v>
      </c>
      <c r="P14" s="3">
        <f>[10]Outubro!$B$19</f>
        <v>25.183333333333337</v>
      </c>
      <c r="Q14" s="3">
        <f>[10]Outubro!$B$20</f>
        <v>22.383333333333329</v>
      </c>
      <c r="R14" s="3">
        <f>[10]Outubro!$B$21</f>
        <v>24.087500000000002</v>
      </c>
      <c r="S14" s="3">
        <f>[10]Outubro!$B$22</f>
        <v>24.558333333333334</v>
      </c>
      <c r="T14" s="3">
        <f>[10]Outubro!$B$23</f>
        <v>20.741666666666667</v>
      </c>
      <c r="U14" s="3">
        <f>[10]Outubro!$B$24</f>
        <v>24.195833333333336</v>
      </c>
      <c r="V14" s="3">
        <f>[10]Outubro!$B$25</f>
        <v>23.641666666666666</v>
      </c>
      <c r="W14" s="3">
        <f>[10]Outubro!$B$26</f>
        <v>26.916666666666661</v>
      </c>
      <c r="X14" s="3">
        <f>[10]Outubro!$B$27</f>
        <v>23.879166666666666</v>
      </c>
      <c r="Y14" s="3">
        <f>[10]Outubro!$B$28</f>
        <v>22.083333333333332</v>
      </c>
      <c r="Z14" s="3">
        <f>[10]Outubro!$B$29</f>
        <v>26.795833333333334</v>
      </c>
      <c r="AA14" s="3">
        <f>[10]Outubro!$B$30</f>
        <v>28.354166666666675</v>
      </c>
      <c r="AB14" s="3">
        <f>[10]Outubro!$B$31</f>
        <v>29.116666666666674</v>
      </c>
      <c r="AC14" s="3">
        <f>[10]Outubro!$B$32</f>
        <v>29.224999999999998</v>
      </c>
      <c r="AD14" s="3">
        <f>[10]Outubro!$B$33</f>
        <v>28.462500000000002</v>
      </c>
      <c r="AE14" s="3">
        <f>[10]Outubro!$B$34</f>
        <v>31.625</v>
      </c>
      <c r="AF14" s="3">
        <f>[10]Outubro!$B$35</f>
        <v>29.533333333333331</v>
      </c>
      <c r="AG14" s="16">
        <f t="shared" si="1"/>
        <v>25.491958859280039</v>
      </c>
    </row>
    <row r="15" spans="1:34" ht="17.100000000000001" customHeight="1" x14ac:dyDescent="0.2">
      <c r="A15" s="9" t="s">
        <v>8</v>
      </c>
      <c r="B15" s="3">
        <f>[11]Outubro!$B$5</f>
        <v>28.5625</v>
      </c>
      <c r="C15" s="3">
        <f>[11]Outubro!$B$6</f>
        <v>28.383333333333336</v>
      </c>
      <c r="D15" s="3">
        <f>[11]Outubro!$B$7</f>
        <v>23.262499999999999</v>
      </c>
      <c r="E15" s="3">
        <f>[11]Outubro!$B$8</f>
        <v>23.058333333333326</v>
      </c>
      <c r="F15" s="3">
        <f>[11]Outubro!$B$9</f>
        <v>24.145833333333339</v>
      </c>
      <c r="G15" s="3">
        <f>[11]Outubro!$B$10</f>
        <v>26.724999999999998</v>
      </c>
      <c r="H15" s="3">
        <f>[11]Outubro!$B$11</f>
        <v>29.941666666666666</v>
      </c>
      <c r="I15" s="3">
        <f>[11]Outubro!$B$12</f>
        <v>30.075000000000003</v>
      </c>
      <c r="J15" s="3">
        <f>[11]Outubro!$B$13</f>
        <v>29.729166666666661</v>
      </c>
      <c r="K15" s="3">
        <f>[11]Outubro!$B$14</f>
        <v>23.483333333333331</v>
      </c>
      <c r="L15" s="3">
        <f>[11]Outubro!$B$15</f>
        <v>21.724999999999994</v>
      </c>
      <c r="M15" s="3">
        <f>[11]Outubro!$B$16</f>
        <v>20.091666666666665</v>
      </c>
      <c r="N15" s="3">
        <f>[11]Outubro!$B$17</f>
        <v>21.945833333333336</v>
      </c>
      <c r="O15" s="3">
        <f>[11]Outubro!$B$18</f>
        <v>23.087499999999995</v>
      </c>
      <c r="P15" s="3">
        <f>[11]Outubro!$B$19</f>
        <v>23.316666666666666</v>
      </c>
      <c r="Q15" s="3">
        <f>[11]Outubro!$B$20</f>
        <v>22.55</v>
      </c>
      <c r="R15" s="3">
        <f>[11]Outubro!$B$21</f>
        <v>24.045833333333338</v>
      </c>
      <c r="S15" s="3">
        <f>[11]Outubro!$B$22</f>
        <v>23.479166666666671</v>
      </c>
      <c r="T15" s="3">
        <f>[11]Outubro!$B$23</f>
        <v>23.945833333333336</v>
      </c>
      <c r="U15" s="3">
        <f>[11]Outubro!$B$24</f>
        <v>22.279166666666665</v>
      </c>
      <c r="V15" s="3">
        <f>[11]Outubro!$B$25</f>
        <v>21.112500000000001</v>
      </c>
      <c r="W15" s="3">
        <f>[11]Outubro!$B$26</f>
        <v>26.183333333333337</v>
      </c>
      <c r="X15" s="3">
        <f>[11]Outubro!$B$27</f>
        <v>22.645833333333332</v>
      </c>
      <c r="Y15" s="3">
        <f>[11]Outubro!$B$28</f>
        <v>20.241666666666671</v>
      </c>
      <c r="Z15" s="3">
        <f>[11]Outubro!$B$29</f>
        <v>25.520833333333332</v>
      </c>
      <c r="AA15" s="3">
        <f>[11]Outubro!$B$30</f>
        <v>27.474999999999998</v>
      </c>
      <c r="AB15" s="3">
        <f>[11]Outubro!$B$31</f>
        <v>27.725000000000005</v>
      </c>
      <c r="AC15" s="3">
        <f>[11]Outubro!$B$32</f>
        <v>26.516666666666666</v>
      </c>
      <c r="AD15" s="3">
        <f>[11]Outubro!$B$33</f>
        <v>27.637500000000003</v>
      </c>
      <c r="AE15" s="3">
        <f>[11]Outubro!$B$34</f>
        <v>30.100000000000005</v>
      </c>
      <c r="AF15" s="3">
        <f>[11]Outubro!$B$35</f>
        <v>28.083333333333325</v>
      </c>
      <c r="AG15" s="16">
        <f t="shared" si="1"/>
        <v>25.066935483870974</v>
      </c>
    </row>
    <row r="16" spans="1:34" ht="17.100000000000001" customHeight="1" x14ac:dyDescent="0.2">
      <c r="A16" s="9" t="s">
        <v>9</v>
      </c>
      <c r="B16" s="3">
        <f>[12]Outubro!$B$5</f>
        <v>28.5625</v>
      </c>
      <c r="C16" s="3">
        <f>[12]Outubro!$B$6</f>
        <v>28.383333333333336</v>
      </c>
      <c r="D16" s="3">
        <f>[12]Outubro!$B$7</f>
        <v>23.262499999999999</v>
      </c>
      <c r="E16" s="3">
        <f>[12]Outubro!$B$8</f>
        <v>23.058333333333326</v>
      </c>
      <c r="F16" s="3">
        <f>[12]Outubro!$B$9</f>
        <v>24.145833333333339</v>
      </c>
      <c r="G16" s="3">
        <f>[12]Outubro!$B$10</f>
        <v>26.724999999999998</v>
      </c>
      <c r="H16" s="3">
        <f>[12]Outubro!$B$11</f>
        <v>29.941666666666666</v>
      </c>
      <c r="I16" s="3">
        <f>[12]Outubro!$B$12</f>
        <v>30.075000000000003</v>
      </c>
      <c r="J16" s="3">
        <f>[12]Outubro!$B$13</f>
        <v>29.729166666666661</v>
      </c>
      <c r="K16" s="3">
        <f>[12]Outubro!$B$14</f>
        <v>23.483333333333331</v>
      </c>
      <c r="L16" s="3">
        <f>[12]Outubro!$B$15</f>
        <v>21.724999999999994</v>
      </c>
      <c r="M16" s="3">
        <f>[12]Outubro!$B$16</f>
        <v>20.091666666666665</v>
      </c>
      <c r="N16" s="3">
        <f>[12]Outubro!$B$17</f>
        <v>21.945833333333336</v>
      </c>
      <c r="O16" s="3">
        <f>[12]Outubro!$B$18</f>
        <v>23.087499999999995</v>
      </c>
      <c r="P16" s="3">
        <f>[12]Outubro!$B$19</f>
        <v>24.349999999999998</v>
      </c>
      <c r="Q16" s="3">
        <f>[12]Outubro!$B$20</f>
        <v>22.474999999999998</v>
      </c>
      <c r="R16" s="3">
        <f>[12]Outubro!$B$21</f>
        <v>24.012499999999999</v>
      </c>
      <c r="S16" s="3">
        <f>[12]Outubro!$B$22</f>
        <v>25.633333333333336</v>
      </c>
      <c r="T16" s="3">
        <f>[12]Outubro!$B$23</f>
        <v>23.7</v>
      </c>
      <c r="U16" s="3">
        <f>[12]Outubro!$B$24</f>
        <v>25.158333333333331</v>
      </c>
      <c r="V16" s="3">
        <f>[12]Outubro!$B$25</f>
        <v>24.8125</v>
      </c>
      <c r="W16" s="3">
        <f>[12]Outubro!$B$26</f>
        <v>27.637500000000003</v>
      </c>
      <c r="X16" s="3">
        <f>[12]Outubro!$B$27</f>
        <v>26.195833333333336</v>
      </c>
      <c r="Y16" s="3">
        <f>[12]Outubro!$B$28</f>
        <v>23.241666666666671</v>
      </c>
      <c r="Z16" s="3">
        <f>[12]Outubro!$B$29</f>
        <v>27.708333333333332</v>
      </c>
      <c r="AA16" s="3">
        <f>[12]Outubro!$B$30</f>
        <v>29.650000000000006</v>
      </c>
      <c r="AB16" s="3">
        <f>[12]Outubro!$B$31</f>
        <v>29.391666666666666</v>
      </c>
      <c r="AC16" s="3">
        <f>[12]Outubro!$B$32</f>
        <v>30.125000000000004</v>
      </c>
      <c r="AD16" s="3">
        <f>[12]Outubro!$B$33</f>
        <v>29.137499999999999</v>
      </c>
      <c r="AE16" s="3">
        <f>[12]Outubro!$B$34</f>
        <v>31.9375</v>
      </c>
      <c r="AF16" s="3">
        <f>[12]Outubro!$B$35</f>
        <v>31.333333333333332</v>
      </c>
      <c r="AG16" s="16">
        <f t="shared" si="1"/>
        <v>26.152150537634412</v>
      </c>
    </row>
    <row r="17" spans="1:34" ht="17.100000000000001" customHeight="1" x14ac:dyDescent="0.2">
      <c r="A17" s="9" t="s">
        <v>48</v>
      </c>
      <c r="B17" s="3">
        <f>[13]Outubro!$B$5</f>
        <v>29.887499999999992</v>
      </c>
      <c r="C17" s="3">
        <f>[13]Outubro!$B$6</f>
        <v>29.895833333333339</v>
      </c>
      <c r="D17" s="3">
        <f>[13]Outubro!$B$7</f>
        <v>24.262499999999992</v>
      </c>
      <c r="E17" s="3">
        <f>[13]Outubro!$B$8</f>
        <v>24.495454545454546</v>
      </c>
      <c r="F17" s="3">
        <f>[13]Outubro!$B$9</f>
        <v>26.366666666666671</v>
      </c>
      <c r="G17" s="3">
        <f>[13]Outubro!$B$10</f>
        <v>28.016666666666669</v>
      </c>
      <c r="H17" s="3">
        <f>[13]Outubro!$B$11</f>
        <v>28.983333333333334</v>
      </c>
      <c r="I17" s="3">
        <f>[13]Outubro!$B$12</f>
        <v>29.454166666666669</v>
      </c>
      <c r="J17" s="3">
        <f>[13]Outubro!$B$13</f>
        <v>28.866666666666671</v>
      </c>
      <c r="K17" s="3">
        <f>[13]Outubro!$B$14</f>
        <v>25.224999999999998</v>
      </c>
      <c r="L17" s="3">
        <f>[13]Outubro!$B$15</f>
        <v>21.216666666666669</v>
      </c>
      <c r="M17" s="3">
        <f>[13]Outubro!$B$16</f>
        <v>22.095833333333335</v>
      </c>
      <c r="N17" s="3">
        <f>[13]Outubro!$B$17</f>
        <v>24.024999999999995</v>
      </c>
      <c r="O17" s="3">
        <f>[13]Outubro!$B$18</f>
        <v>26.333333333333332</v>
      </c>
      <c r="P17" s="3">
        <f>[13]Outubro!$B$19</f>
        <v>28.637500000000003</v>
      </c>
      <c r="Q17" s="3">
        <f>[13]Outubro!$B$20</f>
        <v>22.729166666666661</v>
      </c>
      <c r="R17" s="3">
        <f>[13]Outubro!$B$21</f>
        <v>25.066666666666674</v>
      </c>
      <c r="S17" s="3">
        <f>[13]Outubro!$B$22</f>
        <v>25.958333333333339</v>
      </c>
      <c r="T17" s="3">
        <f>[13]Outubro!$B$23</f>
        <v>20.968181818181819</v>
      </c>
      <c r="U17" s="3">
        <f>[13]Outubro!$B$24</f>
        <v>25.387499999999999</v>
      </c>
      <c r="V17" s="3">
        <f>[13]Outubro!$B$25</f>
        <v>27.941666666666674</v>
      </c>
      <c r="W17" s="3">
        <f>[13]Outubro!$B$26</f>
        <v>28.645833333333329</v>
      </c>
      <c r="X17" s="3">
        <f>[13]Outubro!$B$27</f>
        <v>27.254166666666666</v>
      </c>
      <c r="Y17" s="3">
        <f>[13]Outubro!$B$28</f>
        <v>24.600000000000005</v>
      </c>
      <c r="Z17" s="3">
        <f>[13]Outubro!$B$29</f>
        <v>27.8125</v>
      </c>
      <c r="AA17" s="3">
        <f>[13]Outubro!$B$30</f>
        <v>29.966666666666665</v>
      </c>
      <c r="AB17" s="3">
        <f>[13]Outubro!$B$31</f>
        <v>30.466666666666669</v>
      </c>
      <c r="AC17" s="3">
        <f>[13]Outubro!$B$32</f>
        <v>29.533333333333335</v>
      </c>
      <c r="AD17" s="3">
        <f>[13]Outubro!$B$33</f>
        <v>30.391666666666666</v>
      </c>
      <c r="AE17" s="3">
        <f>[13]Outubro!$B$34</f>
        <v>30.824999999999999</v>
      </c>
      <c r="AF17" s="3">
        <f>[13]Outubro!$B$35</f>
        <v>31.629166666666666</v>
      </c>
      <c r="AG17" s="16">
        <f t="shared" si="1"/>
        <v>26.99802052785925</v>
      </c>
    </row>
    <row r="18" spans="1:34" ht="17.100000000000001" customHeight="1" x14ac:dyDescent="0.2">
      <c r="A18" s="9" t="s">
        <v>10</v>
      </c>
      <c r="B18" s="3">
        <f>[14]outubro!$B$5</f>
        <v>28.970833333333331</v>
      </c>
      <c r="C18" s="3">
        <f>[14]outubro!$B$6</f>
        <v>28.337500000000006</v>
      </c>
      <c r="D18" s="3">
        <f>[14]outubro!$B$7</f>
        <v>23.166666666666661</v>
      </c>
      <c r="E18" s="3">
        <f>[14]outubro!$B$8</f>
        <v>22.979166666666661</v>
      </c>
      <c r="F18" s="3">
        <f>[14]outubro!$B$9</f>
        <v>24.808333333333337</v>
      </c>
      <c r="G18" s="3">
        <f>[14]outubro!$B$10</f>
        <v>26.8</v>
      </c>
      <c r="H18" s="3">
        <f>[14]outubro!$B$11</f>
        <v>29.733333333333331</v>
      </c>
      <c r="I18" s="3">
        <f>[14]outubro!$B$12</f>
        <v>29.008333333333329</v>
      </c>
      <c r="J18" s="3">
        <f>[14]outubro!$B$13</f>
        <v>29.229166666666661</v>
      </c>
      <c r="K18" s="3">
        <f>[14]outubro!$B$14</f>
        <v>22.729166666666668</v>
      </c>
      <c r="L18" s="3">
        <f>[14]outubro!$B$15</f>
        <v>20.637500000000003</v>
      </c>
      <c r="M18" s="3">
        <f>[14]outubro!$B$16</f>
        <v>19.412499999999998</v>
      </c>
      <c r="N18" s="3">
        <f>[14]outubro!$B$17</f>
        <v>21.670833333333334</v>
      </c>
      <c r="O18" s="3">
        <f>[14]outubro!$B$18</f>
        <v>23.045833333333331</v>
      </c>
      <c r="P18" s="3">
        <f>[14]outubro!$B$19</f>
        <v>24.616666666666664</v>
      </c>
      <c r="Q18" s="3">
        <f>[14]outubro!$B$20</f>
        <v>22.708333333333329</v>
      </c>
      <c r="R18" s="3">
        <f>[14]outubro!$B$21</f>
        <v>24.137499999999999</v>
      </c>
      <c r="S18" s="3">
        <f>[14]outubro!$B$22</f>
        <v>23.462500000000006</v>
      </c>
      <c r="T18" s="3">
        <f>[14]outubro!$B$23</f>
        <v>21.637500000000003</v>
      </c>
      <c r="U18" s="3">
        <f>[14]outubro!$B$24</f>
        <v>23.862500000000001</v>
      </c>
      <c r="V18" s="3">
        <f>[14]outubro!$B$25</f>
        <v>22.5</v>
      </c>
      <c r="W18" s="3">
        <f>[14]outubro!$B$26</f>
        <v>26.962500000000002</v>
      </c>
      <c r="X18" s="3">
        <f>[14]outubro!$B$27</f>
        <v>23.787499999999998</v>
      </c>
      <c r="Y18" s="3">
        <f>[14]outubro!$B$28</f>
        <v>22.075000000000003</v>
      </c>
      <c r="Z18" s="3">
        <f>[14]outubro!$B$29</f>
        <v>25.945833333333329</v>
      </c>
      <c r="AA18" s="3">
        <f>[14]outubro!$B$30</f>
        <v>27.783333333333331</v>
      </c>
      <c r="AB18" s="3">
        <f>[14]outubro!$B$31</f>
        <v>28.308333333333326</v>
      </c>
      <c r="AC18" s="3">
        <f>[14]outubro!$B$32</f>
        <v>27.158333333333331</v>
      </c>
      <c r="AD18" s="3">
        <f>[14]outubro!$B$33</f>
        <v>27.50833333333334</v>
      </c>
      <c r="AE18" s="3">
        <f>[14]outubro!$B$34</f>
        <v>29.654166666666669</v>
      </c>
      <c r="AF18" s="3">
        <f>[14]outubro!$B$35</f>
        <v>28.383333333333336</v>
      </c>
      <c r="AG18" s="16">
        <f t="shared" ref="AG18:AG29" si="2">AVERAGE(B18:AF18)</f>
        <v>25.194220430107524</v>
      </c>
    </row>
    <row r="19" spans="1:34" ht="17.100000000000001" customHeight="1" x14ac:dyDescent="0.2">
      <c r="A19" s="9" t="s">
        <v>11</v>
      </c>
      <c r="B19" s="3">
        <f>[15]Outubro!$B$5</f>
        <v>27.166666666666668</v>
      </c>
      <c r="C19" s="3">
        <f>[15]Outubro!$B$6</f>
        <v>27.570833333333329</v>
      </c>
      <c r="D19" s="3">
        <f>[15]Outubro!$B$7</f>
        <v>23.233333333333334</v>
      </c>
      <c r="E19" s="3">
        <f>[15]Outubro!$B$8</f>
        <v>23.200000000000003</v>
      </c>
      <c r="F19" s="3">
        <f>[15]Outubro!$B$9</f>
        <v>24.041666666666661</v>
      </c>
      <c r="G19" s="3">
        <f>[15]Outubro!$B$10</f>
        <v>27.187500000000004</v>
      </c>
      <c r="H19" s="3">
        <f>[15]Outubro!$B$11</f>
        <v>27.975000000000005</v>
      </c>
      <c r="I19" s="3">
        <f>[15]Outubro!$B$12</f>
        <v>27.933333333333334</v>
      </c>
      <c r="J19" s="3">
        <f>[15]Outubro!$B$13</f>
        <v>27.141666666666669</v>
      </c>
      <c r="K19" s="3">
        <f>[15]Outubro!$B$14</f>
        <v>22.858333333333331</v>
      </c>
      <c r="L19" s="3">
        <f>[15]Outubro!$B$15</f>
        <v>21.512500000000006</v>
      </c>
      <c r="M19" s="3">
        <f>[15]Outubro!$B$16</f>
        <v>20.133333333333333</v>
      </c>
      <c r="N19" s="3">
        <f>[15]Outubro!$B$17</f>
        <v>21.879166666666666</v>
      </c>
      <c r="O19" s="3">
        <f>[15]Outubro!$B$18</f>
        <v>23.866666666666671</v>
      </c>
      <c r="P19" s="3">
        <f>[15]Outubro!$B$19</f>
        <v>26.162499999999998</v>
      </c>
      <c r="Q19" s="3">
        <f>[15]Outubro!$B$20</f>
        <v>22.058333333333334</v>
      </c>
      <c r="R19" s="3">
        <f>[15]Outubro!$B$21</f>
        <v>23.633333333333336</v>
      </c>
      <c r="S19" s="3">
        <f>[15]Outubro!$B$22</f>
        <v>23.391666666666676</v>
      </c>
      <c r="T19" s="3">
        <f>[15]Outubro!$B$23</f>
        <v>20.045833333333334</v>
      </c>
      <c r="U19" s="3">
        <f>[15]Outubro!$B$24</f>
        <v>23.583333333333329</v>
      </c>
      <c r="V19" s="3">
        <f>[15]Outubro!$B$25</f>
        <v>24.679166666666664</v>
      </c>
      <c r="W19" s="3">
        <f>[15]Outubro!$B$26</f>
        <v>26.812499999999996</v>
      </c>
      <c r="X19" s="3">
        <f>[15]Outubro!$B$27</f>
        <v>25.979166666666671</v>
      </c>
      <c r="Y19" s="3">
        <f>[15]Outubro!$B$28</f>
        <v>23.520833333333332</v>
      </c>
      <c r="Z19" s="3">
        <f>[15]Outubro!$B$29</f>
        <v>25.787499999999998</v>
      </c>
      <c r="AA19" s="3">
        <f>[15]Outubro!$B$30</f>
        <v>27.866666666666664</v>
      </c>
      <c r="AB19" s="3">
        <f>[15]Outubro!$B$31</f>
        <v>29.099999999999994</v>
      </c>
      <c r="AC19" s="3">
        <f>[15]Outubro!$B$32</f>
        <v>29.570833333333329</v>
      </c>
      <c r="AD19" s="3">
        <f>[15]Outubro!$B$33</f>
        <v>28.795833333333334</v>
      </c>
      <c r="AE19" s="3">
        <f>[15]Outubro!$B$34</f>
        <v>29.866666666666664</v>
      </c>
      <c r="AF19" s="3">
        <f>[15]Outubro!$B$35</f>
        <v>29.395833333333339</v>
      </c>
      <c r="AG19" s="16">
        <f t="shared" si="2"/>
        <v>25.353225806451615</v>
      </c>
    </row>
    <row r="20" spans="1:34" ht="17.100000000000001" customHeight="1" x14ac:dyDescent="0.2">
      <c r="A20" s="9" t="s">
        <v>12</v>
      </c>
      <c r="B20" s="3">
        <f>[16]Outubro!$B$5</f>
        <v>28.525000000000002</v>
      </c>
      <c r="C20" s="3">
        <f>[16]Outubro!$B$6</f>
        <v>29.154166666666665</v>
      </c>
      <c r="D20" s="3">
        <f>[16]Outubro!$B$7</f>
        <v>25.570833333333329</v>
      </c>
      <c r="E20" s="3">
        <f>[16]Outubro!$B$8</f>
        <v>24.674999999999994</v>
      </c>
      <c r="F20" s="3">
        <f>[16]Outubro!$B$9</f>
        <v>26.016666666666666</v>
      </c>
      <c r="G20" s="3">
        <f>[16]Outubro!$B$10</f>
        <v>27.920833333333334</v>
      </c>
      <c r="H20" s="3">
        <f>[16]Outubro!$B$11</f>
        <v>28.145833333333332</v>
      </c>
      <c r="I20" s="3">
        <f>[16]Outubro!$B$12</f>
        <v>29.204166666666669</v>
      </c>
      <c r="J20" s="3">
        <f>[16]Outubro!$B$13</f>
        <v>29.308333333333334</v>
      </c>
      <c r="K20" s="3">
        <f>[16]Outubro!$B$14</f>
        <v>25.420833333333334</v>
      </c>
      <c r="L20" s="3">
        <f>[16]Outubro!$B$15</f>
        <v>23.066666666666663</v>
      </c>
      <c r="M20" s="3">
        <f>[16]Outubro!$B$16</f>
        <v>22.84</v>
      </c>
      <c r="N20" s="3">
        <f>[16]Outubro!$B$17</f>
        <v>25.452173913043481</v>
      </c>
      <c r="O20" s="3">
        <f>[16]Outubro!$B$18</f>
        <v>27.391666666666666</v>
      </c>
      <c r="P20" s="3">
        <f>[16]Outubro!$B$19</f>
        <v>29.641666666666655</v>
      </c>
      <c r="Q20" s="3">
        <f>[16]Outubro!$B$20</f>
        <v>23.729166666666668</v>
      </c>
      <c r="R20" s="3">
        <f>[16]Outubro!$B$21</f>
        <v>25.383333333333336</v>
      </c>
      <c r="S20" s="3">
        <f>[16]Outubro!$B$22</f>
        <v>27.416666666666668</v>
      </c>
      <c r="T20" s="3">
        <f>[16]Outubro!$B$23</f>
        <v>23.795833333333331</v>
      </c>
      <c r="U20" s="3">
        <f>[16]Outubro!$B$24</f>
        <v>26.195833333333326</v>
      </c>
      <c r="V20" s="3">
        <f>[16]Outubro!$B$25</f>
        <v>28.629166666666666</v>
      </c>
      <c r="W20" s="3">
        <f>[16]Outubro!$B$26</f>
        <v>29.745833333333334</v>
      </c>
      <c r="X20" s="3">
        <f>[16]Outubro!$B$27</f>
        <v>28.837500000000002</v>
      </c>
      <c r="Y20" s="3">
        <f>[16]Outubro!$B$28</f>
        <v>23.804166666666671</v>
      </c>
      <c r="Z20" s="3">
        <f>[16]Outubro!$B$29</f>
        <v>27.137500000000003</v>
      </c>
      <c r="AA20" s="3">
        <f>[16]Outubro!$B$30</f>
        <v>29.354166666666661</v>
      </c>
      <c r="AB20" s="3">
        <f>[16]Outubro!$B$31</f>
        <v>29.599999999999998</v>
      </c>
      <c r="AC20" s="3">
        <f>[16]Outubro!$B$32</f>
        <v>29.32083333333334</v>
      </c>
      <c r="AD20" s="3">
        <f>[16]Outubro!$B$33</f>
        <v>30.45</v>
      </c>
      <c r="AE20" s="3">
        <f>[16]Outubro!$B$34</f>
        <v>30.537499999999998</v>
      </c>
      <c r="AF20" s="3">
        <f>[16]Outubro!$B$35</f>
        <v>31.066666666666663</v>
      </c>
      <c r="AG20" s="16">
        <f t="shared" si="2"/>
        <v>27.333484104721837</v>
      </c>
    </row>
    <row r="21" spans="1:34" ht="17.100000000000001" customHeight="1" x14ac:dyDescent="0.2">
      <c r="A21" s="9" t="s">
        <v>13</v>
      </c>
      <c r="B21" s="3">
        <f>[17]Outubro!$B$5</f>
        <v>29.650000000000006</v>
      </c>
      <c r="C21" s="3">
        <f>[17]Outubro!$B$6</f>
        <v>29.179166666666664</v>
      </c>
      <c r="D21" s="3">
        <f>[17]Outubro!$B$7</f>
        <v>27.083333333333332</v>
      </c>
      <c r="E21" s="3">
        <f>[17]Outubro!$B$8</f>
        <v>25.054166666666671</v>
      </c>
      <c r="F21" s="3">
        <f>[17]Outubro!$B$9</f>
        <v>27.037500000000005</v>
      </c>
      <c r="G21" s="3">
        <f>[17]Outubro!$B$10</f>
        <v>28.533333333333328</v>
      </c>
      <c r="H21" s="3">
        <f>[17]Outubro!$B$11</f>
        <v>26.912499999999998</v>
      </c>
      <c r="I21" s="3">
        <f>[17]Outubro!$B$12</f>
        <v>27.945833333333336</v>
      </c>
      <c r="J21" s="3">
        <f>[17]Outubro!$B$13</f>
        <v>28.674999999999994</v>
      </c>
      <c r="K21" s="3">
        <f>[17]Outubro!$B$14</f>
        <v>24.708333333333332</v>
      </c>
      <c r="L21" s="3">
        <f>[17]Outubro!$B$15</f>
        <v>21.725000000000005</v>
      </c>
      <c r="M21" s="3">
        <f>[17]Outubro!$B$16</f>
        <v>23.525000000000002</v>
      </c>
      <c r="N21" s="3">
        <f>[17]Outubro!$B$17</f>
        <v>26.124999999999996</v>
      </c>
      <c r="O21" s="3">
        <f>[17]Outubro!$B$18</f>
        <v>28.779166666666665</v>
      </c>
      <c r="P21" s="3">
        <f>[17]Outubro!$B$19</f>
        <v>28.804166666666671</v>
      </c>
      <c r="Q21" s="3">
        <f>[17]Outubro!$B$20</f>
        <v>25.108333333333334</v>
      </c>
      <c r="R21" s="3">
        <f>[17]Outubro!$B$21</f>
        <v>26.025000000000006</v>
      </c>
      <c r="S21" s="3">
        <f>[17]Outubro!$B$22</f>
        <v>27.987500000000001</v>
      </c>
      <c r="T21" s="3">
        <f>[17]Outubro!$B$23</f>
        <v>29.033333333333331</v>
      </c>
      <c r="U21" s="3">
        <f>[17]Outubro!$B$24</f>
        <v>29.158333333333335</v>
      </c>
      <c r="V21" s="3">
        <f>[17]Outubro!$B$25</f>
        <v>29.941666666666663</v>
      </c>
      <c r="W21" s="3">
        <f>[17]Outubro!$B$26</f>
        <v>30.8</v>
      </c>
      <c r="X21" s="3">
        <f>[17]Outubro!$B$27</f>
        <v>29.479166666666661</v>
      </c>
      <c r="Y21" s="3">
        <f>[17]Outubro!$B$28</f>
        <v>25.716666666666665</v>
      </c>
      <c r="Z21" s="3">
        <f>[17]Outubro!$B$29</f>
        <v>29.108333333333338</v>
      </c>
      <c r="AA21" s="3">
        <f>[17]Outubro!$B$30</f>
        <v>30.541666666666661</v>
      </c>
      <c r="AB21" s="3">
        <f>[17]Outubro!$B$31</f>
        <v>31.05</v>
      </c>
      <c r="AC21" s="3">
        <f>[17]Outubro!$B$32</f>
        <v>30.241666666666664</v>
      </c>
      <c r="AD21" s="3">
        <f>[17]Outubro!$B$33</f>
        <v>30.11666666666666</v>
      </c>
      <c r="AE21" s="3">
        <f>[17]Outubro!$B$34</f>
        <v>30.404166666666665</v>
      </c>
      <c r="AF21" s="3">
        <f>[17]Outubro!$B$35</f>
        <v>32.287500000000001</v>
      </c>
      <c r="AG21" s="16">
        <f t="shared" si="2"/>
        <v>28.088306451612898</v>
      </c>
    </row>
    <row r="22" spans="1:34" ht="17.100000000000001" customHeight="1" x14ac:dyDescent="0.2">
      <c r="A22" s="9" t="s">
        <v>14</v>
      </c>
      <c r="B22" s="3">
        <f>[18]Outubro!$B$5</f>
        <v>24.928571428571423</v>
      </c>
      <c r="C22" s="3">
        <f>[18]Outubro!$B$6</f>
        <v>26.53125</v>
      </c>
      <c r="D22" s="3">
        <f>[18]Outubro!$B$7</f>
        <v>24.3</v>
      </c>
      <c r="E22" s="3">
        <f>[18]Outubro!$B$8</f>
        <v>23.240000000000002</v>
      </c>
      <c r="F22" s="3">
        <f>[18]Outubro!$B$9</f>
        <v>23.90666666666667</v>
      </c>
      <c r="G22" s="3">
        <f>[18]Outubro!$B$10</f>
        <v>25.00714285714286</v>
      </c>
      <c r="H22" s="3">
        <f>[18]Outubro!$B$11</f>
        <v>25.185714285714287</v>
      </c>
      <c r="I22" s="3">
        <f>[18]Outubro!$B$12</f>
        <v>25.457142857142856</v>
      </c>
      <c r="J22" s="3">
        <f>[18]Outubro!$B$13</f>
        <v>26.566666666666666</v>
      </c>
      <c r="K22" s="3">
        <f>[18]Outubro!$B$14</f>
        <v>25.752631578947373</v>
      </c>
      <c r="L22" s="3">
        <f>[18]Outubro!$B$15</f>
        <v>23.8</v>
      </c>
      <c r="M22" s="3">
        <f>[18]Outubro!$B$16</f>
        <v>23.705555555555563</v>
      </c>
      <c r="N22" s="3">
        <f>[18]Outubro!$B$17</f>
        <v>22.093333333333337</v>
      </c>
      <c r="O22" s="3">
        <f>[18]Outubro!$B$18</f>
        <v>22.892857142857142</v>
      </c>
      <c r="P22" s="3">
        <f>[18]Outubro!$B$19</f>
        <v>24.371428571428567</v>
      </c>
      <c r="Q22" s="3">
        <f>[18]Outubro!$B$20</f>
        <v>23.804761904761904</v>
      </c>
      <c r="R22" s="3">
        <f>[18]Outubro!$B$21</f>
        <v>20.307142857142853</v>
      </c>
      <c r="S22" s="3">
        <f>[18]Outubro!$B$22</f>
        <v>22.015384615384615</v>
      </c>
      <c r="T22" s="3">
        <f>[18]Outubro!$B$23</f>
        <v>23.766666666666666</v>
      </c>
      <c r="U22" s="3">
        <f>[18]Outubro!$B$24</f>
        <v>24.192857142857143</v>
      </c>
      <c r="V22" s="3">
        <f>[18]Outubro!$B$25</f>
        <v>25.947058823529414</v>
      </c>
      <c r="W22" s="3">
        <f>[18]Outubro!$B$26</f>
        <v>25.362500000000001</v>
      </c>
      <c r="X22" s="3">
        <f>[18]Outubro!$B$27</f>
        <v>26.164285714285707</v>
      </c>
      <c r="Y22" s="3">
        <f>[18]Outubro!$B$28</f>
        <v>24.861111111111114</v>
      </c>
      <c r="Z22" s="3">
        <f>[18]Outubro!$B$29</f>
        <v>24.000000000000004</v>
      </c>
      <c r="AA22" s="3">
        <f>[18]Outubro!$B$30</f>
        <v>26.492857142857144</v>
      </c>
      <c r="AB22" s="3">
        <f>[18]Outubro!$B$31</f>
        <v>27.006666666666664</v>
      </c>
      <c r="AC22" s="3">
        <f>[18]Outubro!$B$32</f>
        <v>27.564285714285713</v>
      </c>
      <c r="AD22" s="3">
        <f>[18]Outubro!$B$33</f>
        <v>28.764285714285712</v>
      </c>
      <c r="AE22" s="3">
        <f>[18]Outubro!$B$34</f>
        <v>27.578571428571429</v>
      </c>
      <c r="AF22" s="3">
        <f>[18]Outubro!$B$35</f>
        <v>28.706666666666671</v>
      </c>
      <c r="AG22" s="16">
        <f t="shared" si="2"/>
        <v>24.976582681067725</v>
      </c>
    </row>
    <row r="23" spans="1:34" ht="17.100000000000001" customHeight="1" x14ac:dyDescent="0.2">
      <c r="A23" s="9" t="s">
        <v>15</v>
      </c>
      <c r="B23" s="3">
        <f>[19]Outubro!$B$5</f>
        <v>26.991666666666664</v>
      </c>
      <c r="C23" s="3">
        <f>[19]Outubro!$B$6</f>
        <v>27.291666666666668</v>
      </c>
      <c r="D23" s="3">
        <f>[19]Outubro!$B$7</f>
        <v>21.829166666666666</v>
      </c>
      <c r="E23" s="3">
        <f>[19]Outubro!$B$8</f>
        <v>21.466666666666665</v>
      </c>
      <c r="F23" s="3">
        <f>[19]Outubro!$B$9</f>
        <v>23.937500000000004</v>
      </c>
      <c r="G23" s="3">
        <f>[19]Outubro!$B$10</f>
        <v>25.620833333333326</v>
      </c>
      <c r="H23" s="3">
        <f>[19]Outubro!$B$11</f>
        <v>27.012499999999999</v>
      </c>
      <c r="I23" s="3">
        <f>[19]Outubro!$B$12</f>
        <v>28.016666666666669</v>
      </c>
      <c r="J23" s="3">
        <f>[19]Outubro!$B$13</f>
        <v>27.895833333333339</v>
      </c>
      <c r="K23" s="3">
        <f>[19]Outubro!$B$14</f>
        <v>21.691666666666666</v>
      </c>
      <c r="L23" s="3">
        <f>[19]Outubro!$B$15</f>
        <v>17.054166666666667</v>
      </c>
      <c r="M23" s="3">
        <f>[19]Outubro!$B$16</f>
        <v>17.779166666666658</v>
      </c>
      <c r="N23" s="3">
        <f>[19]Outubro!$B$17</f>
        <v>20.129166666666663</v>
      </c>
      <c r="O23" s="3">
        <f>[19]Outubro!$B$18</f>
        <v>21.991666666666664</v>
      </c>
      <c r="P23" s="3">
        <f>[19]Outubro!$B$19</f>
        <v>24.020833333333332</v>
      </c>
      <c r="Q23" s="3">
        <f>[19]Outubro!$B$20</f>
        <v>20.8</v>
      </c>
      <c r="R23" s="3">
        <f>[19]Outubro!$B$21</f>
        <v>23.304166666666671</v>
      </c>
      <c r="S23" s="3">
        <f>[19]Outubro!$B$22</f>
        <v>22.179166666666671</v>
      </c>
      <c r="T23" s="3">
        <f>[19]Outubro!$B$23</f>
        <v>18.887499999999999</v>
      </c>
      <c r="U23" s="3">
        <f>[19]Outubro!$B$24</f>
        <v>22.604166666666668</v>
      </c>
      <c r="V23" s="3">
        <f>[19]Outubro!$B$25</f>
        <v>21.783333333333331</v>
      </c>
      <c r="W23" s="3">
        <f>[19]Outubro!$B$26</f>
        <v>25.004166666666663</v>
      </c>
      <c r="X23" s="3">
        <f>[19]Outubro!$B$27</f>
        <v>22.025000000000002</v>
      </c>
      <c r="Y23" s="3">
        <f>[19]Outubro!$B$28</f>
        <v>21.179166666666667</v>
      </c>
      <c r="Z23" s="3">
        <f>[19]Outubro!$B$29</f>
        <v>25.020833333333332</v>
      </c>
      <c r="AA23" s="3">
        <f>[19]Outubro!$B$30</f>
        <v>26.920833333333331</v>
      </c>
      <c r="AB23" s="3">
        <f>[19]Outubro!$B$31</f>
        <v>27.620833333333326</v>
      </c>
      <c r="AC23" s="3">
        <f>[19]Outubro!$B$32</f>
        <v>28.858333333333331</v>
      </c>
      <c r="AD23" s="3">
        <f>[19]Outubro!$B$33</f>
        <v>27.466666666666669</v>
      </c>
      <c r="AE23" s="3">
        <f>[19]Outubro!$B$34</f>
        <v>30.466666666666665</v>
      </c>
      <c r="AF23" s="3">
        <f>[19]Outubro!$B$35</f>
        <v>28.408333333333331</v>
      </c>
      <c r="AG23" s="16">
        <f t="shared" si="2"/>
        <v>24.040591397849465</v>
      </c>
    </row>
    <row r="24" spans="1:34" ht="17.100000000000001" customHeight="1" x14ac:dyDescent="0.2">
      <c r="A24" s="9" t="s">
        <v>16</v>
      </c>
      <c r="B24" s="3">
        <f>[20]Outubro!$B$5</f>
        <v>33.483333333333327</v>
      </c>
      <c r="C24" s="3">
        <f>[20]Outubro!$B$6</f>
        <v>33.475000000000001</v>
      </c>
      <c r="D24" s="3">
        <f>[20]Outubro!$B$7</f>
        <v>24.529166666666669</v>
      </c>
      <c r="E24" s="3">
        <f>[20]Outubro!$B$8</f>
        <v>26.730769230769226</v>
      </c>
      <c r="F24" s="3">
        <f>[20]Outubro!$B$9</f>
        <v>27.708333333333332</v>
      </c>
      <c r="G24" s="3">
        <f>[20]Outubro!$B$10</f>
        <v>29.712499999999995</v>
      </c>
      <c r="H24" s="3">
        <f>[20]Outubro!$B$11</f>
        <v>29.49166666666666</v>
      </c>
      <c r="I24" s="3">
        <f>[20]Outubro!$B$12</f>
        <v>29.5</v>
      </c>
      <c r="J24" s="3">
        <f>[20]Outubro!$B$13</f>
        <v>31.091666666666669</v>
      </c>
      <c r="K24" s="3">
        <f>[20]Outubro!$B$14</f>
        <v>23.312500000000004</v>
      </c>
      <c r="L24" s="3">
        <f>[20]Outubro!$B$15</f>
        <v>20.750000000000004</v>
      </c>
      <c r="M24" s="3">
        <f>[20]Outubro!$B$16</f>
        <v>21.941666666666663</v>
      </c>
      <c r="N24" s="3">
        <f>[20]Outubro!$B$17</f>
        <v>25.566666666666666</v>
      </c>
      <c r="O24" s="3">
        <f>[20]Outubro!$B$18</f>
        <v>27.837500000000002</v>
      </c>
      <c r="P24" s="3">
        <f>[20]Outubro!$B$19</f>
        <v>29.929166666666664</v>
      </c>
      <c r="Q24" s="3">
        <f>[20]Outubro!$B$20</f>
        <v>25.066666666666666</v>
      </c>
      <c r="R24" s="3">
        <f>[20]Outubro!$B$21</f>
        <v>26.262500000000003</v>
      </c>
      <c r="S24" s="3">
        <f>[20]Outubro!$B$22</f>
        <v>24.3125</v>
      </c>
      <c r="T24" s="3">
        <f>[20]Outubro!$B$23</f>
        <v>25.6</v>
      </c>
      <c r="U24" s="3">
        <f>[20]Outubro!$B$24</f>
        <v>29.254166666666663</v>
      </c>
      <c r="V24" s="3">
        <f>[20]Outubro!$B$25</f>
        <v>31.387499999999999</v>
      </c>
      <c r="W24" s="3">
        <f>[20]Outubro!$B$26</f>
        <v>32.85</v>
      </c>
      <c r="X24" s="3">
        <f>[20]Outubro!$B$27</f>
        <v>26.204166666666666</v>
      </c>
      <c r="Y24" s="3">
        <f>[20]Outubro!$B$28</f>
        <v>24.083333333333332</v>
      </c>
      <c r="Z24" s="3">
        <f>[20]Outubro!$B$29</f>
        <v>27.724999999999998</v>
      </c>
      <c r="AA24" s="3">
        <f>[20]Outubro!$B$30</f>
        <v>31.379166666666663</v>
      </c>
      <c r="AB24" s="3">
        <f>[20]Outubro!$B$31</f>
        <v>32.974999999999994</v>
      </c>
      <c r="AC24" s="3">
        <f>[20]Outubro!$B$32</f>
        <v>32.645833333333336</v>
      </c>
      <c r="AD24" s="3">
        <f>[20]Outubro!$B$33</f>
        <v>32.816666666666663</v>
      </c>
      <c r="AE24" s="3">
        <f>[20]Outubro!$B$34</f>
        <v>33.979166666666664</v>
      </c>
      <c r="AF24" s="3">
        <f>[20]Outubro!$B$35</f>
        <v>33.1</v>
      </c>
      <c r="AG24" s="16">
        <f t="shared" si="2"/>
        <v>28.538761373035566</v>
      </c>
    </row>
    <row r="25" spans="1:34" ht="17.100000000000001" customHeight="1" x14ac:dyDescent="0.2">
      <c r="A25" s="9" t="s">
        <v>17</v>
      </c>
      <c r="B25" s="3">
        <f>[21]Outubro!$B$5</f>
        <v>28.929166666666664</v>
      </c>
      <c r="C25" s="3">
        <f>[21]Outubro!$B$6</f>
        <v>28.887500000000006</v>
      </c>
      <c r="D25" s="3">
        <f>[21]Outubro!$B$7</f>
        <v>23.670833333333334</v>
      </c>
      <c r="E25" s="3">
        <f>[21]Outubro!$B$8</f>
        <v>23.587500000000002</v>
      </c>
      <c r="F25" s="3">
        <f>[21]Outubro!$B$9</f>
        <v>25.704166666666666</v>
      </c>
      <c r="G25" s="3">
        <f>[21]Outubro!$B$10</f>
        <v>27.987500000000001</v>
      </c>
      <c r="H25" s="3">
        <f>[21]Outubro!$B$11</f>
        <v>29.783333333333335</v>
      </c>
      <c r="I25" s="3">
        <f>[21]Outubro!$B$12</f>
        <v>28.683333333333334</v>
      </c>
      <c r="J25" s="3">
        <f>[21]Outubro!$B$13</f>
        <v>28.083333333333339</v>
      </c>
      <c r="K25" s="3">
        <f>[21]Outubro!$B$14</f>
        <v>23.183333333333337</v>
      </c>
      <c r="L25" s="3">
        <f>[21]Outubro!$B$15</f>
        <v>22.1875</v>
      </c>
      <c r="M25" s="3">
        <f>[21]Outubro!$B$16</f>
        <v>20.420833333333331</v>
      </c>
      <c r="N25" s="3">
        <f>[21]Outubro!$B$17</f>
        <v>22.63333333333334</v>
      </c>
      <c r="O25" s="3">
        <f>[21]Outubro!$B$18</f>
        <v>24.308333333333334</v>
      </c>
      <c r="P25" s="3">
        <f>[21]Outubro!$B$19</f>
        <v>26.375000000000004</v>
      </c>
      <c r="Q25" s="3">
        <f>[21]Outubro!$B$20</f>
        <v>23.145833333333332</v>
      </c>
      <c r="R25" s="3">
        <f>[21]Outubro!$B$21</f>
        <v>24.454166666666662</v>
      </c>
      <c r="S25" s="3">
        <f>[21]Outubro!$B$22</f>
        <v>24.908333333333328</v>
      </c>
      <c r="T25" s="3">
        <f>[21]Outubro!$B$23</f>
        <v>21.737500000000001</v>
      </c>
      <c r="U25" s="3">
        <f>[21]Outubro!$B$24</f>
        <v>24.443478260869561</v>
      </c>
      <c r="V25" s="3">
        <f>[21]Outubro!$B$25</f>
        <v>24.037500000000005</v>
      </c>
      <c r="W25" s="3">
        <f>[21]Outubro!$B$26</f>
        <v>27.587500000000002</v>
      </c>
      <c r="X25" s="3">
        <f>[21]Outubro!$B$27</f>
        <v>26.495833333333334</v>
      </c>
      <c r="Y25" s="3">
        <f>[21]Outubro!$B$28</f>
        <v>23.608333333333338</v>
      </c>
      <c r="Z25" s="3">
        <f>[21]Outubro!$B$29</f>
        <v>27.283333333333331</v>
      </c>
      <c r="AA25" s="3">
        <f>[21]Outubro!$B$30</f>
        <v>28.61666666666666</v>
      </c>
      <c r="AB25" s="3">
        <f>[21]Outubro!$B$31</f>
        <v>29.970833333333328</v>
      </c>
      <c r="AC25" s="3">
        <f>[21]Outubro!$B$32</f>
        <v>29.420833333333331</v>
      </c>
      <c r="AD25" s="3">
        <f>[21]Outubro!$B$33</f>
        <v>29.020833333333332</v>
      </c>
      <c r="AE25" s="3">
        <f>[21]Outubro!$B$34</f>
        <v>30.466666666666658</v>
      </c>
      <c r="AF25" s="3">
        <f>[21]Outubro!$B$35</f>
        <v>30.045833333333331</v>
      </c>
      <c r="AG25" s="16">
        <f t="shared" si="2"/>
        <v>26.118338008415144</v>
      </c>
    </row>
    <row r="26" spans="1:34" ht="17.100000000000001" customHeight="1" x14ac:dyDescent="0.2">
      <c r="A26" s="9" t="s">
        <v>18</v>
      </c>
      <c r="B26" s="3">
        <f>[22]Outubro!$B$5</f>
        <v>26.866666666666664</v>
      </c>
      <c r="C26" s="3">
        <f>[22]Outubro!$B$6</f>
        <v>26.324999999999999</v>
      </c>
      <c r="D26" s="3">
        <f>[22]Outubro!$B$7</f>
        <v>25.399999999999995</v>
      </c>
      <c r="E26" s="3">
        <f>[22]Outubro!$B$8</f>
        <v>22.445833333333336</v>
      </c>
      <c r="F26" s="3">
        <f>[22]Outubro!$B$9</f>
        <v>22.779166666666665</v>
      </c>
      <c r="G26" s="3">
        <f>[22]Outubro!$B$10</f>
        <v>26.3</v>
      </c>
      <c r="H26" s="3">
        <f>[22]Outubro!$B$11</f>
        <v>27.3125</v>
      </c>
      <c r="I26" s="3">
        <f>[22]Outubro!$B$12</f>
        <v>27.758333333333329</v>
      </c>
      <c r="J26" s="3">
        <f>[22]Outubro!$B$13</f>
        <v>26.504166666666674</v>
      </c>
      <c r="K26" s="3">
        <f>[22]Outubro!$B$14</f>
        <v>23.154166666666669</v>
      </c>
      <c r="L26" s="3">
        <f>[22]Outubro!$B$15</f>
        <v>20.833333333333332</v>
      </c>
      <c r="M26" s="3">
        <f>[22]Outubro!$B$16</f>
        <v>22.025000000000002</v>
      </c>
      <c r="N26" s="3">
        <f>[22]Outubro!$B$17</f>
        <v>22.879166666666666</v>
      </c>
      <c r="O26" s="3">
        <f>[22]Outubro!$B$18</f>
        <v>24.924999999999997</v>
      </c>
      <c r="P26" s="3">
        <f>[22]Outubro!$B$19</f>
        <v>26.612499999999997</v>
      </c>
      <c r="Q26" s="3">
        <f>[22]Outubro!$B$20</f>
        <v>20.970833333333335</v>
      </c>
      <c r="R26" s="3">
        <f>[22]Outubro!$B$21</f>
        <v>22.333333333333332</v>
      </c>
      <c r="S26" s="3">
        <f>[22]Outubro!$B$22</f>
        <v>25.120833333333334</v>
      </c>
      <c r="T26" s="3">
        <f>[22]Outubro!$B$23</f>
        <v>24.108333333333331</v>
      </c>
      <c r="U26" s="3">
        <f>[22]Outubro!$B$24</f>
        <v>24.962500000000002</v>
      </c>
      <c r="V26" s="3">
        <f>[22]Outubro!$B$25</f>
        <v>24.979166666666668</v>
      </c>
      <c r="W26" s="3">
        <f>[22]Outubro!$B$26</f>
        <v>27.100000000000005</v>
      </c>
      <c r="X26" s="3">
        <f>[22]Outubro!$B$27</f>
        <v>27.608333333333331</v>
      </c>
      <c r="Y26" s="3">
        <f>[22]Outubro!$B$28</f>
        <v>23.129166666666666</v>
      </c>
      <c r="Z26" s="3">
        <f>[22]Outubro!$B$29</f>
        <v>26.287500000000005</v>
      </c>
      <c r="AA26" s="3">
        <f>[22]Outubro!$B$30</f>
        <v>26.399999999999995</v>
      </c>
      <c r="AB26" s="3">
        <f>[22]Outubro!$B$31</f>
        <v>25.916666666666671</v>
      </c>
      <c r="AC26" s="3">
        <f>[22]Outubro!$B$32</f>
        <v>26.554166666666664</v>
      </c>
      <c r="AD26" s="3">
        <f>[22]Outubro!$B$33</f>
        <v>28.849999999999998</v>
      </c>
      <c r="AE26" s="3">
        <f>[22]Outubro!$B$34</f>
        <v>28.870833333333334</v>
      </c>
      <c r="AF26" s="3">
        <f>[22]Outubro!$B$35</f>
        <v>29.045833333333331</v>
      </c>
      <c r="AG26" s="16">
        <f t="shared" si="2"/>
        <v>25.301881720430107</v>
      </c>
    </row>
    <row r="27" spans="1:34" ht="17.100000000000001" customHeight="1" x14ac:dyDescent="0.2">
      <c r="A27" s="9" t="s">
        <v>19</v>
      </c>
      <c r="B27" s="3">
        <f>[23]Outubro!$B$5</f>
        <v>27.562499999999996</v>
      </c>
      <c r="C27" s="3">
        <f>[23]Outubro!$B$6</f>
        <v>27.116666666666664</v>
      </c>
      <c r="D27" s="3">
        <f>[23]Outubro!$B$7</f>
        <v>21.362499999999997</v>
      </c>
      <c r="E27" s="3">
        <f>[23]Outubro!$B$8</f>
        <v>21.654166666666669</v>
      </c>
      <c r="F27" s="3">
        <f>[23]Outubro!$B$9</f>
        <v>24.799999999999997</v>
      </c>
      <c r="G27" s="3">
        <f>[23]Outubro!$B$10</f>
        <v>25.762499999999999</v>
      </c>
      <c r="H27" s="3">
        <f>[23]Outubro!$B$11</f>
        <v>29.204166666666666</v>
      </c>
      <c r="I27" s="3">
        <f>[23]Outubro!$B$12</f>
        <v>29.2</v>
      </c>
      <c r="J27" s="3">
        <f>[23]Outubro!$B$13</f>
        <v>28.766666666666666</v>
      </c>
      <c r="K27" s="3">
        <f>[23]Outubro!$B$14</f>
        <v>22.908333333333335</v>
      </c>
      <c r="L27" s="3">
        <f>[23]Outubro!$B$15</f>
        <v>18.779166666666669</v>
      </c>
      <c r="M27" s="3">
        <f>[23]Outubro!$B$16</f>
        <v>18.779166666666669</v>
      </c>
      <c r="N27" s="3">
        <f>[23]Outubro!$B$17</f>
        <v>21.479166666666661</v>
      </c>
      <c r="O27" s="3">
        <f>[23]Outubro!$B$18</f>
        <v>22.654166666666665</v>
      </c>
      <c r="P27" s="3">
        <f>[23]Outubro!$B$19</f>
        <v>23.724999999999998</v>
      </c>
      <c r="Q27" s="3">
        <f>[23]Outubro!$B$20</f>
        <v>21.991666666666664</v>
      </c>
      <c r="R27" s="3">
        <f>[23]Outubro!$B$21</f>
        <v>23.983333333333334</v>
      </c>
      <c r="S27" s="3">
        <f>[23]Outubro!$B$22</f>
        <v>23.387500000000003</v>
      </c>
      <c r="T27" s="3">
        <f>[23]Outubro!$B$23</f>
        <v>22.770833333333332</v>
      </c>
      <c r="U27" s="3">
        <f>[23]Outubro!$B$24</f>
        <v>21.070833333333336</v>
      </c>
      <c r="V27" s="3">
        <f>[23]Outubro!$B$25</f>
        <v>20.108333333333331</v>
      </c>
      <c r="W27" s="3">
        <f>[23]Outubro!$B$26</f>
        <v>25.450000000000003</v>
      </c>
      <c r="X27" s="3">
        <f>[23]Outubro!$B$27</f>
        <v>19.341666666666669</v>
      </c>
      <c r="Y27" s="3">
        <f>[23]Outubro!$B$28</f>
        <v>19.625000000000004</v>
      </c>
      <c r="Z27" s="3">
        <f>[23]Outubro!$B$29</f>
        <v>24.337500000000006</v>
      </c>
      <c r="AA27" s="3">
        <f>[23]Outubro!$B$30</f>
        <v>25.450000000000003</v>
      </c>
      <c r="AB27" s="3">
        <f>[23]Outubro!$B$31</f>
        <v>27.32083333333334</v>
      </c>
      <c r="AC27" s="3">
        <f>[23]Outubro!$B$32</f>
        <v>25.733333333333331</v>
      </c>
      <c r="AD27" s="3">
        <f>[23]Outubro!$B$33</f>
        <v>26.75833333333334</v>
      </c>
      <c r="AE27" s="3">
        <f>[23]Outubro!$B$34</f>
        <v>28.95</v>
      </c>
      <c r="AF27" s="3">
        <f>[23]Outubro!$B$35</f>
        <v>27.425000000000001</v>
      </c>
      <c r="AG27" s="16">
        <f t="shared" si="2"/>
        <v>24.111559139784951</v>
      </c>
    </row>
    <row r="28" spans="1:34" ht="17.100000000000001" customHeight="1" x14ac:dyDescent="0.2">
      <c r="A28" s="9" t="s">
        <v>31</v>
      </c>
      <c r="B28" s="3">
        <f>[24]Outubro!$B$5</f>
        <v>29.208333333333329</v>
      </c>
      <c r="C28" s="3">
        <f>[24]Outubro!$B$6</f>
        <v>28.416666666666668</v>
      </c>
      <c r="D28" s="3">
        <f>[24]Outubro!$B$7</f>
        <v>24.099999999999998</v>
      </c>
      <c r="E28" s="3">
        <f>[24]Outubro!$B$8</f>
        <v>23.745833333333334</v>
      </c>
      <c r="F28" s="3">
        <f>[24]Outubro!$B$9</f>
        <v>25.549999999999994</v>
      </c>
      <c r="G28" s="3">
        <f>[24]Outubro!$B$10</f>
        <v>28.345833333333331</v>
      </c>
      <c r="H28" s="3">
        <f>[24]Outubro!$B$11</f>
        <v>30.108333333333334</v>
      </c>
      <c r="I28" s="3">
        <f>[24]Outubro!$B$12</f>
        <v>29.224999999999998</v>
      </c>
      <c r="J28" s="3">
        <f>[24]Outubro!$B$13</f>
        <v>29.191666666666674</v>
      </c>
      <c r="K28" s="3">
        <f>[24]Outubro!$B$14</f>
        <v>23.925000000000001</v>
      </c>
      <c r="L28" s="3">
        <f>[24]Outubro!$B$15</f>
        <v>21.324999999999999</v>
      </c>
      <c r="M28" s="3">
        <f>[24]Outubro!$B$16</f>
        <v>20.379166666666666</v>
      </c>
      <c r="N28" s="3">
        <f>[24]Outubro!$B$17</f>
        <v>21.845833333333331</v>
      </c>
      <c r="O28" s="3">
        <f>[24]Outubro!$B$18</f>
        <v>24.158333333333335</v>
      </c>
      <c r="P28" s="3">
        <f>[24]Outubro!$B$19</f>
        <v>26.983333333333338</v>
      </c>
      <c r="Q28" s="3">
        <f>[24]Outubro!$B$20</f>
        <v>22.070833333333329</v>
      </c>
      <c r="R28" s="3">
        <f>[24]Outubro!$B$21</f>
        <v>23.554166666666664</v>
      </c>
      <c r="S28" s="3">
        <f>[24]Outubro!$B$22</f>
        <v>25.829166666666666</v>
      </c>
      <c r="T28" s="3">
        <f>[24]Outubro!$B$23</f>
        <v>21.775000000000002</v>
      </c>
      <c r="U28" s="3">
        <f>[24]Outubro!$B$24</f>
        <v>25.529166666666669</v>
      </c>
      <c r="V28" s="3">
        <f>[24]Outubro!$B$25</f>
        <v>26.920833333333334</v>
      </c>
      <c r="W28" s="3">
        <f>[24]Outubro!$B$26</f>
        <v>28.324999999999992</v>
      </c>
      <c r="X28" s="3">
        <f>[24]Outubro!$B$27</f>
        <v>26.770833333333332</v>
      </c>
      <c r="Y28" s="3">
        <f>[24]Outubro!$B$28</f>
        <v>22</v>
      </c>
      <c r="Z28" s="3">
        <f>[24]Outubro!$B$29</f>
        <v>26.699999999999992</v>
      </c>
      <c r="AA28" s="3">
        <f>[24]Outubro!$B$30</f>
        <v>29.087500000000006</v>
      </c>
      <c r="AB28" s="3">
        <f>[24]Outubro!$B$31</f>
        <v>28.241666666666664</v>
      </c>
      <c r="AC28" s="3">
        <f>[24]Outubro!$B$32</f>
        <v>29.041666666666668</v>
      </c>
      <c r="AD28" s="3">
        <f>[24]Outubro!$B$33</f>
        <v>29.849999999999998</v>
      </c>
      <c r="AE28" s="3">
        <f>[24]Outubro!$B$34</f>
        <v>31.324999999999992</v>
      </c>
      <c r="AF28" s="3">
        <f>[24]Outubro!$B$35</f>
        <v>30.358333333333334</v>
      </c>
      <c r="AG28" s="16">
        <f t="shared" si="2"/>
        <v>26.254435483870971</v>
      </c>
    </row>
    <row r="29" spans="1:34" ht="17.100000000000001" customHeight="1" x14ac:dyDescent="0.2">
      <c r="A29" s="9" t="s">
        <v>20</v>
      </c>
      <c r="B29" s="3">
        <f>[25]Outubro!$B$5</f>
        <v>29.354166666666668</v>
      </c>
      <c r="C29" s="3">
        <f>[25]Outubro!$B$6</f>
        <v>29.470833333333335</v>
      </c>
      <c r="D29" s="3">
        <f>[25]Outubro!$B$7</f>
        <v>29.095833333333328</v>
      </c>
      <c r="E29" s="3">
        <f>[25]Outubro!$B$8</f>
        <v>25.787499999999998</v>
      </c>
      <c r="F29" s="3">
        <f>[25]Outubro!$B$9</f>
        <v>25.016666666666662</v>
      </c>
      <c r="G29" s="3">
        <f>[25]Outubro!$B$10</f>
        <v>28.454166666666669</v>
      </c>
      <c r="H29" s="3">
        <f>[25]Outubro!$B$11</f>
        <v>30.049999999999997</v>
      </c>
      <c r="I29" s="3">
        <f>[25]Outubro!$B$12</f>
        <v>30</v>
      </c>
      <c r="J29" s="3">
        <f>[25]Outubro!$B$13</f>
        <v>29.745833333333326</v>
      </c>
      <c r="K29" s="3">
        <f>[25]Outubro!$B$14</f>
        <v>26.520833333333339</v>
      </c>
      <c r="L29" s="3">
        <f>[25]Outubro!$B$15</f>
        <v>25.879166666666666</v>
      </c>
      <c r="M29" s="3">
        <f>[25]Outubro!$B$16</f>
        <v>24.058333333333326</v>
      </c>
      <c r="N29" s="3">
        <f>[25]Outubro!$B$17</f>
        <v>24.220833333333331</v>
      </c>
      <c r="O29" s="3">
        <f>[25]Outubro!$B$18</f>
        <v>25.641666666666669</v>
      </c>
      <c r="P29" s="3">
        <f>[25]Outubro!$B$19</f>
        <v>26.891666666666666</v>
      </c>
      <c r="Q29" s="3">
        <f>[25]Outubro!$B$20</f>
        <v>24.408333333333331</v>
      </c>
      <c r="R29" s="3">
        <f>[25]Outubro!$B$21</f>
        <v>24.341666666666669</v>
      </c>
      <c r="S29" s="3">
        <f>[25]Outubro!$B$22</f>
        <v>26.512499999999999</v>
      </c>
      <c r="T29" s="3">
        <f>[25]Outubro!$B$23</f>
        <v>27.091666666666658</v>
      </c>
      <c r="U29" s="3">
        <f>[25]Outubro!$B$24</f>
        <v>28.074999999999992</v>
      </c>
      <c r="V29" s="3">
        <f>[25]Outubro!$B$25</f>
        <v>28.487500000000008</v>
      </c>
      <c r="W29" s="3">
        <f>[25]Outubro!$B$26</f>
        <v>29.133333333333336</v>
      </c>
      <c r="X29" s="3">
        <f>[25]Outubro!$B$27</f>
        <v>30.600000000000005</v>
      </c>
      <c r="Y29" s="3">
        <f>[25]Outubro!$B$28</f>
        <v>24.870833333333337</v>
      </c>
      <c r="Z29" s="3">
        <f>[25]Outubro!$B$29</f>
        <v>28.333333333333332</v>
      </c>
      <c r="AA29" s="3">
        <f>[25]Outubro!$B$30</f>
        <v>30.654166666666665</v>
      </c>
      <c r="AB29" s="3">
        <f>[25]Outubro!$B$31</f>
        <v>29.454166666666676</v>
      </c>
      <c r="AC29" s="3">
        <f>[25]Outubro!$B$32</f>
        <v>31.445833333333322</v>
      </c>
      <c r="AD29" s="3">
        <f>[25]Outubro!$B$33</f>
        <v>31.741666666666664</v>
      </c>
      <c r="AE29" s="3">
        <f>[25]Outubro!$B$34</f>
        <v>32.304166666666667</v>
      </c>
      <c r="AF29" s="3">
        <f>[25]Outubro!$B$35</f>
        <v>32.762499999999996</v>
      </c>
      <c r="AG29" s="16">
        <f t="shared" si="2"/>
        <v>28.077553763440861</v>
      </c>
    </row>
    <row r="30" spans="1:34" s="5" customFormat="1" ht="17.100000000000001" customHeight="1" x14ac:dyDescent="0.2">
      <c r="A30" s="13" t="s">
        <v>34</v>
      </c>
      <c r="B30" s="21">
        <f>AVERAGE(B5:B29)</f>
        <v>28.721309523809527</v>
      </c>
      <c r="C30" s="21">
        <f t="shared" ref="C30:AG30" si="3">AVERAGE(C5:C29)</f>
        <v>28.692916666666662</v>
      </c>
      <c r="D30" s="21">
        <f t="shared" si="3"/>
        <v>24.685499999999998</v>
      </c>
      <c r="E30" s="21">
        <f t="shared" si="3"/>
        <v>23.740815617715615</v>
      </c>
      <c r="F30" s="21">
        <f t="shared" si="3"/>
        <v>25.165433333333329</v>
      </c>
      <c r="G30" s="21">
        <f t="shared" si="3"/>
        <v>27.444814699792957</v>
      </c>
      <c r="H30" s="21">
        <f t="shared" si="3"/>
        <v>28.673761904761903</v>
      </c>
      <c r="I30" s="21">
        <f t="shared" si="3"/>
        <v>28.798285714285708</v>
      </c>
      <c r="J30" s="21">
        <f t="shared" si="3"/>
        <v>28.732166666666675</v>
      </c>
      <c r="K30" s="21">
        <f t="shared" si="3"/>
        <v>24.010605263157895</v>
      </c>
      <c r="L30" s="21">
        <f t="shared" si="3"/>
        <v>21.610166666666668</v>
      </c>
      <c r="M30" s="21">
        <f t="shared" si="3"/>
        <v>21.504988888888889</v>
      </c>
      <c r="N30" s="21">
        <f t="shared" si="3"/>
        <v>23.355153623188404</v>
      </c>
      <c r="O30" s="21">
        <f t="shared" si="3"/>
        <v>25.203380952380943</v>
      </c>
      <c r="P30" s="21">
        <f t="shared" si="3"/>
        <v>26.832690476190475</v>
      </c>
      <c r="Q30" s="21">
        <f t="shared" si="3"/>
        <v>22.860857142857142</v>
      </c>
      <c r="R30" s="21">
        <f t="shared" si="3"/>
        <v>24.005619047619053</v>
      </c>
      <c r="S30" s="21">
        <f t="shared" si="3"/>
        <v>25.05628205128205</v>
      </c>
      <c r="T30" s="21">
        <f t="shared" si="3"/>
        <v>23.722393939393946</v>
      </c>
      <c r="U30" s="21">
        <f t="shared" si="3"/>
        <v>25.469786749482399</v>
      </c>
      <c r="V30" s="21">
        <f t="shared" si="3"/>
        <v>25.809049019607841</v>
      </c>
      <c r="W30" s="21">
        <f t="shared" si="3"/>
        <v>27.917000000000002</v>
      </c>
      <c r="X30" s="21">
        <f t="shared" si="3"/>
        <v>26.457404761904762</v>
      </c>
      <c r="Y30" s="21">
        <f t="shared" si="3"/>
        <v>23.58677777777778</v>
      </c>
      <c r="Z30" s="21">
        <f t="shared" si="3"/>
        <v>26.828000000000003</v>
      </c>
      <c r="AA30" s="21">
        <f t="shared" si="3"/>
        <v>28.702880952380962</v>
      </c>
      <c r="AB30" s="21">
        <f t="shared" si="3"/>
        <v>28.904933333333332</v>
      </c>
      <c r="AC30" s="21">
        <f t="shared" si="3"/>
        <v>29.039904761904765</v>
      </c>
      <c r="AD30" s="21">
        <f t="shared" si="3"/>
        <v>29.622071428571431</v>
      </c>
      <c r="AE30" s="21">
        <f t="shared" si="3"/>
        <v>30.61330952380953</v>
      </c>
      <c r="AF30" s="53">
        <f t="shared" si="3"/>
        <v>30.275100000000002</v>
      </c>
      <c r="AG30" s="21">
        <f t="shared" si="3"/>
        <v>26.323979370562277</v>
      </c>
      <c r="AH30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90" zoomScaleNormal="90" workbookViewId="0">
      <selection activeCell="AG30" sqref="AG30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37" bestFit="1" customWidth="1"/>
  </cols>
  <sheetData>
    <row r="1" spans="1:35" ht="20.100000000000001" customHeight="1" thickBo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5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39" t="s">
        <v>44</v>
      </c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43</v>
      </c>
      <c r="AH3" s="33" t="s">
        <v>41</v>
      </c>
      <c r="AI3" s="39" t="s">
        <v>45</v>
      </c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34" t="s">
        <v>39</v>
      </c>
      <c r="AI4" s="40">
        <v>41213</v>
      </c>
    </row>
    <row r="5" spans="1:35" s="5" customFormat="1" ht="20.100000000000001" customHeight="1" thickTop="1" x14ac:dyDescent="0.2">
      <c r="A5" s="8" t="s">
        <v>46</v>
      </c>
      <c r="B5" s="42">
        <f>[1]Outubro!$K$5</f>
        <v>0</v>
      </c>
      <c r="C5" s="42">
        <f>[1]Outubro!$K$6</f>
        <v>0</v>
      </c>
      <c r="D5" s="42">
        <f>[1]Outubro!$K$7</f>
        <v>2.2000000000000002</v>
      </c>
      <c r="E5" s="42">
        <f>[1]Outubro!$K$8</f>
        <v>2</v>
      </c>
      <c r="F5" s="42">
        <f>[1]Outubro!$K$9</f>
        <v>4.4000000000000004</v>
      </c>
      <c r="G5" s="42">
        <f>[1]Outubro!$K$10</f>
        <v>0</v>
      </c>
      <c r="H5" s="42">
        <f>[1]Outubro!$K$11</f>
        <v>0</v>
      </c>
      <c r="I5" s="42">
        <f>[1]Outubro!$K$12</f>
        <v>0</v>
      </c>
      <c r="J5" s="42">
        <f>[1]Outubro!$K$13</f>
        <v>0</v>
      </c>
      <c r="K5" s="42">
        <f>[1]Outubro!$K$14</f>
        <v>25.199999999999996</v>
      </c>
      <c r="L5" s="42">
        <f>[1]Outubro!$K$15</f>
        <v>0</v>
      </c>
      <c r="M5" s="42">
        <f>[1]Outubro!$K$16</f>
        <v>0.4</v>
      </c>
      <c r="N5" s="42">
        <f>[1]Outubro!$K$17</f>
        <v>0</v>
      </c>
      <c r="O5" s="42">
        <f>[1]Outubro!$K$18</f>
        <v>0</v>
      </c>
      <c r="P5" s="42">
        <f>[1]Outubro!$K$19</f>
        <v>0</v>
      </c>
      <c r="Q5" s="42">
        <f>[1]Outubro!$K$20</f>
        <v>7</v>
      </c>
      <c r="R5" s="42">
        <f>[1]Outubro!$K$21</f>
        <v>0</v>
      </c>
      <c r="S5" s="42">
        <f>[1]Outubro!$K$22</f>
        <v>0</v>
      </c>
      <c r="T5" s="42">
        <f>[1]Outubro!$K$23</f>
        <v>0</v>
      </c>
      <c r="U5" s="42">
        <f>[1]Outubro!$K$24</f>
        <v>0</v>
      </c>
      <c r="V5" s="42">
        <f>[1]Outubro!$K$25</f>
        <v>6.2</v>
      </c>
      <c r="W5" s="42">
        <f>[1]Outubro!$K$26</f>
        <v>0</v>
      </c>
      <c r="X5" s="42">
        <f>[1]Outubro!$K$27</f>
        <v>0</v>
      </c>
      <c r="Y5" s="42">
        <f>[1]Outubro!$K$28</f>
        <v>35.000000000000007</v>
      </c>
      <c r="Z5" s="42">
        <f>[1]Outubro!$K$29</f>
        <v>0</v>
      </c>
      <c r="AA5" s="42">
        <f>[1]Outubro!$K$30</f>
        <v>8.8000000000000007</v>
      </c>
      <c r="AB5" s="42">
        <f>[1]Outubro!$K$31</f>
        <v>0</v>
      </c>
      <c r="AC5" s="42">
        <f>[1]Outubro!$K$32</f>
        <v>0</v>
      </c>
      <c r="AD5" s="42">
        <f>[1]Outubro!$K$33</f>
        <v>0</v>
      </c>
      <c r="AE5" s="42">
        <f>[1]Outubro!$K$34</f>
        <v>0</v>
      </c>
      <c r="AF5" s="42">
        <f>[1]Outubro!$K$35</f>
        <v>0</v>
      </c>
      <c r="AG5" s="43">
        <f>SUM(B5:AF5)</f>
        <v>91.2</v>
      </c>
      <c r="AH5" s="46">
        <f>MAX(B5:AF5)</f>
        <v>35.000000000000007</v>
      </c>
      <c r="AI5" s="37">
        <v>5</v>
      </c>
    </row>
    <row r="6" spans="1:35" ht="17.100000000000001" customHeight="1" x14ac:dyDescent="0.2">
      <c r="A6" s="9" t="s">
        <v>0</v>
      </c>
      <c r="B6" s="3">
        <f>[2]Outubro!$K$5</f>
        <v>0</v>
      </c>
      <c r="C6" s="3">
        <f>[2]Outubro!$K$6</f>
        <v>0</v>
      </c>
      <c r="D6" s="3">
        <f>[2]Outubro!$K$7</f>
        <v>56.20000000000001</v>
      </c>
      <c r="E6" s="3">
        <f>[2]Outubro!$K$8</f>
        <v>0.2</v>
      </c>
      <c r="F6" s="3">
        <f>[2]Outubro!$K$9</f>
        <v>0</v>
      </c>
      <c r="G6" s="3">
        <f>[2]Outubro!$K$10</f>
        <v>9</v>
      </c>
      <c r="H6" s="3">
        <f>[2]Outubro!$K$11</f>
        <v>0</v>
      </c>
      <c r="I6" s="3">
        <f>[2]Outubro!$K$12</f>
        <v>0</v>
      </c>
      <c r="J6" s="3">
        <f>[2]Outubro!$K$13</f>
        <v>0</v>
      </c>
      <c r="K6" s="3">
        <f>[2]Outubro!$K$14</f>
        <v>29.2</v>
      </c>
      <c r="L6" s="3">
        <f>[2]Outubro!$K$15</f>
        <v>0.2</v>
      </c>
      <c r="M6" s="3">
        <f>[2]Outubro!$K$16</f>
        <v>0.6</v>
      </c>
      <c r="N6" s="3">
        <f>[2]Outubro!$K$17</f>
        <v>0</v>
      </c>
      <c r="O6" s="3">
        <f>[2]Outubro!$K$18</f>
        <v>0</v>
      </c>
      <c r="P6" s="3">
        <f>[2]Outubro!$K$19</f>
        <v>0</v>
      </c>
      <c r="Q6" s="3">
        <f>[2]Outubro!$K$20</f>
        <v>44.2</v>
      </c>
      <c r="R6" s="3">
        <f>[2]Outubro!$K$21</f>
        <v>0</v>
      </c>
      <c r="S6" s="3">
        <f>[2]Outubro!$K$22</f>
        <v>37.799999999999997</v>
      </c>
      <c r="T6" s="3">
        <f>[2]Outubro!$K$23</f>
        <v>3.6</v>
      </c>
      <c r="U6" s="3">
        <f>[2]Outubro!$K$24</f>
        <v>4.2</v>
      </c>
      <c r="V6" s="3">
        <f>[2]Outubro!$K$25</f>
        <v>27.799999999999997</v>
      </c>
      <c r="W6" s="3">
        <f>[2]Outubro!$K$26</f>
        <v>0.2</v>
      </c>
      <c r="X6" s="3">
        <f>[2]Outubro!$K$27</f>
        <v>0.8</v>
      </c>
      <c r="Y6" s="3">
        <f>[2]Outubro!$K$28</f>
        <v>0</v>
      </c>
      <c r="Z6" s="3">
        <f>[2]Outubro!$K$29</f>
        <v>4.8000000000000007</v>
      </c>
      <c r="AA6" s="3">
        <f>[2]Outubro!$K$30</f>
        <v>0.2</v>
      </c>
      <c r="AB6" s="3">
        <f>[2]Outubro!$K$31</f>
        <v>0</v>
      </c>
      <c r="AC6" s="3">
        <f>[2]Outubro!$K$32</f>
        <v>0</v>
      </c>
      <c r="AD6" s="3">
        <f>[2]Outubro!$K$33</f>
        <v>0</v>
      </c>
      <c r="AE6" s="3">
        <f>[2]Outubro!$K$34</f>
        <v>0</v>
      </c>
      <c r="AF6" s="3">
        <f>[2]Outubro!$K$35</f>
        <v>0</v>
      </c>
      <c r="AG6" s="16">
        <f t="shared" ref="AG6:AG15" si="1">SUM(B6:AF6)</f>
        <v>219</v>
      </c>
      <c r="AH6" s="16">
        <f>MAX(B6:AF6)</f>
        <v>56.20000000000001</v>
      </c>
      <c r="AI6" s="37">
        <v>5</v>
      </c>
    </row>
    <row r="7" spans="1:35" ht="17.100000000000001" customHeight="1" x14ac:dyDescent="0.2">
      <c r="A7" s="9" t="s">
        <v>1</v>
      </c>
      <c r="B7" s="3">
        <f>[3]Outubro!$K$5</f>
        <v>0</v>
      </c>
      <c r="C7" s="3">
        <f>[3]Outubro!$K$6</f>
        <v>0.2</v>
      </c>
      <c r="D7" s="3">
        <f>[3]Outubro!$K$7</f>
        <v>0.2</v>
      </c>
      <c r="E7" s="3">
        <f>[3]Outubro!$K$8</f>
        <v>0.8</v>
      </c>
      <c r="F7" s="3">
        <f>[3]Outubro!$K$9</f>
        <v>0</v>
      </c>
      <c r="G7" s="3">
        <f>[3]Outubro!$K$10</f>
        <v>0</v>
      </c>
      <c r="H7" s="3">
        <f>[3]Outubro!$K$11</f>
        <v>0</v>
      </c>
      <c r="I7" s="3">
        <f>[3]Outubro!$K$12</f>
        <v>0</v>
      </c>
      <c r="J7" s="3">
        <f>[3]Outubro!$K$13</f>
        <v>0</v>
      </c>
      <c r="K7" s="3">
        <f>[3]Outubro!$K$14</f>
        <v>25.4</v>
      </c>
      <c r="L7" s="3">
        <f>[3]Outubro!$K$15</f>
        <v>0.2</v>
      </c>
      <c r="M7" s="3">
        <f>[3]Outubro!$K$16</f>
        <v>0</v>
      </c>
      <c r="N7" s="3">
        <f>[3]Outubro!$K$17</f>
        <v>0</v>
      </c>
      <c r="O7" s="3">
        <f>[3]Outubro!$K$18</f>
        <v>0</v>
      </c>
      <c r="P7" s="3">
        <f>[3]Outubro!$K$19</f>
        <v>0</v>
      </c>
      <c r="Q7" s="3">
        <f>[3]Outubro!$K$20</f>
        <v>76.2</v>
      </c>
      <c r="R7" s="3">
        <f>[3]Outubro!$K$21</f>
        <v>0</v>
      </c>
      <c r="S7" s="3">
        <f>[3]Outubro!$K$22</f>
        <v>0.2</v>
      </c>
      <c r="T7" s="3">
        <f>[3]Outubro!$K$23</f>
        <v>16.799999999999997</v>
      </c>
      <c r="U7" s="3">
        <f>[3]Outubro!$K$24</f>
        <v>0.2</v>
      </c>
      <c r="V7" s="3">
        <f>[3]Outubro!$K$25</f>
        <v>0</v>
      </c>
      <c r="W7" s="3">
        <f>[3]Outubro!$K$26</f>
        <v>0</v>
      </c>
      <c r="X7" s="3">
        <f>[3]Outubro!$K$27</f>
        <v>14.2</v>
      </c>
      <c r="Y7" s="3">
        <f>[3]Outubro!$K$28</f>
        <v>0</v>
      </c>
      <c r="Z7" s="3">
        <f>[3]Outubro!$K$29</f>
        <v>0</v>
      </c>
      <c r="AA7" s="3">
        <f>[3]Outubro!$K$30</f>
        <v>0</v>
      </c>
      <c r="AB7" s="3">
        <f>[3]Outubro!$K$31</f>
        <v>0</v>
      </c>
      <c r="AC7" s="3">
        <f>[3]Outubro!$K$32</f>
        <v>0</v>
      </c>
      <c r="AD7" s="3">
        <f>[3]Outubro!$K$33</f>
        <v>0</v>
      </c>
      <c r="AE7" s="3">
        <f>[3]Outubro!$K$34</f>
        <v>0</v>
      </c>
      <c r="AF7" s="3">
        <f>[3]Outubro!$K$35</f>
        <v>0</v>
      </c>
      <c r="AG7" s="16">
        <f t="shared" si="1"/>
        <v>134.4</v>
      </c>
      <c r="AH7" s="16">
        <f t="shared" ref="AH7:AH15" si="2">MAX(B7:AF7)</f>
        <v>76.2</v>
      </c>
      <c r="AI7" s="37">
        <v>8</v>
      </c>
    </row>
    <row r="8" spans="1:35" ht="17.100000000000001" customHeight="1" x14ac:dyDescent="0.2">
      <c r="A8" s="9" t="s">
        <v>47</v>
      </c>
      <c r="B8" s="3">
        <f>[4]Outubro!$K$5</f>
        <v>0</v>
      </c>
      <c r="C8" s="3">
        <f>[4]Outubro!$K$6</f>
        <v>3.4</v>
      </c>
      <c r="D8" s="3">
        <f>[4]Outubro!$K$7</f>
        <v>85.000000000000014</v>
      </c>
      <c r="E8" s="3">
        <f>[4]Outubro!$K$8</f>
        <v>0</v>
      </c>
      <c r="F8" s="3">
        <f>[4]Outubro!$K$9</f>
        <v>0</v>
      </c>
      <c r="G8" s="3">
        <f>[4]Outubro!$K$10</f>
        <v>0</v>
      </c>
      <c r="H8" s="3">
        <f>[4]Outubro!$K$11</f>
        <v>0</v>
      </c>
      <c r="I8" s="3">
        <f>[4]Outubro!$K$12</f>
        <v>0</v>
      </c>
      <c r="J8" s="3">
        <f>[4]Outubro!$K$13</f>
        <v>0</v>
      </c>
      <c r="K8" s="3">
        <f>[4]Outubro!$K$14</f>
        <v>0</v>
      </c>
      <c r="L8" s="3">
        <f>[4]Outubro!$K$15</f>
        <v>0</v>
      </c>
      <c r="M8" s="3">
        <f>[4]Outubro!$K$16</f>
        <v>0</v>
      </c>
      <c r="N8" s="3">
        <f>[4]Outubro!$K$17</f>
        <v>0</v>
      </c>
      <c r="O8" s="3">
        <f>[4]Outubro!$K$18</f>
        <v>0</v>
      </c>
      <c r="P8" s="3">
        <f>[4]Outubro!$K$19</f>
        <v>0</v>
      </c>
      <c r="Q8" s="3">
        <f>[4]Outubro!$K$20</f>
        <v>0</v>
      </c>
      <c r="R8" s="3">
        <f>[4]Outubro!$K$21</f>
        <v>0</v>
      </c>
      <c r="S8" s="3">
        <f>[4]Outubro!$K$22</f>
        <v>0</v>
      </c>
      <c r="T8" s="3">
        <f>[4]Outubro!$K$23</f>
        <v>0</v>
      </c>
      <c r="U8" s="3">
        <f>[4]Outubro!$K$24</f>
        <v>0</v>
      </c>
      <c r="V8" s="3">
        <f>[4]Outubro!$K$25</f>
        <v>0</v>
      </c>
      <c r="W8" s="3">
        <f>[4]Outubro!$K$26</f>
        <v>0</v>
      </c>
      <c r="X8" s="3">
        <f>[4]Outubro!$K$27</f>
        <v>0</v>
      </c>
      <c r="Y8" s="3">
        <f>[4]Outubro!$K$28</f>
        <v>0</v>
      </c>
      <c r="Z8" s="3">
        <f>[4]Outubro!$K$29</f>
        <v>0</v>
      </c>
      <c r="AA8" s="3">
        <f>[4]Outubro!$K$30</f>
        <v>0</v>
      </c>
      <c r="AB8" s="3">
        <f>[4]Outubro!$K$31</f>
        <v>0</v>
      </c>
      <c r="AC8" s="3">
        <f>[4]Outubro!$K$32</f>
        <v>0</v>
      </c>
      <c r="AD8" s="3">
        <f>[4]Outubro!$K$33</f>
        <v>0</v>
      </c>
      <c r="AE8" s="3">
        <f>[4]Outubro!$K$34</f>
        <v>0</v>
      </c>
      <c r="AF8" s="3">
        <f>[4]Outubro!$K$35</f>
        <v>0</v>
      </c>
      <c r="AG8" s="16">
        <f t="shared" ref="AG8" si="3">SUM(B8:AF8)</f>
        <v>88.40000000000002</v>
      </c>
      <c r="AH8" s="16">
        <f t="shared" ref="AH8" si="4">MAX(B8:AF8)</f>
        <v>85.000000000000014</v>
      </c>
      <c r="AI8" s="37">
        <v>28</v>
      </c>
    </row>
    <row r="9" spans="1:35" ht="17.100000000000001" customHeight="1" x14ac:dyDescent="0.2">
      <c r="A9" s="9" t="s">
        <v>2</v>
      </c>
      <c r="B9" s="3">
        <f>[5]Outubro!$K$5</f>
        <v>0.8</v>
      </c>
      <c r="C9" s="3">
        <f>[5]Outubro!$K$6</f>
        <v>0</v>
      </c>
      <c r="D9" s="3">
        <f>[5]Outubro!$K$7</f>
        <v>0.2</v>
      </c>
      <c r="E9" s="3">
        <f>[5]Outubro!$K$8</f>
        <v>1.4</v>
      </c>
      <c r="F9" s="3">
        <f>[5]Outubro!$K$9</f>
        <v>0.4</v>
      </c>
      <c r="G9" s="3">
        <f>[5]Outubro!$K$10</f>
        <v>0</v>
      </c>
      <c r="H9" s="3">
        <f>[5]Outubro!$K$11</f>
        <v>0</v>
      </c>
      <c r="I9" s="3">
        <f>[5]Outubro!$K$12</f>
        <v>0</v>
      </c>
      <c r="J9" s="3">
        <f>[5]Outubro!$K$13</f>
        <v>0</v>
      </c>
      <c r="K9" s="3">
        <f>[5]Outubro!$K$14</f>
        <v>56.800000000000011</v>
      </c>
      <c r="L9" s="3">
        <f>[5]Outubro!$K$15</f>
        <v>2.6</v>
      </c>
      <c r="M9" s="3">
        <f>[5]Outubro!$K$16</f>
        <v>0</v>
      </c>
      <c r="N9" s="3">
        <f>[5]Outubro!$K$17</f>
        <v>0</v>
      </c>
      <c r="O9" s="3">
        <f>[5]Outubro!$K$18</f>
        <v>0</v>
      </c>
      <c r="P9" s="3">
        <f>[5]Outubro!$K$19</f>
        <v>0</v>
      </c>
      <c r="Q9" s="3">
        <f>[5]Outubro!$K$20</f>
        <v>33</v>
      </c>
      <c r="R9" s="3">
        <f>[5]Outubro!$K$21</f>
        <v>0.2</v>
      </c>
      <c r="S9" s="3">
        <f>[5]Outubro!$K$22</f>
        <v>0</v>
      </c>
      <c r="T9" s="3">
        <f>[5]Outubro!$K$23</f>
        <v>16.600000000000001</v>
      </c>
      <c r="U9" s="3">
        <f>[5]Outubro!$K$24</f>
        <v>0</v>
      </c>
      <c r="V9" s="3">
        <f>[5]Outubro!$K$25</f>
        <v>0</v>
      </c>
      <c r="W9" s="3">
        <f>[5]Outubro!$K$26</f>
        <v>0</v>
      </c>
      <c r="X9" s="3">
        <f>[5]Outubro!$K$27</f>
        <v>5.2</v>
      </c>
      <c r="Y9" s="3">
        <f>[5]Outubro!$K$28</f>
        <v>7.8000000000000007</v>
      </c>
      <c r="Z9" s="3">
        <f>[5]Outubro!$K$29</f>
        <v>0</v>
      </c>
      <c r="AA9" s="3">
        <f>[5]Outubro!$K$30</f>
        <v>0</v>
      </c>
      <c r="AB9" s="3">
        <f>[5]Outubro!$K$31</f>
        <v>0</v>
      </c>
      <c r="AC9" s="3">
        <f>[5]Outubro!$K$32</f>
        <v>0</v>
      </c>
      <c r="AD9" s="3">
        <f>[5]Outubro!$K$33</f>
        <v>0</v>
      </c>
      <c r="AE9" s="3">
        <f>[5]Outubro!$K$34</f>
        <v>0</v>
      </c>
      <c r="AF9" s="3">
        <f>[5]Outubro!$K$35</f>
        <v>0</v>
      </c>
      <c r="AG9" s="16">
        <f t="shared" si="1"/>
        <v>125.00000000000003</v>
      </c>
      <c r="AH9" s="16">
        <f t="shared" si="2"/>
        <v>56.800000000000011</v>
      </c>
      <c r="AI9" s="37">
        <v>7</v>
      </c>
    </row>
    <row r="10" spans="1:35" ht="17.100000000000001" customHeight="1" x14ac:dyDescent="0.2">
      <c r="A10" s="9" t="s">
        <v>3</v>
      </c>
      <c r="B10" s="3">
        <f>[6]Outubro!$K$5</f>
        <v>0</v>
      </c>
      <c r="C10" s="3">
        <f>[6]Outubro!$K$6</f>
        <v>0</v>
      </c>
      <c r="D10" s="3">
        <f>[6]Outubro!$K$7</f>
        <v>0</v>
      </c>
      <c r="E10" s="3">
        <f>[6]Outubro!$K$8</f>
        <v>0</v>
      </c>
      <c r="F10" s="3">
        <f>[6]Outubro!$K$9</f>
        <v>0</v>
      </c>
      <c r="G10" s="3">
        <f>[6]Outubro!$K$10</f>
        <v>0</v>
      </c>
      <c r="H10" s="3">
        <f>[6]Outubro!$K$11</f>
        <v>0</v>
      </c>
      <c r="I10" s="3">
        <f>[6]Outubro!$K$12</f>
        <v>0</v>
      </c>
      <c r="J10" s="3">
        <f>[6]Outubro!$K$13</f>
        <v>0</v>
      </c>
      <c r="K10" s="3">
        <f>[6]Outubro!$K$14</f>
        <v>0</v>
      </c>
      <c r="L10" s="3">
        <f>[6]Outubro!$K$15</f>
        <v>0</v>
      </c>
      <c r="M10" s="3">
        <f>[6]Outubro!$K$16</f>
        <v>19.799999999999997</v>
      </c>
      <c r="N10" s="3">
        <f>[6]Outubro!$K$17</f>
        <v>0</v>
      </c>
      <c r="O10" s="3">
        <f>[6]Outubro!$K$18</f>
        <v>0</v>
      </c>
      <c r="P10" s="3">
        <f>[6]Outubro!$K$19</f>
        <v>0</v>
      </c>
      <c r="Q10" s="3">
        <f>[6]Outubro!$K$20</f>
        <v>10.999999999999998</v>
      </c>
      <c r="R10" s="3">
        <f>[6]Outubro!$K$21</f>
        <v>0.2</v>
      </c>
      <c r="S10" s="3">
        <f>[6]Outubro!$K$22</f>
        <v>0</v>
      </c>
      <c r="T10" s="3">
        <f>[6]Outubro!$K$23</f>
        <v>0</v>
      </c>
      <c r="U10" s="3">
        <f>[6]Outubro!$K$24</f>
        <v>0</v>
      </c>
      <c r="V10" s="3">
        <f>[6]Outubro!$K$25</f>
        <v>1</v>
      </c>
      <c r="W10" s="3">
        <f>[6]Outubro!$K$26</f>
        <v>0.4</v>
      </c>
      <c r="X10" s="3">
        <f>[6]Outubro!$K$27</f>
        <v>0</v>
      </c>
      <c r="Y10" s="3">
        <f>[6]Outubro!$K$28</f>
        <v>0</v>
      </c>
      <c r="Z10" s="3">
        <f>[6]Outubro!$K$29</f>
        <v>0</v>
      </c>
      <c r="AA10" s="3">
        <f>[6]Outubro!$K$30</f>
        <v>0</v>
      </c>
      <c r="AB10" s="3">
        <f>[6]Outubro!$K$31</f>
        <v>0</v>
      </c>
      <c r="AC10" s="3">
        <f>[6]Outubro!$K$32</f>
        <v>0</v>
      </c>
      <c r="AD10" s="3">
        <f>[6]Outubro!$K$33</f>
        <v>0</v>
      </c>
      <c r="AE10" s="3">
        <f>[6]Outubro!$K$34</f>
        <v>0</v>
      </c>
      <c r="AF10" s="3">
        <f>[6]Outubro!$K$35</f>
        <v>0</v>
      </c>
      <c r="AG10" s="16">
        <f t="shared" si="1"/>
        <v>32.4</v>
      </c>
      <c r="AH10" s="16">
        <f t="shared" si="2"/>
        <v>19.799999999999997</v>
      </c>
      <c r="AI10" s="37">
        <v>9</v>
      </c>
    </row>
    <row r="11" spans="1:35" ht="17.100000000000001" customHeight="1" x14ac:dyDescent="0.2">
      <c r="A11" s="9" t="s">
        <v>4</v>
      </c>
      <c r="B11" s="3">
        <f>[7]Outubro!$K$5</f>
        <v>0.60000000000000009</v>
      </c>
      <c r="C11" s="3">
        <f>[7]Outubro!$K$6</f>
        <v>0</v>
      </c>
      <c r="D11" s="3">
        <f>[7]Outubro!$K$7</f>
        <v>6.1999999999999993</v>
      </c>
      <c r="E11" s="3">
        <f>[7]Outubro!$K$8</f>
        <v>0.6</v>
      </c>
      <c r="F11" s="3">
        <f>[7]Outubro!$K$9</f>
        <v>0</v>
      </c>
      <c r="G11" s="3">
        <f>[7]Outubro!$K$10</f>
        <v>0</v>
      </c>
      <c r="H11" s="3">
        <f>[7]Outubro!$K$11</f>
        <v>0</v>
      </c>
      <c r="I11" s="3">
        <f>[7]Outubro!$K$12</f>
        <v>0</v>
      </c>
      <c r="J11" s="3">
        <f>[7]Outubro!$K$13</f>
        <v>0</v>
      </c>
      <c r="K11" s="3">
        <f>[7]Outubro!$K$14</f>
        <v>2</v>
      </c>
      <c r="L11" s="3">
        <f>[7]Outubro!$K$15</f>
        <v>0.2</v>
      </c>
      <c r="M11" s="3">
        <f>[7]Outubro!$K$16</f>
        <v>0.2</v>
      </c>
      <c r="N11" s="3">
        <f>[7]Outubro!$K$17</f>
        <v>0</v>
      </c>
      <c r="O11" s="3">
        <f>[7]Outubro!$K$18</f>
        <v>0</v>
      </c>
      <c r="P11" s="3">
        <f>[7]Outubro!$K$19</f>
        <v>0.2</v>
      </c>
      <c r="Q11" s="3">
        <f>[7]Outubro!$K$20</f>
        <v>11.6</v>
      </c>
      <c r="R11" s="3">
        <f>[7]Outubro!$K$21</f>
        <v>0</v>
      </c>
      <c r="S11" s="3">
        <f>[7]Outubro!$K$22</f>
        <v>0.2</v>
      </c>
      <c r="T11" s="3">
        <f>[7]Outubro!$K$23</f>
        <v>0</v>
      </c>
      <c r="U11" s="3">
        <f>[7]Outubro!$K$24</f>
        <v>0.2</v>
      </c>
      <c r="V11" s="3">
        <f>[7]Outubro!$K$25</f>
        <v>1.8</v>
      </c>
      <c r="W11" s="3">
        <f>[7]Outubro!$K$26</f>
        <v>0</v>
      </c>
      <c r="X11" s="3">
        <f>[7]Outubro!$K$27</f>
        <v>0</v>
      </c>
      <c r="Y11" s="3">
        <f>[7]Outubro!$K$28</f>
        <v>0</v>
      </c>
      <c r="Z11" s="3">
        <f>[7]Outubro!$K$29</f>
        <v>0</v>
      </c>
      <c r="AA11" s="3">
        <f>[7]Outubro!$K$30</f>
        <v>16.2</v>
      </c>
      <c r="AB11" s="3">
        <f>[7]Outubro!$K$31</f>
        <v>0.2</v>
      </c>
      <c r="AC11" s="3">
        <f>[7]Outubro!$K$32</f>
        <v>0</v>
      </c>
      <c r="AD11" s="3">
        <f>[7]Outubro!$K$33</f>
        <v>0</v>
      </c>
      <c r="AE11" s="3">
        <f>[7]Outubro!$K$34</f>
        <v>1.4</v>
      </c>
      <c r="AF11" s="3">
        <f>[7]Outubro!$K$35</f>
        <v>0</v>
      </c>
      <c r="AG11" s="16">
        <f t="shared" si="1"/>
        <v>41.599999999999994</v>
      </c>
      <c r="AH11" s="16">
        <f t="shared" si="2"/>
        <v>16.2</v>
      </c>
      <c r="AI11" s="37">
        <v>1</v>
      </c>
    </row>
    <row r="12" spans="1:35" ht="17.100000000000001" customHeight="1" x14ac:dyDescent="0.2">
      <c r="A12" s="9" t="s">
        <v>5</v>
      </c>
      <c r="B12" s="14">
        <f>[8]Outubro!$K$5</f>
        <v>0</v>
      </c>
      <c r="C12" s="14">
        <f>[8]Outubro!$K$6</f>
        <v>0.6</v>
      </c>
      <c r="D12" s="14">
        <f>[8]Outubro!$K$7</f>
        <v>0.4</v>
      </c>
      <c r="E12" s="14">
        <f>[8]Outubro!$K$8</f>
        <v>2.2000000000000002</v>
      </c>
      <c r="F12" s="14">
        <f>[8]Outubro!$K$9</f>
        <v>0.2</v>
      </c>
      <c r="G12" s="14">
        <f>[8]Outubro!$K$10</f>
        <v>0</v>
      </c>
      <c r="H12" s="14">
        <f>[8]Outubro!$K$11</f>
        <v>0</v>
      </c>
      <c r="I12" s="14">
        <f>[8]Outubro!$K$12</f>
        <v>0</v>
      </c>
      <c r="J12" s="14">
        <f>[8]Outubro!$K$13</f>
        <v>0</v>
      </c>
      <c r="K12" s="14">
        <f>[8]Outubro!$K$14</f>
        <v>3.5999999999999996</v>
      </c>
      <c r="L12" s="14">
        <f>[8]Outubro!$K$15</f>
        <v>0</v>
      </c>
      <c r="M12" s="14">
        <f>[8]Outubro!$K$16</f>
        <v>0</v>
      </c>
      <c r="N12" s="14">
        <f>[8]Outubro!$K$17</f>
        <v>0</v>
      </c>
      <c r="O12" s="14">
        <f>[8]Outubro!$K$18</f>
        <v>0</v>
      </c>
      <c r="P12" s="14">
        <f>[8]Outubro!$K$19</f>
        <v>0</v>
      </c>
      <c r="Q12" s="14">
        <f>[8]Outubro!$K$20</f>
        <v>0</v>
      </c>
      <c r="R12" s="14">
        <f>[8]Outubro!$K$21</f>
        <v>0</v>
      </c>
      <c r="S12" s="14">
        <f>[8]Outubro!$K$22</f>
        <v>0</v>
      </c>
      <c r="T12" s="14">
        <f>[8]Outubro!$K$23</f>
        <v>0</v>
      </c>
      <c r="U12" s="14">
        <f>[8]Outubro!$K$24</f>
        <v>0</v>
      </c>
      <c r="V12" s="14">
        <f>[8]Outubro!$K$25</f>
        <v>0</v>
      </c>
      <c r="W12" s="14">
        <f>[8]Outubro!$K$26</f>
        <v>0</v>
      </c>
      <c r="X12" s="14">
        <f>[8]Outubro!$K$27</f>
        <v>4.5999999999999996</v>
      </c>
      <c r="Y12" s="14">
        <f>[8]Outubro!$K$28</f>
        <v>0</v>
      </c>
      <c r="Z12" s="14">
        <f>[8]Outubro!$K$29</f>
        <v>0</v>
      </c>
      <c r="AA12" s="14">
        <f>[8]Outubro!$K$30</f>
        <v>0</v>
      </c>
      <c r="AB12" s="14">
        <f>[8]Outubro!$K$31</f>
        <v>0</v>
      </c>
      <c r="AC12" s="14">
        <f>[8]Outubro!$K$32</f>
        <v>0</v>
      </c>
      <c r="AD12" s="14">
        <f>[8]Outubro!$K$33</f>
        <v>0</v>
      </c>
      <c r="AE12" s="14">
        <f>[8]Outubro!$K$34</f>
        <v>0</v>
      </c>
      <c r="AF12" s="14">
        <f>[8]Outubro!$K$35</f>
        <v>0</v>
      </c>
      <c r="AG12" s="16">
        <f t="shared" si="1"/>
        <v>11.6</v>
      </c>
      <c r="AH12" s="16">
        <f t="shared" si="2"/>
        <v>4.5999999999999996</v>
      </c>
      <c r="AI12" s="37">
        <v>8</v>
      </c>
    </row>
    <row r="13" spans="1:35" ht="17.100000000000001" customHeight="1" x14ac:dyDescent="0.2">
      <c r="A13" s="9" t="s">
        <v>6</v>
      </c>
      <c r="B13" s="14">
        <f>[9]Outubro!$K$5</f>
        <v>0</v>
      </c>
      <c r="C13" s="14">
        <f>[9]Outubro!$K$6</f>
        <v>0.6</v>
      </c>
      <c r="D13" s="14">
        <f>[9]Outubro!$K$7</f>
        <v>0.4</v>
      </c>
      <c r="E13" s="14">
        <f>[9]Outubro!$K$8</f>
        <v>2.2000000000000002</v>
      </c>
      <c r="F13" s="14">
        <f>[9]Outubro!$K$9</f>
        <v>0.2</v>
      </c>
      <c r="G13" s="14">
        <f>[9]Outubro!$K$10</f>
        <v>0</v>
      </c>
      <c r="H13" s="14">
        <f>[9]Outubro!$K$11</f>
        <v>0</v>
      </c>
      <c r="I13" s="14">
        <f>[9]Outubro!$K$12</f>
        <v>0</v>
      </c>
      <c r="J13" s="14">
        <f>[9]Outubro!$K$13</f>
        <v>0</v>
      </c>
      <c r="K13" s="14">
        <f>[9]Outubro!$K$14</f>
        <v>3.5999999999999996</v>
      </c>
      <c r="L13" s="14">
        <f>[9]Outubro!$K$15</f>
        <v>0</v>
      </c>
      <c r="M13" s="14">
        <f>[9]Outubro!$K$16</f>
        <v>0</v>
      </c>
      <c r="N13" s="14">
        <f>[9]Outubro!$K$17</f>
        <v>0</v>
      </c>
      <c r="O13" s="14">
        <f>[9]Outubro!$K$18</f>
        <v>0</v>
      </c>
      <c r="P13" s="14">
        <f>[9]Outubro!$K$19</f>
        <v>0</v>
      </c>
      <c r="Q13" s="14">
        <f>[9]Outubro!$K$20</f>
        <v>34.6</v>
      </c>
      <c r="R13" s="14">
        <f>[9]Outubro!$K$21</f>
        <v>0</v>
      </c>
      <c r="S13" s="14">
        <f>[9]Outubro!$K$22</f>
        <v>0</v>
      </c>
      <c r="T13" s="14">
        <f>[9]Outubro!$K$23</f>
        <v>11.799999999999999</v>
      </c>
      <c r="U13" s="14">
        <f>[9]Outubro!$K$24</f>
        <v>0</v>
      </c>
      <c r="V13" s="14">
        <f>[9]Outubro!$K$25</f>
        <v>0</v>
      </c>
      <c r="W13" s="14">
        <f>[9]Outubro!$K$26</f>
        <v>0</v>
      </c>
      <c r="X13" s="14">
        <f>[9]Outubro!$K$27</f>
        <v>0</v>
      </c>
      <c r="Y13" s="14">
        <f>[9]Outubro!$K$28</f>
        <v>0</v>
      </c>
      <c r="Z13" s="14">
        <f>[9]Outubro!$K$29</f>
        <v>0</v>
      </c>
      <c r="AA13" s="14">
        <f>[9]Outubro!$K$30</f>
        <v>0</v>
      </c>
      <c r="AB13" s="14">
        <f>[9]Outubro!$K$31</f>
        <v>0</v>
      </c>
      <c r="AC13" s="14">
        <f>[9]Outubro!$K$32</f>
        <v>0.4</v>
      </c>
      <c r="AD13" s="14">
        <f>[9]Outubro!$K$33</f>
        <v>0</v>
      </c>
      <c r="AE13" s="14">
        <f>[9]Outubro!$K$34</f>
        <v>0</v>
      </c>
      <c r="AF13" s="14">
        <f>[9]Outubro!$K$35</f>
        <v>0</v>
      </c>
      <c r="AG13" s="16">
        <f t="shared" si="1"/>
        <v>53.8</v>
      </c>
      <c r="AH13" s="16">
        <f t="shared" si="2"/>
        <v>34.6</v>
      </c>
      <c r="AI13" s="37">
        <v>3</v>
      </c>
    </row>
    <row r="14" spans="1:35" ht="17.100000000000001" customHeight="1" x14ac:dyDescent="0.2">
      <c r="A14" s="9" t="s">
        <v>7</v>
      </c>
      <c r="B14" s="14">
        <f>[10]Outubro!$K$5</f>
        <v>0</v>
      </c>
      <c r="C14" s="14">
        <f>[10]Outubro!$K$6</f>
        <v>0</v>
      </c>
      <c r="D14" s="14">
        <f>[10]Outubro!$K$7</f>
        <v>15</v>
      </c>
      <c r="E14" s="14">
        <f>[10]Outubro!$K$8</f>
        <v>0.2</v>
      </c>
      <c r="F14" s="14">
        <f>[10]Outubro!$K$9</f>
        <v>0</v>
      </c>
      <c r="G14" s="14">
        <f>[10]Outubro!$K$10</f>
        <v>0</v>
      </c>
      <c r="H14" s="14">
        <f>[10]Outubro!$K$11</f>
        <v>0</v>
      </c>
      <c r="I14" s="14">
        <f>[10]Outubro!$K$12</f>
        <v>0</v>
      </c>
      <c r="J14" s="14">
        <f>[10]Outubro!$K$13</f>
        <v>19.2</v>
      </c>
      <c r="K14" s="14">
        <f>[10]Outubro!$K$14</f>
        <v>13.2</v>
      </c>
      <c r="L14" s="14">
        <f>[10]Outubro!$K$15</f>
        <v>2.6</v>
      </c>
      <c r="M14" s="14">
        <f>[10]Outubro!$K$16</f>
        <v>0.2</v>
      </c>
      <c r="N14" s="14">
        <f>[10]Outubro!$K$17</f>
        <v>0</v>
      </c>
      <c r="O14" s="14">
        <f>[10]Outubro!$K$18</f>
        <v>0</v>
      </c>
      <c r="P14" s="14">
        <f>[10]Outubro!$K$19</f>
        <v>0</v>
      </c>
      <c r="Q14" s="14">
        <f>[10]Outubro!$K$20</f>
        <v>29.6</v>
      </c>
      <c r="R14" s="14">
        <f>[10]Outubro!$K$21</f>
        <v>0</v>
      </c>
      <c r="S14" s="14">
        <f>[10]Outubro!$K$22</f>
        <v>5</v>
      </c>
      <c r="T14" s="14">
        <f>[10]Outubro!$K$23</f>
        <v>8.8000000000000007</v>
      </c>
      <c r="U14" s="14">
        <f>[10]Outubro!$K$24</f>
        <v>0</v>
      </c>
      <c r="V14" s="14">
        <f>[10]Outubro!$K$25</f>
        <v>0.4</v>
      </c>
      <c r="W14" s="14">
        <f>[10]Outubro!$K$26</f>
        <v>0</v>
      </c>
      <c r="X14" s="14">
        <f>[10]Outubro!$K$27</f>
        <v>0</v>
      </c>
      <c r="Y14" s="14">
        <f>[10]Outubro!$K$28</f>
        <v>2.2000000000000002</v>
      </c>
      <c r="Z14" s="14">
        <f>[10]Outubro!$K$29</f>
        <v>0</v>
      </c>
      <c r="AA14" s="14">
        <f>[10]Outubro!$K$30</f>
        <v>0</v>
      </c>
      <c r="AB14" s="14">
        <f>[10]Outubro!$K$31</f>
        <v>1.2</v>
      </c>
      <c r="AC14" s="14">
        <f>[10]Outubro!$K$32</f>
        <v>0.2</v>
      </c>
      <c r="AD14" s="14">
        <f>[10]Outubro!$K$33</f>
        <v>0</v>
      </c>
      <c r="AE14" s="14">
        <f>[10]Outubro!$K$34</f>
        <v>0</v>
      </c>
      <c r="AF14" s="14">
        <f>[10]Outubro!$K$35</f>
        <v>0</v>
      </c>
      <c r="AG14" s="16">
        <f t="shared" si="1"/>
        <v>97.800000000000011</v>
      </c>
      <c r="AH14" s="16">
        <f t="shared" si="2"/>
        <v>29.6</v>
      </c>
      <c r="AI14" s="37">
        <v>3</v>
      </c>
    </row>
    <row r="15" spans="1:35" ht="17.100000000000001" customHeight="1" x14ac:dyDescent="0.2">
      <c r="A15" s="9" t="s">
        <v>8</v>
      </c>
      <c r="B15" s="3">
        <f>[11]Outubro!$K$5</f>
        <v>0</v>
      </c>
      <c r="C15" s="3">
        <f>[11]Outubro!$K$6</f>
        <v>0</v>
      </c>
      <c r="D15" s="3">
        <f>[11]Outubro!$K$7</f>
        <v>42.2</v>
      </c>
      <c r="E15" s="3">
        <f>[11]Outubro!$K$8</f>
        <v>0</v>
      </c>
      <c r="F15" s="3">
        <f>[11]Outubro!$K$9</f>
        <v>0.2</v>
      </c>
      <c r="G15" s="3">
        <f>[11]Outubro!$K$10</f>
        <v>0</v>
      </c>
      <c r="H15" s="3">
        <f>[11]Outubro!$K$11</f>
        <v>0</v>
      </c>
      <c r="I15" s="3">
        <f>[11]Outubro!$K$12</f>
        <v>0</v>
      </c>
      <c r="J15" s="3">
        <f>[11]Outubro!$K$13</f>
        <v>0</v>
      </c>
      <c r="K15" s="3">
        <f>[11]Outubro!$K$14</f>
        <v>21.2</v>
      </c>
      <c r="L15" s="3">
        <f>[11]Outubro!$K$15</f>
        <v>1.6</v>
      </c>
      <c r="M15" s="3">
        <f>[11]Outubro!$K$16</f>
        <v>0</v>
      </c>
      <c r="N15" s="3">
        <f>[11]Outubro!$K$17</f>
        <v>0</v>
      </c>
      <c r="O15" s="3">
        <f>[11]Outubro!$K$18</f>
        <v>0</v>
      </c>
      <c r="P15" s="3">
        <f>[11]Outubro!$K$19</f>
        <v>0</v>
      </c>
      <c r="Q15" s="3">
        <f>[11]Outubro!$K$20</f>
        <v>34.800000000000004</v>
      </c>
      <c r="R15" s="3">
        <f>[11]Outubro!$K$21</f>
        <v>0</v>
      </c>
      <c r="S15" s="3">
        <f>[11]Outubro!$K$22</f>
        <v>0</v>
      </c>
      <c r="T15" s="3">
        <f>[11]Outubro!$K$23</f>
        <v>0</v>
      </c>
      <c r="U15" s="3">
        <f>[11]Outubro!$K$24</f>
        <v>1.8</v>
      </c>
      <c r="V15" s="3">
        <f>[11]Outubro!$K$25</f>
        <v>20.999999999999996</v>
      </c>
      <c r="W15" s="3">
        <f>[11]Outubro!$K$26</f>
        <v>0</v>
      </c>
      <c r="X15" s="3">
        <f>[11]Outubro!$K$27</f>
        <v>13.999999999999998</v>
      </c>
      <c r="Y15" s="3">
        <f>[11]Outubro!$K$28</f>
        <v>0</v>
      </c>
      <c r="Z15" s="3">
        <f>[11]Outubro!$K$29</f>
        <v>0</v>
      </c>
      <c r="AA15" s="3">
        <f>[11]Outubro!$K$30</f>
        <v>0</v>
      </c>
      <c r="AB15" s="3">
        <f>[11]Outubro!$K$31</f>
        <v>0</v>
      </c>
      <c r="AC15" s="3">
        <f>[11]Outubro!$K$32</f>
        <v>18.2</v>
      </c>
      <c r="AD15" s="3">
        <f>[11]Outubro!$K$33</f>
        <v>0.2</v>
      </c>
      <c r="AE15" s="3">
        <f>[11]Outubro!$K$34</f>
        <v>7.4</v>
      </c>
      <c r="AF15" s="3">
        <f>[11]Outubro!$K$35</f>
        <v>1.4</v>
      </c>
      <c r="AG15" s="16">
        <f t="shared" si="1"/>
        <v>163.99999999999997</v>
      </c>
      <c r="AH15" s="16">
        <f t="shared" si="2"/>
        <v>42.2</v>
      </c>
      <c r="AI15" s="37" t="s">
        <v>49</v>
      </c>
    </row>
    <row r="16" spans="1:35" ht="17.100000000000001" customHeight="1" x14ac:dyDescent="0.2">
      <c r="A16" s="9" t="s">
        <v>9</v>
      </c>
      <c r="B16" s="14">
        <f>[12]Outubro!$K$5</f>
        <v>0</v>
      </c>
      <c r="C16" s="14">
        <f>[12]Outubro!$K$6</f>
        <v>0</v>
      </c>
      <c r="D16" s="14">
        <f>[12]Outubro!$K$7</f>
        <v>42.2</v>
      </c>
      <c r="E16" s="14">
        <f>[12]Outubro!$K$8</f>
        <v>0</v>
      </c>
      <c r="F16" s="14">
        <f>[12]Outubro!$K$9</f>
        <v>0.2</v>
      </c>
      <c r="G16" s="14">
        <f>[12]Outubro!$K$10</f>
        <v>0</v>
      </c>
      <c r="H16" s="14">
        <f>[12]Outubro!$K$11</f>
        <v>0</v>
      </c>
      <c r="I16" s="14">
        <f>[12]Outubro!$K$12</f>
        <v>0</v>
      </c>
      <c r="J16" s="14">
        <f>[12]Outubro!$K$13</f>
        <v>0</v>
      </c>
      <c r="K16" s="14">
        <f>[12]Outubro!$K$14</f>
        <v>21.2</v>
      </c>
      <c r="L16" s="14">
        <f>[12]Outubro!$K$15</f>
        <v>1.6</v>
      </c>
      <c r="M16" s="14">
        <f>[12]Outubro!$K$16</f>
        <v>0</v>
      </c>
      <c r="N16" s="14">
        <f>[12]Outubro!$K$17</f>
        <v>0</v>
      </c>
      <c r="O16" s="14">
        <f>[12]Outubro!$K$18</f>
        <v>0</v>
      </c>
      <c r="P16" s="14">
        <f>[12]Outubro!$K$19</f>
        <v>0</v>
      </c>
      <c r="Q16" s="14">
        <f>[12]Outubro!$K$20</f>
        <v>24.000000000000004</v>
      </c>
      <c r="R16" s="14">
        <f>[12]Outubro!$K$21</f>
        <v>0</v>
      </c>
      <c r="S16" s="14">
        <f>[12]Outubro!$K$22</f>
        <v>0</v>
      </c>
      <c r="T16" s="14">
        <f>[12]Outubro!$K$23</f>
        <v>0.60000000000000009</v>
      </c>
      <c r="U16" s="14">
        <f>[12]Outubro!$K$24</f>
        <v>0</v>
      </c>
      <c r="V16" s="14">
        <f>[12]Outubro!$K$25</f>
        <v>0</v>
      </c>
      <c r="W16" s="14">
        <f>[12]Outubro!$K$26</f>
        <v>0</v>
      </c>
      <c r="X16" s="14">
        <f>[12]Outubro!$K$27</f>
        <v>0</v>
      </c>
      <c r="Y16" s="14">
        <f>[12]Outubro!$K$28</f>
        <v>1.4</v>
      </c>
      <c r="Z16" s="14">
        <f>[12]Outubro!$K$29</f>
        <v>0</v>
      </c>
      <c r="AA16" s="14">
        <f>[12]Outubro!$K$30</f>
        <v>0</v>
      </c>
      <c r="AB16" s="14">
        <f>[12]Outubro!$K$31</f>
        <v>0</v>
      </c>
      <c r="AC16" s="14">
        <f>[12]Outubro!$K$32</f>
        <v>7</v>
      </c>
      <c r="AD16" s="14">
        <f>[12]Outubro!$K$33</f>
        <v>0.2</v>
      </c>
      <c r="AE16" s="14">
        <f>[12]Outubro!$K$34</f>
        <v>0</v>
      </c>
      <c r="AF16" s="14">
        <f>[12]Outubro!$K$35</f>
        <v>0</v>
      </c>
      <c r="AG16" s="16">
        <f t="shared" ref="AG16:AG29" si="5">SUM(B16:AF16)</f>
        <v>98.4</v>
      </c>
      <c r="AH16" s="16">
        <f t="shared" ref="AH16:AH29" si="6">MAX(B16:AF16)</f>
        <v>42.2</v>
      </c>
      <c r="AI16" s="37">
        <v>2</v>
      </c>
    </row>
    <row r="17" spans="1:35" ht="17.100000000000001" customHeight="1" x14ac:dyDescent="0.2">
      <c r="A17" s="9" t="s">
        <v>48</v>
      </c>
      <c r="B17" s="14">
        <f>[13]Outubro!$K$5</f>
        <v>0</v>
      </c>
      <c r="C17" s="14">
        <f>[13]Outubro!$K$6</f>
        <v>0</v>
      </c>
      <c r="D17" s="14">
        <f>[13]Outubro!$K$7</f>
        <v>46.6</v>
      </c>
      <c r="E17" s="14">
        <f>[13]Outubro!$K$8</f>
        <v>0</v>
      </c>
      <c r="F17" s="14">
        <f>[13]Outubro!$K$9</f>
        <v>0</v>
      </c>
      <c r="G17" s="14">
        <f>[13]Outubro!$K$10</f>
        <v>0</v>
      </c>
      <c r="H17" s="14">
        <f>[13]Outubro!$K$11</f>
        <v>0</v>
      </c>
      <c r="I17" s="14">
        <f>[13]Outubro!$K$12</f>
        <v>0</v>
      </c>
      <c r="J17" s="14">
        <f>[13]Outubro!$K$13</f>
        <v>0</v>
      </c>
      <c r="K17" s="14">
        <f>[13]Outubro!$K$14</f>
        <v>19.8</v>
      </c>
      <c r="L17" s="14">
        <f>[13]Outubro!$K$15</f>
        <v>0</v>
      </c>
      <c r="M17" s="14">
        <f>[13]Outubro!$K$16</f>
        <v>0</v>
      </c>
      <c r="N17" s="14">
        <f>[13]Outubro!$K$17</f>
        <v>0</v>
      </c>
      <c r="O17" s="14">
        <f>[13]Outubro!$K$18</f>
        <v>0</v>
      </c>
      <c r="P17" s="14">
        <f>[13]Outubro!$K$19</f>
        <v>0</v>
      </c>
      <c r="Q17" s="14">
        <f>[13]Outubro!$K$20</f>
        <v>24.2</v>
      </c>
      <c r="R17" s="14">
        <f>[13]Outubro!$K$21</f>
        <v>0</v>
      </c>
      <c r="S17" s="14">
        <f>[13]Outubro!$K$22</f>
        <v>0</v>
      </c>
      <c r="T17" s="14">
        <f>[13]Outubro!$K$23</f>
        <v>16.2</v>
      </c>
      <c r="U17" s="14">
        <f>[13]Outubro!$K$24</f>
        <v>0</v>
      </c>
      <c r="V17" s="14">
        <f>[13]Outubro!$K$25</f>
        <v>0</v>
      </c>
      <c r="W17" s="14">
        <f>[13]Outubro!$K$26</f>
        <v>0</v>
      </c>
      <c r="X17" s="14">
        <f>[13]Outubro!$K$27</f>
        <v>0</v>
      </c>
      <c r="Y17" s="14">
        <f>[13]Outubro!$K$28</f>
        <v>0</v>
      </c>
      <c r="Z17" s="14">
        <f>[13]Outubro!$K$29</f>
        <v>0</v>
      </c>
      <c r="AA17" s="14">
        <f>[13]Outubro!$K$30</f>
        <v>0</v>
      </c>
      <c r="AB17" s="14">
        <f>[13]Outubro!$K$31</f>
        <v>0</v>
      </c>
      <c r="AC17" s="14">
        <f>[13]Outubro!$K$32</f>
        <v>0</v>
      </c>
      <c r="AD17" s="14">
        <f>[13]Outubro!$K$33</f>
        <v>0</v>
      </c>
      <c r="AE17" s="14">
        <f>[13]Outubro!$K$34</f>
        <v>0</v>
      </c>
      <c r="AF17" s="14">
        <f>[13]Outubro!$K$35</f>
        <v>0</v>
      </c>
      <c r="AG17" s="16">
        <f t="shared" ref="AG17" si="7">SUM(B17:AF17)</f>
        <v>106.80000000000001</v>
      </c>
      <c r="AH17" s="16">
        <f t="shared" ref="AH17" si="8">MAX(B17:AF17)</f>
        <v>46.6</v>
      </c>
      <c r="AI17" s="37">
        <v>12</v>
      </c>
    </row>
    <row r="18" spans="1:35" ht="17.100000000000001" customHeight="1" x14ac:dyDescent="0.2">
      <c r="A18" s="9" t="s">
        <v>10</v>
      </c>
      <c r="B18" s="14">
        <f>[14]outubro!$K$5</f>
        <v>0</v>
      </c>
      <c r="C18" s="14">
        <f>[14]outubro!$K$6</f>
        <v>0</v>
      </c>
      <c r="D18" s="14">
        <f>[14]outubro!$K$7</f>
        <v>32.799999999999997</v>
      </c>
      <c r="E18" s="14">
        <f>[14]outubro!$K$8</f>
        <v>0.4</v>
      </c>
      <c r="F18" s="14">
        <f>[14]outubro!$K$9</f>
        <v>0</v>
      </c>
      <c r="G18" s="14">
        <f>[14]outubro!$K$10</f>
        <v>0</v>
      </c>
      <c r="H18" s="14">
        <f>[14]outubro!$K$11</f>
        <v>0</v>
      </c>
      <c r="I18" s="14">
        <f>[14]outubro!$K$12</f>
        <v>0</v>
      </c>
      <c r="J18" s="14">
        <f>[14]outubro!$K$13</f>
        <v>0</v>
      </c>
      <c r="K18" s="14">
        <f>[14]outubro!$K$14</f>
        <v>24.399999999999995</v>
      </c>
      <c r="L18" s="14">
        <f>[14]outubro!$K$15</f>
        <v>2.2000000000000002</v>
      </c>
      <c r="M18" s="14">
        <f>[14]outubro!$K$16</f>
        <v>2.8</v>
      </c>
      <c r="N18" s="14">
        <f>[14]outubro!$K$17</f>
        <v>0</v>
      </c>
      <c r="O18" s="14">
        <f>[14]outubro!$K$18</f>
        <v>0</v>
      </c>
      <c r="P18" s="14">
        <f>[14]outubro!$K$19</f>
        <v>0</v>
      </c>
      <c r="Q18" s="14">
        <f>[14]outubro!$K$20</f>
        <v>36.6</v>
      </c>
      <c r="R18" s="14">
        <f>[14]outubro!$K$21</f>
        <v>0</v>
      </c>
      <c r="S18" s="14">
        <f>[14]outubro!$K$22</f>
        <v>1</v>
      </c>
      <c r="T18" s="14">
        <f>[14]outubro!$K$23</f>
        <v>7.4000000000000012</v>
      </c>
      <c r="U18" s="14">
        <f>[14]outubro!$K$24</f>
        <v>0</v>
      </c>
      <c r="V18" s="14">
        <f>[14]outubro!$K$25</f>
        <v>8.2000000000000011</v>
      </c>
      <c r="W18" s="14">
        <f>[14]outubro!$K$26</f>
        <v>0</v>
      </c>
      <c r="X18" s="14">
        <f>[14]outubro!$K$27</f>
        <v>0</v>
      </c>
      <c r="Y18" s="14">
        <f>[14]outubro!$K$28</f>
        <v>0</v>
      </c>
      <c r="Z18" s="14">
        <f>[14]outubro!$K$29</f>
        <v>0</v>
      </c>
      <c r="AA18" s="14">
        <f>[14]outubro!$K$30</f>
        <v>3.4000000000000004</v>
      </c>
      <c r="AB18" s="14">
        <f>[14]outubro!$K$31</f>
        <v>0</v>
      </c>
      <c r="AC18" s="14">
        <f>[14]outubro!$K$32</f>
        <v>0.4</v>
      </c>
      <c r="AD18" s="14">
        <f>[14]outubro!$K$33</f>
        <v>0.4</v>
      </c>
      <c r="AE18" s="14">
        <f>[14]outubro!$K$34</f>
        <v>17.8</v>
      </c>
      <c r="AF18" s="14">
        <f>[14]outubro!$K$35</f>
        <v>1.4</v>
      </c>
      <c r="AG18" s="16">
        <f t="shared" si="5"/>
        <v>139.20000000000002</v>
      </c>
      <c r="AH18" s="16">
        <f t="shared" si="6"/>
        <v>36.6</v>
      </c>
      <c r="AI18" s="37" t="s">
        <v>49</v>
      </c>
    </row>
    <row r="19" spans="1:35" ht="17.100000000000001" customHeight="1" x14ac:dyDescent="0.2">
      <c r="A19" s="9" t="s">
        <v>11</v>
      </c>
      <c r="B19" s="14">
        <f>[15]Outubro!$K$5</f>
        <v>0</v>
      </c>
      <c r="C19" s="14">
        <f>[15]Outubro!$K$6</f>
        <v>0</v>
      </c>
      <c r="D19" s="14">
        <f>[15]Outubro!$K$7</f>
        <v>3.5999999999999996</v>
      </c>
      <c r="E19" s="14">
        <f>[15]Outubro!$K$8</f>
        <v>3.2</v>
      </c>
      <c r="F19" s="14">
        <f>[15]Outubro!$K$9</f>
        <v>0</v>
      </c>
      <c r="G19" s="14">
        <f>[15]Outubro!$K$10</f>
        <v>0</v>
      </c>
      <c r="H19" s="14">
        <f>[15]Outubro!$K$11</f>
        <v>0</v>
      </c>
      <c r="I19" s="14">
        <f>[15]Outubro!$K$12</f>
        <v>0</v>
      </c>
      <c r="J19" s="14">
        <f>[15]Outubro!$K$13</f>
        <v>0</v>
      </c>
      <c r="K19" s="14">
        <f>[15]Outubro!$K$14</f>
        <v>23.2</v>
      </c>
      <c r="L19" s="14">
        <f>[15]Outubro!$K$15</f>
        <v>1.2000000000000002</v>
      </c>
      <c r="M19" s="14">
        <f>[15]Outubro!$K$16</f>
        <v>0</v>
      </c>
      <c r="N19" s="14">
        <f>[15]Outubro!$K$17</f>
        <v>0</v>
      </c>
      <c r="O19" s="14">
        <f>[15]Outubro!$K$18</f>
        <v>0</v>
      </c>
      <c r="P19" s="14">
        <f>[15]Outubro!$K$19</f>
        <v>0</v>
      </c>
      <c r="Q19" s="14">
        <f>[15]Outubro!$K$20</f>
        <v>37</v>
      </c>
      <c r="R19" s="14">
        <f>[15]Outubro!$K$21</f>
        <v>0</v>
      </c>
      <c r="S19" s="14">
        <f>[15]Outubro!$K$22</f>
        <v>10.4</v>
      </c>
      <c r="T19" s="14">
        <f>[15]Outubro!$K$23</f>
        <v>40.200000000000003</v>
      </c>
      <c r="U19" s="14">
        <f>[15]Outubro!$K$24</f>
        <v>0</v>
      </c>
      <c r="V19" s="14">
        <f>[15]Outubro!$K$25</f>
        <v>0</v>
      </c>
      <c r="W19" s="14">
        <f>[15]Outubro!$K$26</f>
        <v>0</v>
      </c>
      <c r="X19" s="14">
        <f>[15]Outubro!$K$27</f>
        <v>0.6</v>
      </c>
      <c r="Y19" s="14">
        <f>[15]Outubro!$K$28</f>
        <v>0</v>
      </c>
      <c r="Z19" s="14">
        <f>[15]Outubro!$K$29</f>
        <v>5</v>
      </c>
      <c r="AA19" s="14">
        <f>[15]Outubro!$K$30</f>
        <v>0</v>
      </c>
      <c r="AB19" s="14">
        <f>[15]Outubro!$K$31</f>
        <v>0</v>
      </c>
      <c r="AC19" s="14">
        <f>[15]Outubro!$K$32</f>
        <v>0</v>
      </c>
      <c r="AD19" s="14">
        <f>[15]Outubro!$K$33</f>
        <v>0</v>
      </c>
      <c r="AE19" s="14">
        <f>[15]Outubro!$K$34</f>
        <v>0</v>
      </c>
      <c r="AF19" s="14">
        <f>[15]Outubro!$K$35</f>
        <v>0</v>
      </c>
      <c r="AG19" s="16">
        <f t="shared" si="5"/>
        <v>124.4</v>
      </c>
      <c r="AH19" s="16">
        <f t="shared" si="6"/>
        <v>40.200000000000003</v>
      </c>
      <c r="AI19" s="37">
        <v>6</v>
      </c>
    </row>
    <row r="20" spans="1:35" ht="17.100000000000001" customHeight="1" x14ac:dyDescent="0.2">
      <c r="A20" s="9" t="s">
        <v>12</v>
      </c>
      <c r="B20" s="14">
        <f>[16]Outubro!$K$5</f>
        <v>0</v>
      </c>
      <c r="C20" s="14">
        <f>[16]Outubro!$K$6</f>
        <v>0</v>
      </c>
      <c r="D20" s="14">
        <f>[16]Outubro!$K$7</f>
        <v>0.2</v>
      </c>
      <c r="E20" s="14">
        <f>[16]Outubro!$K$8</f>
        <v>15.2</v>
      </c>
      <c r="F20" s="14">
        <f>[16]Outubro!$K$9</f>
        <v>0</v>
      </c>
      <c r="G20" s="14">
        <f>[16]Outubro!$K$10</f>
        <v>0</v>
      </c>
      <c r="H20" s="14">
        <f>[16]Outubro!$K$11</f>
        <v>0</v>
      </c>
      <c r="I20" s="14">
        <f>[16]Outubro!$K$12</f>
        <v>0</v>
      </c>
      <c r="J20" s="14">
        <f>[16]Outubro!$K$13</f>
        <v>0</v>
      </c>
      <c r="K20" s="14">
        <f>[16]Outubro!$K$14</f>
        <v>3.8000000000000003</v>
      </c>
      <c r="L20" s="14">
        <f>[16]Outubro!$K$15</f>
        <v>0.2</v>
      </c>
      <c r="M20" s="14">
        <f>[16]Outubro!$K$16</f>
        <v>0</v>
      </c>
      <c r="N20" s="14">
        <f>[16]Outubro!$K$17</f>
        <v>0</v>
      </c>
      <c r="O20" s="14">
        <f>[16]Outubro!$K$18</f>
        <v>0</v>
      </c>
      <c r="P20" s="14">
        <f>[16]Outubro!$K$19</f>
        <v>0</v>
      </c>
      <c r="Q20" s="14">
        <f>[16]Outubro!$K$20</f>
        <v>59.2</v>
      </c>
      <c r="R20" s="14">
        <f>[16]Outubro!$K$21</f>
        <v>0</v>
      </c>
      <c r="S20" s="14">
        <f>[16]Outubro!$K$22</f>
        <v>0.2</v>
      </c>
      <c r="T20" s="14">
        <f>[16]Outubro!$K$23</f>
        <v>18.399999999999999</v>
      </c>
      <c r="U20" s="14">
        <f>[16]Outubro!$K$24</f>
        <v>0.2</v>
      </c>
      <c r="V20" s="14">
        <f>[16]Outubro!$K$25</f>
        <v>0</v>
      </c>
      <c r="W20" s="14">
        <f>[16]Outubro!$K$26</f>
        <v>0</v>
      </c>
      <c r="X20" s="14">
        <f>[16]Outubro!$K$27</f>
        <v>1</v>
      </c>
      <c r="Y20" s="14">
        <f>[16]Outubro!$K$28</f>
        <v>0.4</v>
      </c>
      <c r="Z20" s="14">
        <f>[16]Outubro!$K$29</f>
        <v>0</v>
      </c>
      <c r="AA20" s="14">
        <f>[16]Outubro!$K$30</f>
        <v>0</v>
      </c>
      <c r="AB20" s="14">
        <f>[16]Outubro!$K$31</f>
        <v>0</v>
      </c>
      <c r="AC20" s="14">
        <f>[16]Outubro!$K$32</f>
        <v>0</v>
      </c>
      <c r="AD20" s="14">
        <f>[16]Outubro!$K$33</f>
        <v>0</v>
      </c>
      <c r="AE20" s="14">
        <f>[16]Outubro!$K$34</f>
        <v>0</v>
      </c>
      <c r="AF20" s="14">
        <f>[16]Outubro!$K$35</f>
        <v>0</v>
      </c>
      <c r="AG20" s="16">
        <f t="shared" si="5"/>
        <v>98.8</v>
      </c>
      <c r="AH20" s="16">
        <f t="shared" si="6"/>
        <v>59.2</v>
      </c>
      <c r="AI20" s="37">
        <v>7</v>
      </c>
    </row>
    <row r="21" spans="1:35" ht="17.100000000000001" customHeight="1" x14ac:dyDescent="0.2">
      <c r="A21" s="9" t="s">
        <v>13</v>
      </c>
      <c r="B21" s="14">
        <f>[17]Outubro!$K$5</f>
        <v>0</v>
      </c>
      <c r="C21" s="14">
        <f>[17]Outubro!$K$6</f>
        <v>0</v>
      </c>
      <c r="D21" s="14">
        <f>[17]Outubro!$K$7</f>
        <v>0</v>
      </c>
      <c r="E21" s="14">
        <f>[17]Outubro!$K$8</f>
        <v>18.799999999999997</v>
      </c>
      <c r="F21" s="14">
        <f>[17]Outubro!$K$9</f>
        <v>0.2</v>
      </c>
      <c r="G21" s="14">
        <f>[17]Outubro!$K$10</f>
        <v>0</v>
      </c>
      <c r="H21" s="14">
        <f>[17]Outubro!$K$11</f>
        <v>0</v>
      </c>
      <c r="I21" s="14">
        <f>[17]Outubro!$K$12</f>
        <v>0</v>
      </c>
      <c r="J21" s="14">
        <f>[17]Outubro!$K$13</f>
        <v>0</v>
      </c>
      <c r="K21" s="14">
        <f>[17]Outubro!$K$14</f>
        <v>18.8</v>
      </c>
      <c r="L21" s="14">
        <f>[17]Outubro!$K$15</f>
        <v>0.8</v>
      </c>
      <c r="M21" s="14">
        <f>[17]Outubro!$K$16</f>
        <v>0</v>
      </c>
      <c r="N21" s="14">
        <f>[17]Outubro!$K$17</f>
        <v>0</v>
      </c>
      <c r="O21" s="14">
        <f>[17]Outubro!$K$18</f>
        <v>0</v>
      </c>
      <c r="P21" s="14">
        <f>[17]Outubro!$K$19</f>
        <v>0</v>
      </c>
      <c r="Q21" s="14">
        <f>[17]Outubro!$K$20</f>
        <v>27.599999999999998</v>
      </c>
      <c r="R21" s="14">
        <f>[17]Outubro!$K$21</f>
        <v>0</v>
      </c>
      <c r="S21" s="14">
        <f>[17]Outubro!$K$22</f>
        <v>0</v>
      </c>
      <c r="T21" s="14">
        <f>[17]Outubro!$K$23</f>
        <v>0</v>
      </c>
      <c r="U21" s="14">
        <f>[17]Outubro!$K$24</f>
        <v>0</v>
      </c>
      <c r="V21" s="14">
        <f>[17]Outubro!$K$25</f>
        <v>0</v>
      </c>
      <c r="W21" s="14">
        <f>[17]Outubro!$K$26</f>
        <v>0</v>
      </c>
      <c r="X21" s="14">
        <f>[17]Outubro!$K$27</f>
        <v>0</v>
      </c>
      <c r="Y21" s="14">
        <f>[17]Outubro!$K$28</f>
        <v>0.8</v>
      </c>
      <c r="Z21" s="14">
        <f>[17]Outubro!$K$29</f>
        <v>0</v>
      </c>
      <c r="AA21" s="14">
        <f>[17]Outubro!$K$30</f>
        <v>0</v>
      </c>
      <c r="AB21" s="14">
        <f>[17]Outubro!$K$31</f>
        <v>0</v>
      </c>
      <c r="AC21" s="14">
        <f>[17]Outubro!$K$32</f>
        <v>0</v>
      </c>
      <c r="AD21" s="14">
        <f>[17]Outubro!$K$33</f>
        <v>0</v>
      </c>
      <c r="AE21" s="14">
        <f>[17]Outubro!$K$34</f>
        <v>0</v>
      </c>
      <c r="AF21" s="14">
        <f>[17]Outubro!$K$35</f>
        <v>0</v>
      </c>
      <c r="AG21" s="16">
        <f t="shared" si="5"/>
        <v>66.999999999999986</v>
      </c>
      <c r="AH21" s="16">
        <f t="shared" si="6"/>
        <v>27.599999999999998</v>
      </c>
      <c r="AI21" s="37">
        <v>7</v>
      </c>
    </row>
    <row r="22" spans="1:35" ht="17.100000000000001" customHeight="1" x14ac:dyDescent="0.2">
      <c r="A22" s="9" t="s">
        <v>14</v>
      </c>
      <c r="B22" s="14">
        <f>[18]Outubro!$K$5</f>
        <v>0</v>
      </c>
      <c r="C22" s="14">
        <f>[18]Outubro!$K$6</f>
        <v>0</v>
      </c>
      <c r="D22" s="14">
        <f>[18]Outubro!$K$7</f>
        <v>0</v>
      </c>
      <c r="E22" s="14">
        <f>[18]Outubro!$K$8</f>
        <v>0</v>
      </c>
      <c r="F22" s="14">
        <f>[18]Outubro!$K$9</f>
        <v>0</v>
      </c>
      <c r="G22" s="14">
        <f>[18]Outubro!$K$10</f>
        <v>0</v>
      </c>
      <c r="H22" s="14">
        <f>[18]Outubro!$K$11</f>
        <v>0</v>
      </c>
      <c r="I22" s="14">
        <f>[18]Outubro!$K$12</f>
        <v>0</v>
      </c>
      <c r="J22" s="14">
        <f>[18]Outubro!$K$13</f>
        <v>0</v>
      </c>
      <c r="K22" s="14">
        <f>[18]Outubro!$K$14</f>
        <v>0</v>
      </c>
      <c r="L22" s="14">
        <f>[18]Outubro!$K$15</f>
        <v>0</v>
      </c>
      <c r="M22" s="14">
        <f>[18]Outubro!$K$16</f>
        <v>1.4</v>
      </c>
      <c r="N22" s="14">
        <f>[18]Outubro!$K$17</f>
        <v>0</v>
      </c>
      <c r="O22" s="14">
        <f>[18]Outubro!$K$18</f>
        <v>0</v>
      </c>
      <c r="P22" s="14">
        <f>[18]Outubro!$K$19</f>
        <v>0</v>
      </c>
      <c r="Q22" s="14">
        <f>[18]Outubro!$K$20</f>
        <v>12</v>
      </c>
      <c r="R22" s="14">
        <f>[18]Outubro!$K$21</f>
        <v>0.2</v>
      </c>
      <c r="S22" s="14">
        <f>[18]Outubro!$K$22</f>
        <v>0</v>
      </c>
      <c r="T22" s="14">
        <f>[18]Outubro!$K$23</f>
        <v>0</v>
      </c>
      <c r="U22" s="14">
        <f>[18]Outubro!$K$24</f>
        <v>0</v>
      </c>
      <c r="V22" s="14">
        <f>[18]Outubro!$K$25</f>
        <v>0</v>
      </c>
      <c r="W22" s="14">
        <f>[18]Outubro!$K$26</f>
        <v>7.2</v>
      </c>
      <c r="X22" s="14">
        <f>[18]Outubro!$K$27</f>
        <v>1</v>
      </c>
      <c r="Y22" s="14">
        <f>[18]Outubro!$K$28</f>
        <v>10.199999999999999</v>
      </c>
      <c r="Z22" s="14">
        <f>[18]Outubro!$K$29</f>
        <v>0</v>
      </c>
      <c r="AA22" s="14">
        <f>[18]Outubro!$K$30</f>
        <v>0</v>
      </c>
      <c r="AB22" s="14">
        <f>[18]Outubro!$K$31</f>
        <v>0</v>
      </c>
      <c r="AC22" s="14">
        <f>[18]Outubro!$K$32</f>
        <v>0</v>
      </c>
      <c r="AD22" s="14">
        <f>[18]Outubro!$K$33</f>
        <v>0</v>
      </c>
      <c r="AE22" s="14">
        <f>[18]Outubro!$K$34</f>
        <v>0</v>
      </c>
      <c r="AF22" s="14">
        <f>[18]Outubro!$K$35</f>
        <v>0</v>
      </c>
      <c r="AG22" s="16">
        <f t="shared" si="5"/>
        <v>32</v>
      </c>
      <c r="AH22" s="16">
        <f t="shared" si="6"/>
        <v>12</v>
      </c>
      <c r="AI22" s="37">
        <v>7</v>
      </c>
    </row>
    <row r="23" spans="1:35" ht="17.100000000000001" customHeight="1" x14ac:dyDescent="0.2">
      <c r="A23" s="9" t="s">
        <v>15</v>
      </c>
      <c r="B23" s="14">
        <f>[19]Outubro!$K$5</f>
        <v>0</v>
      </c>
      <c r="C23" s="14">
        <f>[19]Outubro!$K$6</f>
        <v>0</v>
      </c>
      <c r="D23" s="14">
        <f>[19]Outubro!$K$7</f>
        <v>73.199999999999989</v>
      </c>
      <c r="E23" s="14">
        <f>[19]Outubro!$K$8</f>
        <v>0.2</v>
      </c>
      <c r="F23" s="14">
        <f>[19]Outubro!$K$9</f>
        <v>0</v>
      </c>
      <c r="G23" s="14">
        <f>[19]Outubro!$K$10</f>
        <v>0</v>
      </c>
      <c r="H23" s="14">
        <f>[19]Outubro!$K$11</f>
        <v>0</v>
      </c>
      <c r="I23" s="14">
        <f>[19]Outubro!$K$12</f>
        <v>0</v>
      </c>
      <c r="J23" s="14">
        <f>[19]Outubro!$K$13</f>
        <v>0</v>
      </c>
      <c r="K23" s="14">
        <f>[19]Outubro!$K$14</f>
        <v>37.6</v>
      </c>
      <c r="L23" s="14">
        <f>[19]Outubro!$K$15</f>
        <v>6.4000000000000012</v>
      </c>
      <c r="M23" s="14">
        <f>[19]Outubro!$K$16</f>
        <v>0</v>
      </c>
      <c r="N23" s="14">
        <f>[19]Outubro!$K$17</f>
        <v>0</v>
      </c>
      <c r="O23" s="14">
        <f>[19]Outubro!$K$18</f>
        <v>0</v>
      </c>
      <c r="P23" s="14">
        <f>[19]Outubro!$K$19</f>
        <v>0</v>
      </c>
      <c r="Q23" s="14">
        <f>[19]Outubro!$K$20</f>
        <v>37.800000000000004</v>
      </c>
      <c r="R23" s="14">
        <f>[19]Outubro!$K$21</f>
        <v>0</v>
      </c>
      <c r="S23" s="14">
        <f>[19]Outubro!$K$22</f>
        <v>19.600000000000001</v>
      </c>
      <c r="T23" s="14">
        <f>[19]Outubro!$K$23</f>
        <v>13.400000000000002</v>
      </c>
      <c r="U23" s="14">
        <f>[19]Outubro!$K$24</f>
        <v>0</v>
      </c>
      <c r="V23" s="14">
        <f>[19]Outubro!$K$25</f>
        <v>20.8</v>
      </c>
      <c r="W23" s="14">
        <f>[19]Outubro!$K$26</f>
        <v>0</v>
      </c>
      <c r="X23" s="14">
        <f>[19]Outubro!$K$27</f>
        <v>1</v>
      </c>
      <c r="Y23" s="14">
        <f>[19]Outubro!$K$28</f>
        <v>0</v>
      </c>
      <c r="Z23" s="14">
        <f>[19]Outubro!$K$29</f>
        <v>0</v>
      </c>
      <c r="AA23" s="14">
        <f>[19]Outubro!$K$30</f>
        <v>0</v>
      </c>
      <c r="AB23" s="14">
        <f>[19]Outubro!$K$31</f>
        <v>0</v>
      </c>
      <c r="AC23" s="14">
        <f>[19]Outubro!$K$32</f>
        <v>0</v>
      </c>
      <c r="AD23" s="14">
        <f>[19]Outubro!$K$33</f>
        <v>0</v>
      </c>
      <c r="AE23" s="14">
        <f>[19]Outubro!$K$34</f>
        <v>0</v>
      </c>
      <c r="AF23" s="14">
        <f>[19]Outubro!$K$35</f>
        <v>0</v>
      </c>
      <c r="AG23" s="16">
        <f t="shared" si="5"/>
        <v>210.00000000000003</v>
      </c>
      <c r="AH23" s="16">
        <f t="shared" si="6"/>
        <v>73.199999999999989</v>
      </c>
      <c r="AI23" s="37">
        <v>8</v>
      </c>
    </row>
    <row r="24" spans="1:35" ht="17.100000000000001" customHeight="1" x14ac:dyDescent="0.2">
      <c r="A24" s="9" t="s">
        <v>16</v>
      </c>
      <c r="B24" s="14">
        <f>[20]Outubro!$K$5</f>
        <v>0</v>
      </c>
      <c r="C24" s="14">
        <f>[20]Outubro!$K$6</f>
        <v>0</v>
      </c>
      <c r="D24" s="14">
        <f>[20]Outubro!$K$7</f>
        <v>67.800000000000011</v>
      </c>
      <c r="E24" s="14">
        <f>[20]Outubro!$K$8</f>
        <v>0</v>
      </c>
      <c r="F24" s="14">
        <f>[20]Outubro!$K$9</f>
        <v>0</v>
      </c>
      <c r="G24" s="14">
        <f>[20]Outubro!$K$10</f>
        <v>0</v>
      </c>
      <c r="H24" s="14">
        <f>[20]Outubro!$K$11</f>
        <v>0</v>
      </c>
      <c r="I24" s="14">
        <f>[20]Outubro!$K$12</f>
        <v>0</v>
      </c>
      <c r="J24" s="14">
        <f>[20]Outubro!$K$13</f>
        <v>0</v>
      </c>
      <c r="K24" s="14">
        <f>[20]Outubro!$K$14</f>
        <v>14.2</v>
      </c>
      <c r="L24" s="14">
        <f>[20]Outubro!$K$15</f>
        <v>0</v>
      </c>
      <c r="M24" s="14">
        <f>[20]Outubro!$K$16</f>
        <v>0</v>
      </c>
      <c r="N24" s="14">
        <f>[20]Outubro!$K$17</f>
        <v>0</v>
      </c>
      <c r="O24" s="14">
        <f>[20]Outubro!$K$18</f>
        <v>0</v>
      </c>
      <c r="P24" s="14">
        <f>[20]Outubro!$K$19</f>
        <v>0.6</v>
      </c>
      <c r="Q24" s="14">
        <f>[20]Outubro!$K$20</f>
        <v>23.599999999999998</v>
      </c>
      <c r="R24" s="14">
        <f>[20]Outubro!$K$21</f>
        <v>0</v>
      </c>
      <c r="S24" s="14">
        <f>[20]Outubro!$K$22</f>
        <v>3.8000000000000003</v>
      </c>
      <c r="T24" s="14">
        <f>[20]Outubro!$K$23</f>
        <v>0.2</v>
      </c>
      <c r="U24" s="14">
        <f>[20]Outubro!$K$24</f>
        <v>0</v>
      </c>
      <c r="V24" s="14">
        <f>[20]Outubro!$K$25</f>
        <v>0</v>
      </c>
      <c r="W24" s="14">
        <f>[20]Outubro!$K$26</f>
        <v>0</v>
      </c>
      <c r="X24" s="14">
        <f>[20]Outubro!$K$27</f>
        <v>0</v>
      </c>
      <c r="Y24" s="14">
        <f>[20]Outubro!$K$28</f>
        <v>0</v>
      </c>
      <c r="Z24" s="14">
        <f>[20]Outubro!$K$29</f>
        <v>1.2</v>
      </c>
      <c r="AA24" s="14">
        <f>[20]Outubro!$K$30</f>
        <v>0</v>
      </c>
      <c r="AB24" s="14">
        <f>[20]Outubro!$K$31</f>
        <v>0</v>
      </c>
      <c r="AC24" s="14">
        <f>[20]Outubro!$K$32</f>
        <v>0</v>
      </c>
      <c r="AD24" s="14">
        <f>[20]Outubro!$K$33</f>
        <v>0</v>
      </c>
      <c r="AE24" s="14">
        <f>[20]Outubro!$K$34</f>
        <v>0</v>
      </c>
      <c r="AF24" s="14">
        <f>[20]Outubro!$K$35</f>
        <v>0</v>
      </c>
      <c r="AG24" s="16">
        <f t="shared" si="5"/>
        <v>111.4</v>
      </c>
      <c r="AH24" s="16">
        <f t="shared" si="6"/>
        <v>67.800000000000011</v>
      </c>
      <c r="AI24" s="37">
        <v>6</v>
      </c>
    </row>
    <row r="25" spans="1:35" ht="17.100000000000001" customHeight="1" x14ac:dyDescent="0.2">
      <c r="A25" s="9" t="s">
        <v>17</v>
      </c>
      <c r="B25" s="14">
        <f>[21]Outubro!$K$5</f>
        <v>0</v>
      </c>
      <c r="C25" s="14">
        <f>[21]Outubro!$K$6</f>
        <v>0</v>
      </c>
      <c r="D25" s="14">
        <f>[21]Outubro!$K$7</f>
        <v>2.8000000000000007</v>
      </c>
      <c r="E25" s="14">
        <f>[21]Outubro!$K$8</f>
        <v>0</v>
      </c>
      <c r="F25" s="14">
        <f>[21]Outubro!$K$9</f>
        <v>0</v>
      </c>
      <c r="G25" s="14">
        <f>[21]Outubro!$K$10</f>
        <v>0</v>
      </c>
      <c r="H25" s="14">
        <f>[21]Outubro!$K$11</f>
        <v>0</v>
      </c>
      <c r="I25" s="14">
        <f>[21]Outubro!$K$12</f>
        <v>0</v>
      </c>
      <c r="J25" s="14">
        <f>[21]Outubro!$K$13</f>
        <v>9</v>
      </c>
      <c r="K25" s="14">
        <f>[21]Outubro!$K$14</f>
        <v>10</v>
      </c>
      <c r="L25" s="14">
        <f>[21]Outubro!$K$15</f>
        <v>0.2</v>
      </c>
      <c r="M25" s="14">
        <f>[21]Outubro!$K$16</f>
        <v>0</v>
      </c>
      <c r="N25" s="14">
        <f>[21]Outubro!$K$17</f>
        <v>0</v>
      </c>
      <c r="O25" s="14">
        <f>[21]Outubro!$K$18</f>
        <v>0</v>
      </c>
      <c r="P25" s="14">
        <f>[21]Outubro!$K$19</f>
        <v>0</v>
      </c>
      <c r="Q25" s="14">
        <f>[21]Outubro!$K$20</f>
        <v>44</v>
      </c>
      <c r="R25" s="14">
        <f>[21]Outubro!$K$21</f>
        <v>0</v>
      </c>
      <c r="S25" s="14">
        <f>[21]Outubro!$K$22</f>
        <v>0</v>
      </c>
      <c r="T25" s="14">
        <f>[21]Outubro!$K$23</f>
        <v>20.8</v>
      </c>
      <c r="U25" s="14">
        <f>[21]Outubro!$K$24</f>
        <v>0</v>
      </c>
      <c r="V25" s="14">
        <f>[21]Outubro!$K$25</f>
        <v>3.4000000000000004</v>
      </c>
      <c r="W25" s="14">
        <f>[21]Outubro!$K$26</f>
        <v>0</v>
      </c>
      <c r="X25" s="14">
        <f>[21]Outubro!$K$27</f>
        <v>0.2</v>
      </c>
      <c r="Y25" s="14">
        <f>[21]Outubro!$K$28</f>
        <v>0</v>
      </c>
      <c r="Z25" s="14">
        <f>[21]Outubro!$K$29</f>
        <v>0</v>
      </c>
      <c r="AA25" s="14">
        <f>[21]Outubro!$K$30</f>
        <v>0</v>
      </c>
      <c r="AB25" s="14">
        <f>[21]Outubro!$K$31</f>
        <v>0</v>
      </c>
      <c r="AC25" s="14">
        <f>[21]Outubro!$K$32</f>
        <v>0</v>
      </c>
      <c r="AD25" s="14">
        <f>[21]Outubro!$K$33</f>
        <v>0</v>
      </c>
      <c r="AE25" s="14">
        <f>[21]Outubro!$K$34</f>
        <v>0</v>
      </c>
      <c r="AF25" s="14">
        <f>[21]Outubro!$K$35</f>
        <v>0</v>
      </c>
      <c r="AG25" s="16">
        <f t="shared" si="5"/>
        <v>90.4</v>
      </c>
      <c r="AH25" s="16">
        <f t="shared" si="6"/>
        <v>44</v>
      </c>
      <c r="AI25" s="37">
        <v>8</v>
      </c>
    </row>
    <row r="26" spans="1:35" ht="17.100000000000001" customHeight="1" x14ac:dyDescent="0.2">
      <c r="A26" s="9" t="s">
        <v>18</v>
      </c>
      <c r="B26" s="14">
        <f>[22]Outubro!$K$5</f>
        <v>0.6</v>
      </c>
      <c r="C26" s="14">
        <f>[22]Outubro!$K$6</f>
        <v>0</v>
      </c>
      <c r="D26" s="14">
        <f>[22]Outubro!$K$7</f>
        <v>0</v>
      </c>
      <c r="E26" s="14">
        <f>[22]Outubro!$K$8</f>
        <v>0</v>
      </c>
      <c r="F26" s="14">
        <f>[22]Outubro!$K$9</f>
        <v>1</v>
      </c>
      <c r="G26" s="14">
        <f>[22]Outubro!$K$10</f>
        <v>0</v>
      </c>
      <c r="H26" s="14">
        <f>[22]Outubro!$K$11</f>
        <v>0</v>
      </c>
      <c r="I26" s="14">
        <f>[22]Outubro!$K$12</f>
        <v>0</v>
      </c>
      <c r="J26" s="14">
        <f>[22]Outubro!$K$13</f>
        <v>0</v>
      </c>
      <c r="K26" s="14">
        <f>[22]Outubro!$K$14</f>
        <v>2.4000000000000004</v>
      </c>
      <c r="L26" s="14">
        <f>[22]Outubro!$K$15</f>
        <v>3.6</v>
      </c>
      <c r="M26" s="14">
        <f>[22]Outubro!$K$16</f>
        <v>0</v>
      </c>
      <c r="N26" s="14">
        <f>[22]Outubro!$K$17</f>
        <v>0</v>
      </c>
      <c r="O26" s="14">
        <f>[22]Outubro!$K$18</f>
        <v>0</v>
      </c>
      <c r="P26" s="14">
        <f>[22]Outubro!$K$19</f>
        <v>0</v>
      </c>
      <c r="Q26" s="14">
        <f>[22]Outubro!$K$20</f>
        <v>43.20000000000001</v>
      </c>
      <c r="R26" s="14">
        <f>[22]Outubro!$K$21</f>
        <v>0</v>
      </c>
      <c r="S26" s="14">
        <f>[22]Outubro!$K$22</f>
        <v>0</v>
      </c>
      <c r="T26" s="14">
        <f>[22]Outubro!$K$23</f>
        <v>14.799999999999999</v>
      </c>
      <c r="U26" s="14">
        <f>[22]Outubro!$K$24</f>
        <v>0</v>
      </c>
      <c r="V26" s="14">
        <f>[22]Outubro!$K$25</f>
        <v>0</v>
      </c>
      <c r="W26" s="14">
        <f>[22]Outubro!$K$26</f>
        <v>0</v>
      </c>
      <c r="X26" s="14">
        <f>[22]Outubro!$K$27</f>
        <v>0</v>
      </c>
      <c r="Y26" s="14">
        <f>[22]Outubro!$K$28</f>
        <v>0.4</v>
      </c>
      <c r="Z26" s="14">
        <f>[22]Outubro!$K$29</f>
        <v>0.8</v>
      </c>
      <c r="AA26" s="14">
        <f>[22]Outubro!$K$30</f>
        <v>8.4</v>
      </c>
      <c r="AB26" s="14">
        <f>[22]Outubro!$K$31</f>
        <v>0</v>
      </c>
      <c r="AC26" s="14">
        <f>[22]Outubro!$K$32</f>
        <v>0</v>
      </c>
      <c r="AD26" s="14">
        <f>[22]Outubro!$K$33</f>
        <v>0</v>
      </c>
      <c r="AE26" s="14">
        <f>[22]Outubro!$K$34</f>
        <v>0</v>
      </c>
      <c r="AF26" s="14">
        <f>[22]Outubro!$K$35</f>
        <v>0</v>
      </c>
      <c r="AG26" s="16">
        <f t="shared" si="5"/>
        <v>75.200000000000017</v>
      </c>
      <c r="AH26" s="16">
        <f t="shared" si="6"/>
        <v>43.20000000000001</v>
      </c>
      <c r="AI26" s="37">
        <v>5</v>
      </c>
    </row>
    <row r="27" spans="1:35" ht="17.100000000000001" customHeight="1" x14ac:dyDescent="0.2">
      <c r="A27" s="9" t="s">
        <v>19</v>
      </c>
      <c r="B27" s="14">
        <f>[23]Outubro!$K$5</f>
        <v>0</v>
      </c>
      <c r="C27" s="14">
        <f>[23]Outubro!$K$6</f>
        <v>0</v>
      </c>
      <c r="D27" s="14">
        <f>[23]Outubro!$K$7</f>
        <v>57.999999999999993</v>
      </c>
      <c r="E27" s="14">
        <f>[23]Outubro!$K$8</f>
        <v>0</v>
      </c>
      <c r="F27" s="14">
        <f>[23]Outubro!$K$9</f>
        <v>0</v>
      </c>
      <c r="G27" s="14">
        <f>[23]Outubro!$K$10</f>
        <v>0</v>
      </c>
      <c r="H27" s="14">
        <f>[23]Outubro!$K$11</f>
        <v>0</v>
      </c>
      <c r="I27" s="14">
        <f>[23]Outubro!$K$12</f>
        <v>0</v>
      </c>
      <c r="J27" s="14">
        <f>[23]Outubro!$K$13</f>
        <v>0</v>
      </c>
      <c r="K27" s="14">
        <f>[23]Outubro!$K$14</f>
        <v>52.399999999999991</v>
      </c>
      <c r="L27" s="14">
        <f>[23]Outubro!$K$15</f>
        <v>0.2</v>
      </c>
      <c r="M27" s="14">
        <f>[23]Outubro!$K$16</f>
        <v>0.60000000000000009</v>
      </c>
      <c r="N27" s="14">
        <f>[23]Outubro!$K$17</f>
        <v>0</v>
      </c>
      <c r="O27" s="14">
        <f>[23]Outubro!$K$18</f>
        <v>0</v>
      </c>
      <c r="P27" s="14">
        <f>[23]Outubro!$K$19</f>
        <v>0</v>
      </c>
      <c r="Q27" s="14">
        <f>[23]Outubro!$K$20</f>
        <v>37</v>
      </c>
      <c r="R27" s="14">
        <f>[23]Outubro!$K$21</f>
        <v>0</v>
      </c>
      <c r="S27" s="14">
        <f>[23]Outubro!$K$22</f>
        <v>0</v>
      </c>
      <c r="T27" s="14">
        <f>[23]Outubro!$K$23</f>
        <v>0</v>
      </c>
      <c r="U27" s="14">
        <f>[23]Outubro!$K$24</f>
        <v>19.200000000000003</v>
      </c>
      <c r="V27" s="14">
        <f>[23]Outubro!$K$25</f>
        <v>39.199999999999996</v>
      </c>
      <c r="W27" s="14">
        <f>[23]Outubro!$K$26</f>
        <v>0</v>
      </c>
      <c r="X27" s="14">
        <f>[23]Outubro!$K$27</f>
        <v>4.3999999999999995</v>
      </c>
      <c r="Y27" s="14">
        <f>[23]Outubro!$K$28</f>
        <v>0</v>
      </c>
      <c r="Z27" s="14">
        <f>[23]Outubro!$K$29</f>
        <v>0</v>
      </c>
      <c r="AA27" s="14">
        <f>[23]Outubro!$K$30</f>
        <v>27.200000000000003</v>
      </c>
      <c r="AB27" s="14">
        <f>[23]Outubro!$K$31</f>
        <v>0</v>
      </c>
      <c r="AC27" s="14">
        <f>[23]Outubro!$K$32</f>
        <v>14.4</v>
      </c>
      <c r="AD27" s="14">
        <f>[23]Outubro!$K$33</f>
        <v>0</v>
      </c>
      <c r="AE27" s="14">
        <f>[23]Outubro!$K$34</f>
        <v>0</v>
      </c>
      <c r="AF27" s="14">
        <f>[23]Outubro!$K$35</f>
        <v>0</v>
      </c>
      <c r="AG27" s="16">
        <f t="shared" si="5"/>
        <v>252.6</v>
      </c>
      <c r="AH27" s="16">
        <f t="shared" si="6"/>
        <v>57.999999999999993</v>
      </c>
      <c r="AI27" s="37">
        <v>3</v>
      </c>
    </row>
    <row r="28" spans="1:35" ht="17.100000000000001" customHeight="1" x14ac:dyDescent="0.2">
      <c r="A28" s="9" t="s">
        <v>31</v>
      </c>
      <c r="B28" s="14">
        <f>[24]Outubro!$K$5</f>
        <v>0</v>
      </c>
      <c r="C28" s="14">
        <f>[24]Outubro!$K$6</f>
        <v>16.599999999999998</v>
      </c>
      <c r="D28" s="14">
        <f>[24]Outubro!$K$7</f>
        <v>1.4</v>
      </c>
      <c r="E28" s="14">
        <f>[24]Outubro!$K$8</f>
        <v>0.2</v>
      </c>
      <c r="F28" s="14">
        <f>[24]Outubro!$K$9</f>
        <v>0</v>
      </c>
      <c r="G28" s="14">
        <f>[24]Outubro!$K$10</f>
        <v>0</v>
      </c>
      <c r="H28" s="14">
        <f>[24]Outubro!$K$11</f>
        <v>0</v>
      </c>
      <c r="I28" s="14">
        <f>[24]Outubro!$K$12</f>
        <v>0</v>
      </c>
      <c r="J28" s="14">
        <f>[24]Outubro!$K$13</f>
        <v>0</v>
      </c>
      <c r="K28" s="14">
        <f>[24]Outubro!$K$14</f>
        <v>20.599999999999998</v>
      </c>
      <c r="L28" s="14">
        <f>[24]Outubro!$K$15</f>
        <v>6.8</v>
      </c>
      <c r="M28" s="14">
        <f>[24]Outubro!$K$16</f>
        <v>0</v>
      </c>
      <c r="N28" s="14">
        <f>[24]Outubro!$K$17</f>
        <v>0</v>
      </c>
      <c r="O28" s="14">
        <f>[24]Outubro!$K$18</f>
        <v>0</v>
      </c>
      <c r="P28" s="14">
        <f>[24]Outubro!$K$19</f>
        <v>0</v>
      </c>
      <c r="Q28" s="14">
        <f>[24]Outubro!$K$20</f>
        <v>41.2</v>
      </c>
      <c r="R28" s="14">
        <f>[24]Outubro!$K$21</f>
        <v>0</v>
      </c>
      <c r="S28" s="14">
        <f>[24]Outubro!$K$22</f>
        <v>0</v>
      </c>
      <c r="T28" s="14">
        <f>[24]Outubro!$K$23</f>
        <v>24.2</v>
      </c>
      <c r="U28" s="14">
        <f>[24]Outubro!$K$24</f>
        <v>0</v>
      </c>
      <c r="V28" s="14">
        <f>[24]Outubro!$K$25</f>
        <v>0</v>
      </c>
      <c r="W28" s="14">
        <f>[24]Outubro!$K$26</f>
        <v>0</v>
      </c>
      <c r="X28" s="14">
        <f>[24]Outubro!$K$27</f>
        <v>19.8</v>
      </c>
      <c r="Y28" s="14">
        <f>[24]Outubro!$K$28</f>
        <v>0</v>
      </c>
      <c r="Z28" s="14">
        <f>[24]Outubro!$K$29</f>
        <v>0</v>
      </c>
      <c r="AA28" s="14">
        <f>[24]Outubro!$K$30</f>
        <v>0</v>
      </c>
      <c r="AB28" s="14">
        <f>[24]Outubro!$K$31</f>
        <v>0</v>
      </c>
      <c r="AC28" s="14">
        <f>[24]Outubro!$K$32</f>
        <v>0</v>
      </c>
      <c r="AD28" s="14">
        <f>[24]Outubro!$K$33</f>
        <v>0</v>
      </c>
      <c r="AE28" s="14">
        <f>[24]Outubro!$K$34</f>
        <v>0</v>
      </c>
      <c r="AF28" s="14">
        <f>[24]Outubro!$K$35</f>
        <v>0</v>
      </c>
      <c r="AG28" s="16">
        <f t="shared" ref="AG28" si="9">SUM(B28:AF28)</f>
        <v>130.80000000000001</v>
      </c>
      <c r="AH28" s="16">
        <f t="shared" ref="AH28" si="10">MAX(B28:AF28)</f>
        <v>41.2</v>
      </c>
      <c r="AI28" s="37">
        <v>8</v>
      </c>
    </row>
    <row r="29" spans="1:35" ht="17.100000000000001" customHeight="1" x14ac:dyDescent="0.2">
      <c r="A29" s="9" t="s">
        <v>20</v>
      </c>
      <c r="B29" s="3">
        <f>[25]Outubro!$K$5</f>
        <v>0</v>
      </c>
      <c r="C29" s="3">
        <f>[25]Outubro!$K$6</f>
        <v>0</v>
      </c>
      <c r="D29" s="3">
        <f>[25]Outubro!$K$7</f>
        <v>0</v>
      </c>
      <c r="E29" s="3">
        <f>[25]Outubro!$K$8</f>
        <v>0</v>
      </c>
      <c r="F29" s="3">
        <f>[25]Outubro!$K$9</f>
        <v>0</v>
      </c>
      <c r="G29" s="3">
        <f>[25]Outubro!$K$10</f>
        <v>0</v>
      </c>
      <c r="H29" s="3">
        <f>[25]Outubro!$K$11</f>
        <v>0</v>
      </c>
      <c r="I29" s="3">
        <f>[25]Outubro!$K$12</f>
        <v>0</v>
      </c>
      <c r="J29" s="3">
        <f>[25]Outubro!$K$13</f>
        <v>0</v>
      </c>
      <c r="K29" s="3">
        <f>[25]Outubro!$K$14</f>
        <v>0</v>
      </c>
      <c r="L29" s="3">
        <f>[25]Outubro!$K$15</f>
        <v>0.4</v>
      </c>
      <c r="M29" s="3">
        <f>[25]Outubro!$K$16</f>
        <v>0</v>
      </c>
      <c r="N29" s="3">
        <f>[25]Outubro!$K$17</f>
        <v>0</v>
      </c>
      <c r="O29" s="3">
        <f>[25]Outubro!$K$18</f>
        <v>0</v>
      </c>
      <c r="P29" s="3">
        <f>[25]Outubro!$K$19</f>
        <v>0</v>
      </c>
      <c r="Q29" s="3">
        <f>[25]Outubro!$K$20</f>
        <v>6.1999999999999993</v>
      </c>
      <c r="R29" s="3">
        <f>[25]Outubro!$K$21</f>
        <v>0</v>
      </c>
      <c r="S29" s="3">
        <f>[25]Outubro!$K$22</f>
        <v>0</v>
      </c>
      <c r="T29" s="3">
        <f>[25]Outubro!$K$23</f>
        <v>0</v>
      </c>
      <c r="U29" s="3">
        <f>[25]Outubro!$K$24</f>
        <v>0</v>
      </c>
      <c r="V29" s="3">
        <f>[25]Outubro!$K$25</f>
        <v>0.4</v>
      </c>
      <c r="W29" s="3">
        <f>[25]Outubro!$K$26</f>
        <v>0.2</v>
      </c>
      <c r="X29" s="3">
        <f>[25]Outubro!$K$27</f>
        <v>13.4</v>
      </c>
      <c r="Y29" s="3">
        <f>[25]Outubro!$K$28</f>
        <v>7.6</v>
      </c>
      <c r="Z29" s="3">
        <f>[25]Outubro!$K$29</f>
        <v>0</v>
      </c>
      <c r="AA29" s="3">
        <f>[25]Outubro!$K$30</f>
        <v>0</v>
      </c>
      <c r="AB29" s="3">
        <f>[25]Outubro!$K$31</f>
        <v>0</v>
      </c>
      <c r="AC29" s="3">
        <f>[25]Outubro!$K$32</f>
        <v>0</v>
      </c>
      <c r="AD29" s="3">
        <f>[25]Outubro!$K$33</f>
        <v>0</v>
      </c>
      <c r="AE29" s="3">
        <f>[25]Outubro!$K$34</f>
        <v>0</v>
      </c>
      <c r="AF29" s="3">
        <f>[25]Outubro!$K$35</f>
        <v>0</v>
      </c>
      <c r="AG29" s="16">
        <f t="shared" si="5"/>
        <v>28.200000000000003</v>
      </c>
      <c r="AH29" s="16">
        <f t="shared" si="6"/>
        <v>13.4</v>
      </c>
      <c r="AI29" s="37">
        <v>7</v>
      </c>
    </row>
    <row r="30" spans="1:35" s="5" customFormat="1" ht="17.100000000000001" customHeight="1" x14ac:dyDescent="0.2">
      <c r="A30" s="13" t="s">
        <v>33</v>
      </c>
      <c r="B30" s="21">
        <f>MAX(B5:B29)</f>
        <v>0.8</v>
      </c>
      <c r="C30" s="21">
        <f t="shared" ref="C30:AH30" si="11">MAX(C5:C29)</f>
        <v>16.599999999999998</v>
      </c>
      <c r="D30" s="21">
        <f t="shared" si="11"/>
        <v>85.000000000000014</v>
      </c>
      <c r="E30" s="21">
        <f t="shared" si="11"/>
        <v>18.799999999999997</v>
      </c>
      <c r="F30" s="21">
        <f t="shared" si="11"/>
        <v>4.4000000000000004</v>
      </c>
      <c r="G30" s="21">
        <f t="shared" si="11"/>
        <v>9</v>
      </c>
      <c r="H30" s="21">
        <f t="shared" si="11"/>
        <v>0</v>
      </c>
      <c r="I30" s="21">
        <f t="shared" si="11"/>
        <v>0</v>
      </c>
      <c r="J30" s="21">
        <f t="shared" si="11"/>
        <v>19.2</v>
      </c>
      <c r="K30" s="21">
        <f t="shared" si="11"/>
        <v>56.800000000000011</v>
      </c>
      <c r="L30" s="21">
        <f t="shared" si="11"/>
        <v>6.8</v>
      </c>
      <c r="M30" s="21">
        <f t="shared" si="11"/>
        <v>19.799999999999997</v>
      </c>
      <c r="N30" s="21">
        <f t="shared" si="11"/>
        <v>0</v>
      </c>
      <c r="O30" s="21">
        <f t="shared" si="11"/>
        <v>0</v>
      </c>
      <c r="P30" s="21">
        <f t="shared" si="11"/>
        <v>0.6</v>
      </c>
      <c r="Q30" s="21">
        <f t="shared" si="11"/>
        <v>76.2</v>
      </c>
      <c r="R30" s="21">
        <f t="shared" si="11"/>
        <v>0.2</v>
      </c>
      <c r="S30" s="21">
        <f t="shared" si="11"/>
        <v>37.799999999999997</v>
      </c>
      <c r="T30" s="21">
        <f t="shared" si="11"/>
        <v>40.200000000000003</v>
      </c>
      <c r="U30" s="21">
        <f t="shared" si="11"/>
        <v>19.200000000000003</v>
      </c>
      <c r="V30" s="21">
        <f t="shared" si="11"/>
        <v>39.199999999999996</v>
      </c>
      <c r="W30" s="21">
        <f t="shared" si="11"/>
        <v>7.2</v>
      </c>
      <c r="X30" s="21">
        <f t="shared" si="11"/>
        <v>19.8</v>
      </c>
      <c r="Y30" s="21">
        <f t="shared" si="11"/>
        <v>35.000000000000007</v>
      </c>
      <c r="Z30" s="21">
        <f t="shared" si="11"/>
        <v>5</v>
      </c>
      <c r="AA30" s="21">
        <f t="shared" si="11"/>
        <v>27.200000000000003</v>
      </c>
      <c r="AB30" s="21">
        <f t="shared" si="11"/>
        <v>1.2</v>
      </c>
      <c r="AC30" s="21">
        <f t="shared" si="11"/>
        <v>18.2</v>
      </c>
      <c r="AD30" s="21">
        <f t="shared" si="11"/>
        <v>0.4</v>
      </c>
      <c r="AE30" s="21">
        <f t="shared" si="11"/>
        <v>17.8</v>
      </c>
      <c r="AF30" s="53">
        <f t="shared" si="11"/>
        <v>1.4</v>
      </c>
      <c r="AG30" s="56">
        <f t="shared" si="11"/>
        <v>252.6</v>
      </c>
      <c r="AH30" s="21">
        <f t="shared" si="11"/>
        <v>85.000000000000014</v>
      </c>
      <c r="AI30" s="38"/>
    </row>
    <row r="31" spans="1:35" s="28" customFormat="1" x14ac:dyDescent="0.2">
      <c r="A31" s="26" t="s">
        <v>36</v>
      </c>
      <c r="B31" s="27">
        <f>SUM(B5:B29)</f>
        <v>2</v>
      </c>
      <c r="C31" s="27">
        <f t="shared" ref="C31:AG31" si="12">SUM(C5:C29)</f>
        <v>21.4</v>
      </c>
      <c r="D31" s="27">
        <f t="shared" si="12"/>
        <v>536.6</v>
      </c>
      <c r="E31" s="27">
        <f t="shared" si="12"/>
        <v>47.6</v>
      </c>
      <c r="F31" s="27">
        <f t="shared" si="12"/>
        <v>6.8000000000000016</v>
      </c>
      <c r="G31" s="27">
        <f t="shared" si="12"/>
        <v>9</v>
      </c>
      <c r="H31" s="27">
        <f t="shared" si="12"/>
        <v>0</v>
      </c>
      <c r="I31" s="27">
        <f t="shared" si="12"/>
        <v>0</v>
      </c>
      <c r="J31" s="27">
        <f t="shared" si="12"/>
        <v>28.2</v>
      </c>
      <c r="K31" s="27">
        <f t="shared" si="12"/>
        <v>428.59999999999997</v>
      </c>
      <c r="L31" s="27">
        <f t="shared" si="12"/>
        <v>31</v>
      </c>
      <c r="M31" s="27">
        <f t="shared" si="12"/>
        <v>25.999999999999996</v>
      </c>
      <c r="N31" s="27">
        <f t="shared" si="12"/>
        <v>0</v>
      </c>
      <c r="O31" s="27">
        <f t="shared" si="12"/>
        <v>0</v>
      </c>
      <c r="P31" s="27">
        <f t="shared" si="12"/>
        <v>0.8</v>
      </c>
      <c r="Q31" s="27">
        <f t="shared" si="12"/>
        <v>735.60000000000014</v>
      </c>
      <c r="R31" s="27">
        <f t="shared" si="12"/>
        <v>0.60000000000000009</v>
      </c>
      <c r="S31" s="27">
        <f t="shared" si="12"/>
        <v>78.2</v>
      </c>
      <c r="T31" s="27">
        <f t="shared" si="12"/>
        <v>213.8</v>
      </c>
      <c r="U31" s="27">
        <f t="shared" si="12"/>
        <v>25.800000000000004</v>
      </c>
      <c r="V31" s="27">
        <f t="shared" si="12"/>
        <v>130.19999999999999</v>
      </c>
      <c r="W31" s="27">
        <f t="shared" si="12"/>
        <v>8</v>
      </c>
      <c r="X31" s="27">
        <f t="shared" si="12"/>
        <v>80.2</v>
      </c>
      <c r="Y31" s="27">
        <f t="shared" si="12"/>
        <v>65.800000000000011</v>
      </c>
      <c r="Z31" s="27">
        <f t="shared" si="12"/>
        <v>11.8</v>
      </c>
      <c r="AA31" s="27">
        <f t="shared" si="12"/>
        <v>64.2</v>
      </c>
      <c r="AB31" s="27">
        <f t="shared" si="12"/>
        <v>1.4</v>
      </c>
      <c r="AC31" s="27">
        <f t="shared" si="12"/>
        <v>40.6</v>
      </c>
      <c r="AD31" s="27">
        <f t="shared" si="12"/>
        <v>0.8</v>
      </c>
      <c r="AE31" s="27">
        <f t="shared" si="12"/>
        <v>26.6</v>
      </c>
      <c r="AF31" s="57">
        <f t="shared" si="12"/>
        <v>2.8</v>
      </c>
      <c r="AG31" s="27">
        <f t="shared" si="12"/>
        <v>2624.4</v>
      </c>
      <c r="AH31" s="35"/>
      <c r="AI31" s="37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H30" sqref="H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4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55" t="s">
        <v>41</v>
      </c>
      <c r="AH3" s="54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29" t="s">
        <v>39</v>
      </c>
    </row>
    <row r="5" spans="1:34" s="5" customFormat="1" ht="20.100000000000001" customHeight="1" thickTop="1" x14ac:dyDescent="0.2">
      <c r="A5" s="8" t="s">
        <v>46</v>
      </c>
      <c r="B5" s="42">
        <f>[1]Outubro!$C$5</f>
        <v>37.1</v>
      </c>
      <c r="C5" s="42">
        <f>[1]Outubro!$C$6</f>
        <v>37.4</v>
      </c>
      <c r="D5" s="42">
        <f>[1]Outubro!$C$7</f>
        <v>37</v>
      </c>
      <c r="E5" s="42">
        <f>[1]Outubro!$C$8</f>
        <v>26.9</v>
      </c>
      <c r="F5" s="42">
        <f>[1]Outubro!$C$9</f>
        <v>24.4</v>
      </c>
      <c r="G5" s="42">
        <f>[1]Outubro!$C$10</f>
        <v>37.299999999999997</v>
      </c>
      <c r="H5" s="42">
        <f>[1]Outubro!$C$11</f>
        <v>38.1</v>
      </c>
      <c r="I5" s="42">
        <f>[1]Outubro!$C$12</f>
        <v>38.5</v>
      </c>
      <c r="J5" s="42">
        <f>[1]Outubro!$C$13</f>
        <v>38.1</v>
      </c>
      <c r="K5" s="42">
        <f>[1]Outubro!$C$14</f>
        <v>30.9</v>
      </c>
      <c r="L5" s="42">
        <f>[1]Outubro!$C$15</f>
        <v>30.6</v>
      </c>
      <c r="M5" s="42">
        <f>[1]Outubro!$C$16</f>
        <v>27.6</v>
      </c>
      <c r="N5" s="42">
        <f>[1]Outubro!$C$17</f>
        <v>29.8</v>
      </c>
      <c r="O5" s="42">
        <f>[1]Outubro!$C$18</f>
        <v>32.5</v>
      </c>
      <c r="P5" s="42">
        <f>[1]Outubro!$C$19</f>
        <v>36.5</v>
      </c>
      <c r="Q5" s="42">
        <f>[1]Outubro!$C$20</f>
        <v>28.4</v>
      </c>
      <c r="R5" s="42">
        <f>[1]Outubro!$C$21</f>
        <v>31.2</v>
      </c>
      <c r="S5" s="42">
        <f>[1]Outubro!$C$22</f>
        <v>33.799999999999997</v>
      </c>
      <c r="T5" s="42">
        <f>[1]Outubro!$C$23</f>
        <v>33.1</v>
      </c>
      <c r="U5" s="42">
        <f>[1]Outubro!$C$24</f>
        <v>35.700000000000003</v>
      </c>
      <c r="V5" s="42">
        <f>[1]Outubro!$C$25</f>
        <v>35.700000000000003</v>
      </c>
      <c r="W5" s="42">
        <f>[1]Outubro!$C$26</f>
        <v>36.4</v>
      </c>
      <c r="X5" s="42">
        <f>[1]Outubro!$C$27</f>
        <v>37.200000000000003</v>
      </c>
      <c r="Y5" s="42">
        <f>[1]Outubro!$C$28</f>
        <v>27.7</v>
      </c>
      <c r="Z5" s="42">
        <f>[1]Outubro!$C$29</f>
        <v>35.4</v>
      </c>
      <c r="AA5" s="42">
        <f>[1]Outubro!$C$30</f>
        <v>37.6</v>
      </c>
      <c r="AB5" s="42">
        <f>[1]Outubro!$C$31</f>
        <v>36.299999999999997</v>
      </c>
      <c r="AC5" s="42">
        <f>[1]Outubro!$C$32</f>
        <v>36.9</v>
      </c>
      <c r="AD5" s="42">
        <f>[1]Outubro!$C$33</f>
        <v>39.6</v>
      </c>
      <c r="AE5" s="42">
        <f>[1]Outubro!$C$34</f>
        <v>40.5</v>
      </c>
      <c r="AF5" s="42">
        <f>[1]Outubro!$C$35</f>
        <v>39.5</v>
      </c>
      <c r="AG5" s="43">
        <f>MAX(B5:AF5)</f>
        <v>40.5</v>
      </c>
      <c r="AH5" s="44">
        <f>AVERAGE(B5:AF5)</f>
        <v>34.441935483870978</v>
      </c>
    </row>
    <row r="6" spans="1:34" ht="17.100000000000001" customHeight="1" x14ac:dyDescent="0.2">
      <c r="A6" s="9" t="s">
        <v>0</v>
      </c>
      <c r="B6" s="3">
        <f>[2]Outubro!$C$5</f>
        <v>37.1</v>
      </c>
      <c r="C6" s="3">
        <f>[2]Outubro!$C$6</f>
        <v>37.1</v>
      </c>
      <c r="D6" s="3">
        <f>[2]Outubro!$C$7</f>
        <v>29.7</v>
      </c>
      <c r="E6" s="3">
        <f>[2]Outubro!$C$8</f>
        <v>29.5</v>
      </c>
      <c r="F6" s="3">
        <f>[2]Outubro!$C$9</f>
        <v>32</v>
      </c>
      <c r="G6" s="3">
        <f>[2]Outubro!$C$10</f>
        <v>35.5</v>
      </c>
      <c r="H6" s="3">
        <f>[2]Outubro!$C$11</f>
        <v>37.200000000000003</v>
      </c>
      <c r="I6" s="3">
        <f>[2]Outubro!$C$12</f>
        <v>36.5</v>
      </c>
      <c r="J6" s="3">
        <f>[2]Outubro!$C$13</f>
        <v>37</v>
      </c>
      <c r="K6" s="3">
        <f>[2]Outubro!$C$14</f>
        <v>27.4</v>
      </c>
      <c r="L6" s="3">
        <f>[2]Outubro!$C$15</f>
        <v>21.9</v>
      </c>
      <c r="M6" s="3">
        <f>[2]Outubro!$C$16</f>
        <v>22.9</v>
      </c>
      <c r="N6" s="3">
        <f>[2]Outubro!$C$17</f>
        <v>28.1</v>
      </c>
      <c r="O6" s="3">
        <f>[2]Outubro!$C$18</f>
        <v>30.1</v>
      </c>
      <c r="P6" s="3">
        <f>[2]Outubro!$C$19</f>
        <v>33.9</v>
      </c>
      <c r="Q6" s="3">
        <f>[2]Outubro!$C$20</f>
        <v>28.1</v>
      </c>
      <c r="R6" s="3">
        <f>[2]Outubro!$C$21</f>
        <v>30.3</v>
      </c>
      <c r="S6" s="3">
        <f>[2]Outubro!$C$22</f>
        <v>31</v>
      </c>
      <c r="T6" s="3">
        <f>[2]Outubro!$C$23</f>
        <v>25.3</v>
      </c>
      <c r="U6" s="3">
        <f>[2]Outubro!$C$24</f>
        <v>31.1</v>
      </c>
      <c r="V6" s="3">
        <f>[2]Outubro!$C$25</f>
        <v>23.1</v>
      </c>
      <c r="W6" s="3">
        <f>[2]Outubro!$C$26</f>
        <v>34.700000000000003</v>
      </c>
      <c r="X6" s="3">
        <f>[2]Outubro!$C$27</f>
        <v>29</v>
      </c>
      <c r="Y6" s="3">
        <f>[2]Outubro!$C$28</f>
        <v>30.7</v>
      </c>
      <c r="Z6" s="3">
        <f>[2]Outubro!$C$29</f>
        <v>32.299999999999997</v>
      </c>
      <c r="AA6" s="3">
        <f>[2]Outubro!$C$30</f>
        <v>34.6</v>
      </c>
      <c r="AB6" s="3">
        <f>[2]Outubro!$C$31</f>
        <v>37.1</v>
      </c>
      <c r="AC6" s="3">
        <f>[2]Outubro!$C$32</f>
        <v>36.799999999999997</v>
      </c>
      <c r="AD6" s="3">
        <f>[2]Outubro!$C$33</f>
        <v>37.299999999999997</v>
      </c>
      <c r="AE6" s="3">
        <f>[2]Outubro!$C$34</f>
        <v>38.799999999999997</v>
      </c>
      <c r="AF6" s="3">
        <f>[2]Outubro!$C$35</f>
        <v>38.9</v>
      </c>
      <c r="AG6" s="16">
        <f t="shared" ref="AG6:AG14" si="1">MAX(B6:AF6)</f>
        <v>38.9</v>
      </c>
      <c r="AH6" s="25">
        <f t="shared" ref="AH6:AH14" si="2">AVERAGE(B6:AF6)</f>
        <v>32.096774193548384</v>
      </c>
    </row>
    <row r="7" spans="1:34" ht="17.100000000000001" customHeight="1" x14ac:dyDescent="0.2">
      <c r="A7" s="9" t="s">
        <v>1</v>
      </c>
      <c r="B7" s="3">
        <f>[3]Outubro!$C$5</f>
        <v>37.1</v>
      </c>
      <c r="C7" s="3">
        <f>[3]Outubro!$C$6</f>
        <v>37.1</v>
      </c>
      <c r="D7" s="3">
        <f>[3]Outubro!$C$7</f>
        <v>28.3</v>
      </c>
      <c r="E7" s="3">
        <f>[3]Outubro!$C$8</f>
        <v>31.9</v>
      </c>
      <c r="F7" s="3">
        <f>[3]Outubro!$C$9</f>
        <v>32.799999999999997</v>
      </c>
      <c r="G7" s="3">
        <f>[3]Outubro!$C$10</f>
        <v>37.299999999999997</v>
      </c>
      <c r="H7" s="3">
        <f>[3]Outubro!$C$11</f>
        <v>36.5</v>
      </c>
      <c r="I7" s="3">
        <f>[3]Outubro!$C$12</f>
        <v>39</v>
      </c>
      <c r="J7" s="3">
        <f>[3]Outubro!$C$13</f>
        <v>36.9</v>
      </c>
      <c r="K7" s="3">
        <f>[3]Outubro!$C$14</f>
        <v>30.4</v>
      </c>
      <c r="L7" s="3">
        <f>[3]Outubro!$C$15</f>
        <v>26.7</v>
      </c>
      <c r="M7" s="3">
        <f>[3]Outubro!$C$16</f>
        <v>29.7</v>
      </c>
      <c r="N7" s="3">
        <f>[3]Outubro!$C$17</f>
        <v>31.2</v>
      </c>
      <c r="O7" s="3">
        <f>[3]Outubro!$C$18</f>
        <v>34.1</v>
      </c>
      <c r="P7" s="3">
        <f>[3]Outubro!$C$19</f>
        <v>37.9</v>
      </c>
      <c r="Q7" s="3">
        <f>[3]Outubro!$C$20</f>
        <v>33.200000000000003</v>
      </c>
      <c r="R7" s="3">
        <f>[3]Outubro!$C$21</f>
        <v>32.700000000000003</v>
      </c>
      <c r="S7" s="3">
        <f>[3]Outubro!$C$22</f>
        <v>34.5</v>
      </c>
      <c r="T7" s="3">
        <f>[3]Outubro!$C$23</f>
        <v>31.7</v>
      </c>
      <c r="U7" s="3">
        <f>[3]Outubro!$C$24</f>
        <v>35.4</v>
      </c>
      <c r="V7" s="3">
        <f>[3]Outubro!$C$25</f>
        <v>34.799999999999997</v>
      </c>
      <c r="W7" s="3">
        <f>[3]Outubro!$C$26</f>
        <v>35.700000000000003</v>
      </c>
      <c r="X7" s="3">
        <f>[3]Outubro!$C$27</f>
        <v>35.700000000000003</v>
      </c>
      <c r="Y7" s="3">
        <f>[3]Outubro!$C$28</f>
        <v>30.6</v>
      </c>
      <c r="Z7" s="3">
        <f>[3]Outubro!$C$29</f>
        <v>36</v>
      </c>
      <c r="AA7" s="3">
        <f>[3]Outubro!$C$30</f>
        <v>37.1</v>
      </c>
      <c r="AB7" s="3">
        <f>[3]Outubro!$C$31</f>
        <v>36.4</v>
      </c>
      <c r="AC7" s="3">
        <f>[3]Outubro!$C$32</f>
        <v>35.6</v>
      </c>
      <c r="AD7" s="3">
        <f>[3]Outubro!$C$33</f>
        <v>38</v>
      </c>
      <c r="AE7" s="3">
        <f>[3]Outubro!$C$34</f>
        <v>39.1</v>
      </c>
      <c r="AF7" s="3">
        <f>[3]Outubro!$C$35</f>
        <v>38.200000000000003</v>
      </c>
      <c r="AG7" s="16">
        <f t="shared" si="1"/>
        <v>39.1</v>
      </c>
      <c r="AH7" s="25">
        <f t="shared" si="2"/>
        <v>34.567741935483873</v>
      </c>
    </row>
    <row r="8" spans="1:34" ht="17.100000000000001" customHeight="1" x14ac:dyDescent="0.2">
      <c r="A8" s="9" t="s">
        <v>47</v>
      </c>
      <c r="B8" s="3">
        <f>[4]Outubro!$C$5</f>
        <v>38.4</v>
      </c>
      <c r="C8" s="3">
        <f>[4]Outubro!$C$6</f>
        <v>37.9</v>
      </c>
      <c r="D8" s="3">
        <f>[4]Outubro!$C$7</f>
        <v>26.1</v>
      </c>
      <c r="E8" s="3">
        <f>[4]Outubro!$C$8</f>
        <v>31.5</v>
      </c>
      <c r="F8" s="3">
        <f>[4]Outubro!$C$9</f>
        <v>33.700000000000003</v>
      </c>
      <c r="G8" s="3">
        <f>[4]Outubro!$C$10</f>
        <v>35.4</v>
      </c>
      <c r="H8" s="3">
        <f>[4]Outubro!$C$11</f>
        <v>34.5</v>
      </c>
      <c r="I8" s="3">
        <f>[4]Outubro!$C$12</f>
        <v>37.5</v>
      </c>
      <c r="J8" s="3">
        <f>[4]Outubro!$C$13</f>
        <v>36.5</v>
      </c>
      <c r="K8" s="3">
        <f>[4]Outubro!$C$14</f>
        <v>27.9</v>
      </c>
      <c r="L8" s="3">
        <f>[4]Outubro!$C$15</f>
        <v>23.7</v>
      </c>
      <c r="M8" s="3">
        <f>[4]Outubro!$C$16</f>
        <v>29</v>
      </c>
      <c r="N8" s="3">
        <f>[4]Outubro!$C$17</f>
        <v>31</v>
      </c>
      <c r="O8" s="3">
        <f>[4]Outubro!$C$18</f>
        <v>33.4</v>
      </c>
      <c r="P8" s="3">
        <f>[4]Outubro!$C$19</f>
        <v>35.6</v>
      </c>
      <c r="Q8" s="3">
        <f>[4]Outubro!$C$20</f>
        <v>30.1</v>
      </c>
      <c r="R8" s="3">
        <f>[4]Outubro!$C$21</f>
        <v>32.200000000000003</v>
      </c>
      <c r="S8" s="3">
        <f>[4]Outubro!$C$22</f>
        <v>30.9</v>
      </c>
      <c r="T8" s="3">
        <f>[4]Outubro!$C$23</f>
        <v>25.8</v>
      </c>
      <c r="U8" s="3">
        <f>[4]Outubro!$C$24</f>
        <v>34.1</v>
      </c>
      <c r="V8" s="3">
        <f>[4]Outubro!$C$25</f>
        <v>35.5</v>
      </c>
      <c r="W8" s="3">
        <f>[4]Outubro!$C$26</f>
        <v>36</v>
      </c>
      <c r="X8" s="3">
        <f>[4]Outubro!$C$27</f>
        <v>30.5</v>
      </c>
      <c r="Y8" s="3">
        <f>[4]Outubro!$C$28</f>
        <v>32</v>
      </c>
      <c r="Z8" s="3">
        <f>[4]Outubro!$C$29</f>
        <v>34.299999999999997</v>
      </c>
      <c r="AA8" s="3">
        <f>[4]Outubro!$C$30</f>
        <v>36.299999999999997</v>
      </c>
      <c r="AB8" s="3">
        <f>[4]Outubro!$C$31</f>
        <v>36.700000000000003</v>
      </c>
      <c r="AC8" s="3">
        <f>[4]Outubro!$C$32</f>
        <v>36.299999999999997</v>
      </c>
      <c r="AD8" s="3">
        <f>[4]Outubro!$C$33</f>
        <v>37.6</v>
      </c>
      <c r="AE8" s="3">
        <f>[4]Outubro!$C$34</f>
        <v>38.5</v>
      </c>
      <c r="AF8" s="3">
        <f>[4]Outubro!$C$35</f>
        <v>37.4</v>
      </c>
      <c r="AG8" s="16">
        <f t="shared" ref="AG8" si="3">MAX(B8:AF8)</f>
        <v>38.5</v>
      </c>
      <c r="AH8" s="25">
        <f t="shared" ref="AH8" si="4">AVERAGE(B8:AF8)</f>
        <v>33.429032258064517</v>
      </c>
    </row>
    <row r="9" spans="1:34" ht="17.100000000000001" customHeight="1" x14ac:dyDescent="0.2">
      <c r="A9" s="9" t="s">
        <v>2</v>
      </c>
      <c r="B9" s="3">
        <f>[5]Outubro!$C$5</f>
        <v>34.5</v>
      </c>
      <c r="C9" s="3">
        <f>[5]Outubro!$C$6</f>
        <v>34.299999999999997</v>
      </c>
      <c r="D9" s="3">
        <f>[5]Outubro!$C$7</f>
        <v>30.4</v>
      </c>
      <c r="E9" s="3">
        <f>[5]Outubro!$C$8</f>
        <v>29.9</v>
      </c>
      <c r="F9" s="3">
        <f>[5]Outubro!$C$9</f>
        <v>31.7</v>
      </c>
      <c r="G9" s="3">
        <f>[5]Outubro!$C$10</f>
        <v>34.9</v>
      </c>
      <c r="H9" s="3">
        <f>[5]Outubro!$C$11</f>
        <v>36.4</v>
      </c>
      <c r="I9" s="3">
        <f>[5]Outubro!$C$12</f>
        <v>36.700000000000003</v>
      </c>
      <c r="J9" s="3">
        <f>[5]Outubro!$C$13</f>
        <v>34.6</v>
      </c>
      <c r="K9" s="3">
        <f>[5]Outubro!$C$14</f>
        <v>27.2</v>
      </c>
      <c r="L9" s="3">
        <f>[5]Outubro!$C$15</f>
        <v>24.8</v>
      </c>
      <c r="M9" s="3">
        <f>[5]Outubro!$C$16</f>
        <v>26.6</v>
      </c>
      <c r="N9" s="3">
        <f>[5]Outubro!$C$17</f>
        <v>28.5</v>
      </c>
      <c r="O9" s="3">
        <f>[5]Outubro!$C$18</f>
        <v>32.1</v>
      </c>
      <c r="P9" s="3">
        <f>[5]Outubro!$C$19</f>
        <v>34.200000000000003</v>
      </c>
      <c r="Q9" s="3">
        <f>[5]Outubro!$C$20</f>
        <v>28.9</v>
      </c>
      <c r="R9" s="3">
        <f>[5]Outubro!$C$21</f>
        <v>30.6</v>
      </c>
      <c r="S9" s="3">
        <f>[5]Outubro!$C$22</f>
        <v>32.299999999999997</v>
      </c>
      <c r="T9" s="3">
        <f>[5]Outubro!$C$23</f>
        <v>29.1</v>
      </c>
      <c r="U9" s="3">
        <f>[5]Outubro!$C$24</f>
        <v>33.4</v>
      </c>
      <c r="V9" s="3">
        <f>[5]Outubro!$C$25</f>
        <v>31.7</v>
      </c>
      <c r="W9" s="3">
        <f>[5]Outubro!$C$26</f>
        <v>33.5</v>
      </c>
      <c r="X9" s="3">
        <f>[5]Outubro!$C$27</f>
        <v>33.4</v>
      </c>
      <c r="Y9" s="3">
        <f>[5]Outubro!$C$28</f>
        <v>28.2</v>
      </c>
      <c r="Z9" s="3">
        <f>[5]Outubro!$C$29</f>
        <v>33.9</v>
      </c>
      <c r="AA9" s="3">
        <f>[5]Outubro!$C$30</f>
        <v>35.1</v>
      </c>
      <c r="AB9" s="3">
        <f>[5]Outubro!$C$31</f>
        <v>34.1</v>
      </c>
      <c r="AC9" s="3">
        <f>[5]Outubro!$C$32</f>
        <v>34.6</v>
      </c>
      <c r="AD9" s="3">
        <f>[5]Outubro!$C$33</f>
        <v>36.5</v>
      </c>
      <c r="AE9" s="3">
        <f>[5]Outubro!$C$34</f>
        <v>37.9</v>
      </c>
      <c r="AF9" s="3">
        <f>[5]Outubro!$C$35</f>
        <v>35.299999999999997</v>
      </c>
      <c r="AG9" s="16">
        <f t="shared" si="1"/>
        <v>37.9</v>
      </c>
      <c r="AH9" s="25">
        <f t="shared" si="2"/>
        <v>32.429032258064517</v>
      </c>
    </row>
    <row r="10" spans="1:34" ht="17.100000000000001" customHeight="1" x14ac:dyDescent="0.2">
      <c r="A10" s="9" t="s">
        <v>3</v>
      </c>
      <c r="B10" s="3">
        <f>[6]Outubro!$C$5</f>
        <v>36.1</v>
      </c>
      <c r="C10" s="3">
        <f>[6]Outubro!$C$6</f>
        <v>37.1</v>
      </c>
      <c r="D10" s="3">
        <f>[6]Outubro!$C$7</f>
        <v>37.700000000000003</v>
      </c>
      <c r="E10" s="3">
        <f>[6]Outubro!$C$8</f>
        <v>33.200000000000003</v>
      </c>
      <c r="F10" s="3">
        <f>[6]Outubro!$C$9</f>
        <v>30.5</v>
      </c>
      <c r="G10" s="3">
        <f>[6]Outubro!$C$10</f>
        <v>37</v>
      </c>
      <c r="H10" s="3">
        <f>[6]Outubro!$C$11</f>
        <v>36.6</v>
      </c>
      <c r="I10" s="3">
        <f>[6]Outubro!$C$12</f>
        <v>37</v>
      </c>
      <c r="J10" s="3">
        <f>[6]Outubro!$C$13</f>
        <v>37.1</v>
      </c>
      <c r="K10" s="3">
        <f>[6]Outubro!$C$14</f>
        <v>33.6</v>
      </c>
      <c r="L10" s="3">
        <f>[6]Outubro!$C$15</f>
        <v>32.1</v>
      </c>
      <c r="M10" s="3">
        <f>[6]Outubro!$C$16</f>
        <v>28.4</v>
      </c>
      <c r="N10" s="3">
        <f>[6]Outubro!$C$17</f>
        <v>31.2</v>
      </c>
      <c r="O10" s="3">
        <f>[6]Outubro!$C$18</f>
        <v>32.9</v>
      </c>
      <c r="P10" s="3">
        <f>[6]Outubro!$C$19</f>
        <v>35.299999999999997</v>
      </c>
      <c r="Q10" s="3">
        <f>[6]Outubro!$C$20</f>
        <v>28.4</v>
      </c>
      <c r="R10" s="3">
        <f>[6]Outubro!$C$21</f>
        <v>30.3</v>
      </c>
      <c r="S10" s="3">
        <f>[6]Outubro!$C$22</f>
        <v>32.799999999999997</v>
      </c>
      <c r="T10" s="3">
        <f>[6]Outubro!$C$23</f>
        <v>34.9</v>
      </c>
      <c r="U10" s="3">
        <f>[6]Outubro!$C$24</f>
        <v>34.4</v>
      </c>
      <c r="V10" s="3">
        <f>[6]Outubro!$C$25</f>
        <v>34.799999999999997</v>
      </c>
      <c r="W10" s="3">
        <f>[6]Outubro!$C$26</f>
        <v>35.700000000000003</v>
      </c>
      <c r="X10" s="3">
        <f>[6]Outubro!$C$27</f>
        <v>35.700000000000003</v>
      </c>
      <c r="Y10" s="3">
        <f>[6]Outubro!$C$28</f>
        <v>34.299999999999997</v>
      </c>
      <c r="Z10" s="3">
        <f>[6]Outubro!$C$29</f>
        <v>35.799999999999997</v>
      </c>
      <c r="AA10" s="3">
        <f>[6]Outubro!$C$30</f>
        <v>37.700000000000003</v>
      </c>
      <c r="AB10" s="3">
        <f>[6]Outubro!$C$31</f>
        <v>37</v>
      </c>
      <c r="AC10" s="3">
        <f>[6]Outubro!$C$32</f>
        <v>39.200000000000003</v>
      </c>
      <c r="AD10" s="3">
        <f>[6]Outubro!$C$33</f>
        <v>40.200000000000003</v>
      </c>
      <c r="AE10" s="3">
        <f>[6]Outubro!$C$34</f>
        <v>40.4</v>
      </c>
      <c r="AF10" s="3">
        <f>[6]Outubro!$C$35</f>
        <v>40.299999999999997</v>
      </c>
      <c r="AG10" s="16">
        <f t="shared" si="1"/>
        <v>40.4</v>
      </c>
      <c r="AH10" s="25">
        <f t="shared" si="2"/>
        <v>35.087096774193547</v>
      </c>
    </row>
    <row r="11" spans="1:34" ht="17.100000000000001" customHeight="1" x14ac:dyDescent="0.2">
      <c r="A11" s="9" t="s">
        <v>4</v>
      </c>
      <c r="B11" s="3">
        <f>[7]Outubro!$C$5</f>
        <v>33.700000000000003</v>
      </c>
      <c r="C11" s="3">
        <f>[7]Outubro!$C$6</f>
        <v>35.299999999999997</v>
      </c>
      <c r="D11" s="3">
        <f>[7]Outubro!$C$7</f>
        <v>34.4</v>
      </c>
      <c r="E11" s="3">
        <f>[7]Outubro!$C$8</f>
        <v>28.7</v>
      </c>
      <c r="F11" s="3">
        <f>[7]Outubro!$C$9</f>
        <v>26.9</v>
      </c>
      <c r="G11" s="3">
        <f>[7]Outubro!$C$10</f>
        <v>34.5</v>
      </c>
      <c r="H11" s="3">
        <f>[7]Outubro!$C$11</f>
        <v>34.200000000000003</v>
      </c>
      <c r="I11" s="3">
        <f>[7]Outubro!$C$12</f>
        <v>34.5</v>
      </c>
      <c r="J11" s="3">
        <f>[7]Outubro!$C$13</f>
        <v>34.6</v>
      </c>
      <c r="K11" s="3">
        <f>[7]Outubro!$C$14</f>
        <v>30.2</v>
      </c>
      <c r="L11" s="3">
        <f>[7]Outubro!$C$15</f>
        <v>28.5</v>
      </c>
      <c r="M11" s="3">
        <f>[7]Outubro!$C$16</f>
        <v>28.9</v>
      </c>
      <c r="N11" s="3">
        <f>[7]Outubro!$C$17</f>
        <v>28.7</v>
      </c>
      <c r="O11" s="3">
        <f>[7]Outubro!$C$18</f>
        <v>30.8</v>
      </c>
      <c r="P11" s="3">
        <f>[7]Outubro!$C$19</f>
        <v>32.4</v>
      </c>
      <c r="Q11" s="3">
        <f>[7]Outubro!$C$20</f>
        <v>25.8</v>
      </c>
      <c r="R11" s="3">
        <f>[7]Outubro!$C$21</f>
        <v>28.2</v>
      </c>
      <c r="S11" s="3">
        <f>[7]Outubro!$C$22</f>
        <v>31.5</v>
      </c>
      <c r="T11" s="3">
        <f>[7]Outubro!$C$23</f>
        <v>31.8</v>
      </c>
      <c r="U11" s="3">
        <f>[7]Outubro!$C$24</f>
        <v>31.1</v>
      </c>
      <c r="V11" s="3">
        <f>[7]Outubro!$C$25</f>
        <v>31.1</v>
      </c>
      <c r="W11" s="3">
        <f>[7]Outubro!$C$26</f>
        <v>31.8</v>
      </c>
      <c r="X11" s="3">
        <f>[7]Outubro!$C$27</f>
        <v>32</v>
      </c>
      <c r="Y11" s="3">
        <f>[7]Outubro!$C$28</f>
        <v>32</v>
      </c>
      <c r="Z11" s="3">
        <f>[7]Outubro!$C$29</f>
        <v>32.5</v>
      </c>
      <c r="AA11" s="3">
        <f>[7]Outubro!$C$30</f>
        <v>34.5</v>
      </c>
      <c r="AB11" s="3">
        <f>[7]Outubro!$C$31</f>
        <v>31.5</v>
      </c>
      <c r="AC11" s="3">
        <f>[7]Outubro!$C$32</f>
        <v>34.9</v>
      </c>
      <c r="AD11" s="3">
        <f>[7]Outubro!$C$33</f>
        <v>36.299999999999997</v>
      </c>
      <c r="AE11" s="3">
        <f>[7]Outubro!$C$34</f>
        <v>35.5</v>
      </c>
      <c r="AF11" s="3">
        <f>[7]Outubro!$C$35</f>
        <v>34.6</v>
      </c>
      <c r="AG11" s="16">
        <f t="shared" si="1"/>
        <v>36.299999999999997</v>
      </c>
      <c r="AH11" s="25">
        <f t="shared" si="2"/>
        <v>31.980645161290319</v>
      </c>
    </row>
    <row r="12" spans="1:34" ht="17.100000000000001" customHeight="1" x14ac:dyDescent="0.2">
      <c r="A12" s="9" t="s">
        <v>5</v>
      </c>
      <c r="B12" s="3">
        <f>[8]Outubro!$C$5</f>
        <v>39.5</v>
      </c>
      <c r="C12" s="3">
        <f>[8]Outubro!$C$6</f>
        <v>38</v>
      </c>
      <c r="D12" s="3">
        <f>[8]Outubro!$C$7</f>
        <v>29.6</v>
      </c>
      <c r="E12" s="3">
        <f>[8]Outubro!$C$8</f>
        <v>30.6</v>
      </c>
      <c r="F12" s="3">
        <f>[8]Outubro!$C$9</f>
        <v>34.1</v>
      </c>
      <c r="G12" s="3">
        <f>[8]Outubro!$C$10</f>
        <v>37</v>
      </c>
      <c r="H12" s="3">
        <f>[8]Outubro!$C$11</f>
        <v>35.200000000000003</v>
      </c>
      <c r="I12" s="3">
        <f>[8]Outubro!$C$12</f>
        <v>36.9</v>
      </c>
      <c r="J12" s="3">
        <f>[8]Outubro!$C$13</f>
        <v>37.9</v>
      </c>
      <c r="K12" s="3">
        <f>[8]Outubro!$C$14</f>
        <v>31</v>
      </c>
      <c r="L12" s="3">
        <f>[8]Outubro!$C$15</f>
        <v>23.5</v>
      </c>
      <c r="M12" s="3">
        <f>[8]Outubro!$C$16</f>
        <v>28.5</v>
      </c>
      <c r="N12" s="3">
        <f>[8]Outubro!$C$17</f>
        <v>34.700000000000003</v>
      </c>
      <c r="O12" s="3">
        <f>[8]Outubro!$C$18</f>
        <v>37.1</v>
      </c>
      <c r="P12" s="3">
        <f>[8]Outubro!$C$19</f>
        <v>39.1</v>
      </c>
      <c r="Q12" s="3">
        <f>[8]Outubro!$C$20</f>
        <v>30.2</v>
      </c>
      <c r="R12" s="3">
        <f>[8]Outubro!$C$21</f>
        <v>35.4</v>
      </c>
      <c r="S12" s="3">
        <f>[8]Outubro!$C$22</f>
        <v>37.700000000000003</v>
      </c>
      <c r="T12" s="3">
        <f>[8]Outubro!$C$23</f>
        <v>38</v>
      </c>
      <c r="U12" s="3">
        <f>[8]Outubro!$C$24</f>
        <v>39</v>
      </c>
      <c r="V12" s="3">
        <f>[8]Outubro!$C$25</f>
        <v>39.200000000000003</v>
      </c>
      <c r="W12" s="3">
        <f>[8]Outubro!$C$26</f>
        <v>39</v>
      </c>
      <c r="X12" s="3">
        <f>[8]Outubro!$C$27</f>
        <v>38.799999999999997</v>
      </c>
      <c r="Y12" s="3">
        <f>[8]Outubro!$C$28</f>
        <v>32</v>
      </c>
      <c r="Z12" s="3">
        <f>[8]Outubro!$C$29</f>
        <v>37</v>
      </c>
      <c r="AA12" s="3">
        <f>[8]Outubro!$C$30</f>
        <v>40.5</v>
      </c>
      <c r="AB12" s="3">
        <f>[8]Outubro!$C$31</f>
        <v>40.5</v>
      </c>
      <c r="AC12" s="3">
        <f>[8]Outubro!$C$32</f>
        <v>39.6</v>
      </c>
      <c r="AD12" s="3">
        <f>[8]Outubro!$C$33</f>
        <v>42</v>
      </c>
      <c r="AE12" s="3">
        <f>[8]Outubro!$C$34</f>
        <v>42.8</v>
      </c>
      <c r="AF12" s="3">
        <f>[8]Outubro!$C$35</f>
        <v>42</v>
      </c>
      <c r="AG12" s="16">
        <f t="shared" si="1"/>
        <v>42.8</v>
      </c>
      <c r="AH12" s="25">
        <f t="shared" si="2"/>
        <v>36.335483870967735</v>
      </c>
    </row>
    <row r="13" spans="1:34" ht="17.100000000000001" customHeight="1" x14ac:dyDescent="0.2">
      <c r="A13" s="9" t="s">
        <v>6</v>
      </c>
      <c r="B13" s="3">
        <f>[9]Outubro!$C$5</f>
        <v>39.5</v>
      </c>
      <c r="C13" s="3">
        <f>[9]Outubro!$C$6</f>
        <v>38</v>
      </c>
      <c r="D13" s="3">
        <f>[9]Outubro!$C$7</f>
        <v>29.6</v>
      </c>
      <c r="E13" s="3">
        <f>[9]Outubro!$C$8</f>
        <v>30.6</v>
      </c>
      <c r="F13" s="3">
        <f>[9]Outubro!$C$9</f>
        <v>34.1</v>
      </c>
      <c r="G13" s="3">
        <f>[9]Outubro!$C$10</f>
        <v>37</v>
      </c>
      <c r="H13" s="3">
        <f>[9]Outubro!$C$11</f>
        <v>35.200000000000003</v>
      </c>
      <c r="I13" s="3">
        <f>[9]Outubro!$C$12</f>
        <v>36.9</v>
      </c>
      <c r="J13" s="3">
        <f>[9]Outubro!$C$13</f>
        <v>37.9</v>
      </c>
      <c r="K13" s="3">
        <f>[9]Outubro!$C$14</f>
        <v>31</v>
      </c>
      <c r="L13" s="3">
        <f>[9]Outubro!$C$15</f>
        <v>23.5</v>
      </c>
      <c r="M13" s="3">
        <f>[9]Outubro!$C$16</f>
        <v>28.5</v>
      </c>
      <c r="N13" s="3">
        <f>[9]Outubro!$C$17</f>
        <v>34.700000000000003</v>
      </c>
      <c r="O13" s="3">
        <f>[9]Outubro!$C$18</f>
        <v>37.1</v>
      </c>
      <c r="P13" s="3">
        <f>[9]Outubro!$C$19</f>
        <v>38.4</v>
      </c>
      <c r="Q13" s="3">
        <f>[9]Outubro!$C$20</f>
        <v>30.3</v>
      </c>
      <c r="R13" s="3">
        <f>[9]Outubro!$C$21</f>
        <v>32.5</v>
      </c>
      <c r="S13" s="3">
        <f>[9]Outubro!$C$22</f>
        <v>36.5</v>
      </c>
      <c r="T13" s="3">
        <f>[9]Outubro!$C$23</f>
        <v>32.799999999999997</v>
      </c>
      <c r="U13" s="3">
        <f>[9]Outubro!$C$24</f>
        <v>36.1</v>
      </c>
      <c r="V13" s="3">
        <f>[9]Outubro!$C$25</f>
        <v>35.6</v>
      </c>
      <c r="W13" s="3">
        <f>[9]Outubro!$C$26</f>
        <v>36.299999999999997</v>
      </c>
      <c r="X13" s="3">
        <f>[9]Outubro!$C$27</f>
        <v>36.9</v>
      </c>
      <c r="Y13" s="3">
        <f>[9]Outubro!$C$28</f>
        <v>34.1</v>
      </c>
      <c r="Z13" s="3">
        <f>[9]Outubro!$C$29</f>
        <v>37.700000000000003</v>
      </c>
      <c r="AA13" s="3">
        <f>[9]Outubro!$C$30</f>
        <v>36.6</v>
      </c>
      <c r="AB13" s="3">
        <f>[9]Outubro!$C$31</f>
        <v>37.700000000000003</v>
      </c>
      <c r="AC13" s="3">
        <f>[9]Outubro!$C$32</f>
        <v>38.299999999999997</v>
      </c>
      <c r="AD13" s="3">
        <f>[9]Outubro!$C$33</f>
        <v>40.6</v>
      </c>
      <c r="AE13" s="3">
        <f>[9]Outubro!$C$34</f>
        <v>40.700000000000003</v>
      </c>
      <c r="AF13" s="3">
        <f>[9]Outubro!$C$35</f>
        <v>39.1</v>
      </c>
      <c r="AG13" s="16">
        <f t="shared" si="1"/>
        <v>40.700000000000003</v>
      </c>
      <c r="AH13" s="25">
        <f t="shared" si="2"/>
        <v>35.283870967741933</v>
      </c>
    </row>
    <row r="14" spans="1:34" ht="17.100000000000001" customHeight="1" x14ac:dyDescent="0.2">
      <c r="A14" s="9" t="s">
        <v>7</v>
      </c>
      <c r="B14" s="3">
        <f>[10]Outubro!$C$5</f>
        <v>36.9</v>
      </c>
      <c r="C14" s="3">
        <f>[10]Outubro!$C$6</f>
        <v>37.6</v>
      </c>
      <c r="D14" s="3">
        <f>[10]Outubro!$C$7</f>
        <v>29.5</v>
      </c>
      <c r="E14" s="3">
        <f>[10]Outubro!$C$8</f>
        <v>29.6</v>
      </c>
      <c r="F14" s="3">
        <f>[10]Outubro!$C$9</f>
        <v>32.4</v>
      </c>
      <c r="G14" s="3">
        <f>[10]Outubro!$C$10</f>
        <v>35.799999999999997</v>
      </c>
      <c r="H14" s="3">
        <f>[10]Outubro!$C$11</f>
        <v>37.299999999999997</v>
      </c>
      <c r="I14" s="3">
        <f>[10]Outubro!$C$12</f>
        <v>36.200000000000003</v>
      </c>
      <c r="J14" s="3">
        <f>[10]Outubro!$C$13</f>
        <v>37.799999999999997</v>
      </c>
      <c r="K14" s="3">
        <f>[10]Outubro!$C$14</f>
        <v>27.2</v>
      </c>
      <c r="L14" s="3">
        <f>[10]Outubro!$C$15</f>
        <v>22.7</v>
      </c>
      <c r="M14" s="3">
        <f>[10]Outubro!$C$16</f>
        <v>22</v>
      </c>
      <c r="N14" s="3">
        <f>[10]Outubro!$C$17</f>
        <v>27.5</v>
      </c>
      <c r="O14" s="3">
        <f>[10]Outubro!$C$18</f>
        <v>30.1</v>
      </c>
      <c r="P14" s="3">
        <f>[10]Outubro!$C$19</f>
        <v>34</v>
      </c>
      <c r="Q14" s="3">
        <f>[10]Outubro!$C$20</f>
        <v>29.1</v>
      </c>
      <c r="R14" s="3">
        <f>[10]Outubro!$C$21</f>
        <v>30.4</v>
      </c>
      <c r="S14" s="3">
        <f>[10]Outubro!$C$22</f>
        <v>30.8</v>
      </c>
      <c r="T14" s="3">
        <f>[10]Outubro!$C$23</f>
        <v>28.4</v>
      </c>
      <c r="U14" s="3">
        <f>[10]Outubro!$C$24</f>
        <v>32.6</v>
      </c>
      <c r="V14" s="3">
        <f>[10]Outubro!$C$25</f>
        <v>28</v>
      </c>
      <c r="W14" s="3">
        <f>[10]Outubro!$C$26</f>
        <v>35.799999999999997</v>
      </c>
      <c r="X14" s="3">
        <f>[10]Outubro!$C$27</f>
        <v>28.9</v>
      </c>
      <c r="Y14" s="3">
        <f>[10]Outubro!$C$28</f>
        <v>31.9</v>
      </c>
      <c r="Z14" s="3">
        <f>[10]Outubro!$C$29</f>
        <v>34.4</v>
      </c>
      <c r="AA14" s="3">
        <f>[10]Outubro!$C$30</f>
        <v>36</v>
      </c>
      <c r="AB14" s="3">
        <f>[10]Outubro!$C$31</f>
        <v>37.299999999999997</v>
      </c>
      <c r="AC14" s="3">
        <f>[10]Outubro!$C$32</f>
        <v>37.5</v>
      </c>
      <c r="AD14" s="3">
        <f>[10]Outubro!$C$33</f>
        <v>38.200000000000003</v>
      </c>
      <c r="AE14" s="3">
        <f>[10]Outubro!$C$34</f>
        <v>39.299999999999997</v>
      </c>
      <c r="AF14" s="3">
        <f>[10]Outubro!$C$35</f>
        <v>39.1</v>
      </c>
      <c r="AG14" s="16">
        <f t="shared" si="1"/>
        <v>39.299999999999997</v>
      </c>
      <c r="AH14" s="25">
        <f t="shared" si="2"/>
        <v>32.71935483870967</v>
      </c>
    </row>
    <row r="15" spans="1:34" ht="17.100000000000001" customHeight="1" x14ac:dyDescent="0.2">
      <c r="A15" s="9" t="s">
        <v>8</v>
      </c>
      <c r="B15" s="3">
        <f>[11]Outubro!$C$5</f>
        <v>36.799999999999997</v>
      </c>
      <c r="C15" s="3">
        <f>[11]Outubro!$C$6</f>
        <v>36.6</v>
      </c>
      <c r="D15" s="3">
        <f>[11]Outubro!$C$7</f>
        <v>30.6</v>
      </c>
      <c r="E15" s="3">
        <f>[11]Outubro!$C$8</f>
        <v>29.3</v>
      </c>
      <c r="F15" s="3">
        <f>[11]Outubro!$C$9</f>
        <v>28.1</v>
      </c>
      <c r="G15" s="3">
        <f>[11]Outubro!$C$10</f>
        <v>35.1</v>
      </c>
      <c r="H15" s="3">
        <f>[11]Outubro!$C$11</f>
        <v>36.5</v>
      </c>
      <c r="I15" s="3">
        <f>[11]Outubro!$C$12</f>
        <v>36.4</v>
      </c>
      <c r="J15" s="3">
        <f>[11]Outubro!$C$13</f>
        <v>36.5</v>
      </c>
      <c r="K15" s="3">
        <f>[11]Outubro!$C$14</f>
        <v>29.3</v>
      </c>
      <c r="L15" s="3">
        <f>[11]Outubro!$C$15</f>
        <v>24.1</v>
      </c>
      <c r="M15" s="3">
        <f>[11]Outubro!$C$16</f>
        <v>22.5</v>
      </c>
      <c r="N15" s="3">
        <f>[11]Outubro!$C$17</f>
        <v>27.6</v>
      </c>
      <c r="O15" s="3">
        <f>[11]Outubro!$C$18</f>
        <v>29.4</v>
      </c>
      <c r="P15" s="3">
        <f>[11]Outubro!$C$19</f>
        <v>31.1</v>
      </c>
      <c r="Q15" s="3">
        <f>[11]Outubro!$C$20</f>
        <v>27.8</v>
      </c>
      <c r="R15" s="3">
        <f>[11]Outubro!$C$21</f>
        <v>30.8</v>
      </c>
      <c r="S15" s="3">
        <f>[11]Outubro!$C$22</f>
        <v>31.9</v>
      </c>
      <c r="T15" s="3">
        <f>[11]Outubro!$C$23</f>
        <v>29.6</v>
      </c>
      <c r="U15" s="3">
        <f>[11]Outubro!$C$24</f>
        <v>28.4</v>
      </c>
      <c r="V15" s="3">
        <f>[11]Outubro!$C$25</f>
        <v>23.4</v>
      </c>
      <c r="W15" s="3">
        <f>[11]Outubro!$C$26</f>
        <v>35.5</v>
      </c>
      <c r="X15" s="3">
        <f>[11]Outubro!$C$27</f>
        <v>28.9</v>
      </c>
      <c r="Y15" s="3">
        <f>[11]Outubro!$C$28</f>
        <v>28.4</v>
      </c>
      <c r="Z15" s="3">
        <f>[11]Outubro!$C$29</f>
        <v>33.9</v>
      </c>
      <c r="AA15" s="3">
        <f>[11]Outubro!$C$30</f>
        <v>35.200000000000003</v>
      </c>
      <c r="AB15" s="3">
        <f>[11]Outubro!$C$31</f>
        <v>36.700000000000003</v>
      </c>
      <c r="AC15" s="3">
        <f>[11]Outubro!$C$32</f>
        <v>34.4</v>
      </c>
      <c r="AD15" s="3">
        <f>[11]Outubro!$C$33</f>
        <v>36.1</v>
      </c>
      <c r="AE15" s="3">
        <f>[11]Outubro!$C$34</f>
        <v>38.6</v>
      </c>
      <c r="AF15" s="3">
        <f>[11]Outubro!$C$35</f>
        <v>37.700000000000003</v>
      </c>
      <c r="AG15" s="16">
        <f>MAX(B15:AF15)</f>
        <v>38.6</v>
      </c>
      <c r="AH15" s="25">
        <f>AVERAGE(B15:AF15)</f>
        <v>31.845161290322583</v>
      </c>
    </row>
    <row r="16" spans="1:34" ht="17.100000000000001" customHeight="1" x14ac:dyDescent="0.2">
      <c r="A16" s="9" t="s">
        <v>9</v>
      </c>
      <c r="B16" s="3">
        <f>[12]Outubro!$C$5</f>
        <v>36.799999999999997</v>
      </c>
      <c r="C16" s="3">
        <f>[12]Outubro!$C$6</f>
        <v>36.6</v>
      </c>
      <c r="D16" s="3">
        <f>[12]Outubro!$C$7</f>
        <v>30.6</v>
      </c>
      <c r="E16" s="3">
        <f>[12]Outubro!$C$8</f>
        <v>29.3</v>
      </c>
      <c r="F16" s="3">
        <f>[12]Outubro!$C$9</f>
        <v>28.1</v>
      </c>
      <c r="G16" s="3">
        <f>[12]Outubro!$C$10</f>
        <v>35.1</v>
      </c>
      <c r="H16" s="3">
        <f>[12]Outubro!$C$11</f>
        <v>36.5</v>
      </c>
      <c r="I16" s="3">
        <f>[12]Outubro!$C$12</f>
        <v>36.4</v>
      </c>
      <c r="J16" s="3">
        <f>[12]Outubro!$C$13</f>
        <v>36.5</v>
      </c>
      <c r="K16" s="3">
        <f>[12]Outubro!$C$14</f>
        <v>29.3</v>
      </c>
      <c r="L16" s="3">
        <f>[12]Outubro!$C$15</f>
        <v>24.1</v>
      </c>
      <c r="M16" s="3">
        <f>[12]Outubro!$C$16</f>
        <v>22.5</v>
      </c>
      <c r="N16" s="3">
        <f>[12]Outubro!$C$17</f>
        <v>27.6</v>
      </c>
      <c r="O16" s="3">
        <f>[12]Outubro!$C$18</f>
        <v>29.4</v>
      </c>
      <c r="P16" s="3">
        <f>[12]Outubro!$C$19</f>
        <v>32.4</v>
      </c>
      <c r="Q16" s="3">
        <f>[12]Outubro!$C$20</f>
        <v>27.6</v>
      </c>
      <c r="R16" s="3">
        <f>[12]Outubro!$C$21</f>
        <v>30.7</v>
      </c>
      <c r="S16" s="3">
        <f>[12]Outubro!$C$22</f>
        <v>32.299999999999997</v>
      </c>
      <c r="T16" s="3">
        <f>[12]Outubro!$C$23</f>
        <v>29.2</v>
      </c>
      <c r="U16" s="3">
        <f>[12]Outubro!$C$24</f>
        <v>32.4</v>
      </c>
      <c r="V16" s="3">
        <f>[12]Outubro!$C$25</f>
        <v>31</v>
      </c>
      <c r="W16" s="3">
        <f>[12]Outubro!$C$26</f>
        <v>36</v>
      </c>
      <c r="X16" s="3">
        <f>[12]Outubro!$C$27</f>
        <v>30.3</v>
      </c>
      <c r="Y16" s="3">
        <f>[12]Outubro!$C$28</f>
        <v>31.7</v>
      </c>
      <c r="Z16" s="3">
        <f>[12]Outubro!$C$29</f>
        <v>35.200000000000003</v>
      </c>
      <c r="AA16" s="3">
        <f>[12]Outubro!$C$30</f>
        <v>36.1</v>
      </c>
      <c r="AB16" s="3">
        <f>[12]Outubro!$C$31</f>
        <v>36.9</v>
      </c>
      <c r="AC16" s="3">
        <f>[12]Outubro!$C$32</f>
        <v>36.5</v>
      </c>
      <c r="AD16" s="3">
        <f>[12]Outubro!$C$33</f>
        <v>37.5</v>
      </c>
      <c r="AE16" s="3">
        <f>[12]Outubro!$C$34</f>
        <v>39.200000000000003</v>
      </c>
      <c r="AF16" s="3">
        <f>[12]Outubro!$C$35</f>
        <v>39.200000000000003</v>
      </c>
      <c r="AG16" s="16">
        <f>MAX(B16:AF16)</f>
        <v>39.200000000000003</v>
      </c>
      <c r="AH16" s="25">
        <f>AVERAGE(B16:AF16)</f>
        <v>32.677419354838712</v>
      </c>
    </row>
    <row r="17" spans="1:34" ht="17.100000000000001" customHeight="1" x14ac:dyDescent="0.2">
      <c r="A17" s="9" t="s">
        <v>48</v>
      </c>
      <c r="B17" s="3">
        <f>[13]Outubro!$C$5</f>
        <v>36.700000000000003</v>
      </c>
      <c r="C17" s="3">
        <f>[13]Outubro!$C$6</f>
        <v>36.1</v>
      </c>
      <c r="D17" s="3">
        <f>[13]Outubro!$C$7</f>
        <v>26.8</v>
      </c>
      <c r="E17" s="3">
        <f>[13]Outubro!$C$8</f>
        <v>31.8</v>
      </c>
      <c r="F17" s="3">
        <f>[13]Outubro!$C$9</f>
        <v>33.299999999999997</v>
      </c>
      <c r="G17" s="3">
        <f>[13]Outubro!$C$10</f>
        <v>35.4</v>
      </c>
      <c r="H17" s="3">
        <f>[13]Outubro!$C$11</f>
        <v>35.299999999999997</v>
      </c>
      <c r="I17" s="3">
        <f>[13]Outubro!$C$12</f>
        <v>36.9</v>
      </c>
      <c r="J17" s="3">
        <f>[13]Outubro!$C$13</f>
        <v>36.200000000000003</v>
      </c>
      <c r="K17" s="3">
        <f>[13]Outubro!$C$14</f>
        <v>31.5</v>
      </c>
      <c r="L17" s="3">
        <f>[13]Outubro!$C$15</f>
        <v>25.1</v>
      </c>
      <c r="M17" s="3">
        <f>[13]Outubro!$C$16</f>
        <v>29.6</v>
      </c>
      <c r="N17" s="3">
        <f>[13]Outubro!$C$17</f>
        <v>29.9</v>
      </c>
      <c r="O17" s="3">
        <f>[13]Outubro!$C$18</f>
        <v>33.799999999999997</v>
      </c>
      <c r="P17" s="3">
        <f>[13]Outubro!$C$19</f>
        <v>35.6</v>
      </c>
      <c r="Q17" s="3">
        <f>[13]Outubro!$C$20</f>
        <v>31.1</v>
      </c>
      <c r="R17" s="3">
        <f>[13]Outubro!$C$21</f>
        <v>32.1</v>
      </c>
      <c r="S17" s="3">
        <f>[13]Outubro!$C$22</f>
        <v>31.6</v>
      </c>
      <c r="T17" s="3">
        <f>[13]Outubro!$C$23</f>
        <v>23.9</v>
      </c>
      <c r="U17" s="3">
        <f>[13]Outubro!$C$24</f>
        <v>34</v>
      </c>
      <c r="V17" s="3">
        <f>[13]Outubro!$C$25</f>
        <v>33.9</v>
      </c>
      <c r="W17" s="3">
        <f>[13]Outubro!$C$26</f>
        <v>34.700000000000003</v>
      </c>
      <c r="X17" s="3">
        <f>[13]Outubro!$C$27</f>
        <v>30.9</v>
      </c>
      <c r="Y17" s="3">
        <f>[13]Outubro!$C$28</f>
        <v>30.8</v>
      </c>
      <c r="Z17" s="3">
        <f>[13]Outubro!$C$29</f>
        <v>34.1</v>
      </c>
      <c r="AA17" s="3">
        <f>[13]Outubro!$C$30</f>
        <v>36.9</v>
      </c>
      <c r="AB17" s="3">
        <f>[13]Outubro!$C$31</f>
        <v>36</v>
      </c>
      <c r="AC17" s="3">
        <f>[13]Outubro!$C$32</f>
        <v>34.799999999999997</v>
      </c>
      <c r="AD17" s="3">
        <f>[13]Outubro!$C$33</f>
        <v>38</v>
      </c>
      <c r="AE17" s="3">
        <f>[13]Outubro!$C$34</f>
        <v>39.200000000000003</v>
      </c>
      <c r="AF17" s="3">
        <f>[13]Outubro!$C$35</f>
        <v>39</v>
      </c>
      <c r="AG17" s="16">
        <f>MAX(B17:AF17)</f>
        <v>39.200000000000003</v>
      </c>
      <c r="AH17" s="25">
        <f>AVERAGE(B17:AF17)</f>
        <v>33.387096774193552</v>
      </c>
    </row>
    <row r="18" spans="1:34" ht="17.100000000000001" customHeight="1" x14ac:dyDescent="0.2">
      <c r="A18" s="9" t="s">
        <v>10</v>
      </c>
      <c r="B18" s="3">
        <f>[14]outubro!$C$5</f>
        <v>37.200000000000003</v>
      </c>
      <c r="C18" s="3">
        <f>[14]outubro!$C$6</f>
        <v>36.299999999999997</v>
      </c>
      <c r="D18" s="3">
        <f>[14]outubro!$C$7</f>
        <v>30</v>
      </c>
      <c r="E18" s="3">
        <f>[14]outubro!$C$8</f>
        <v>29.5</v>
      </c>
      <c r="F18" s="3">
        <f>[14]outubro!$C$9</f>
        <v>31.3</v>
      </c>
      <c r="G18" s="3">
        <f>[14]outubro!$C$10</f>
        <v>35.1</v>
      </c>
      <c r="H18" s="3">
        <f>[14]outubro!$C$11</f>
        <v>36.9</v>
      </c>
      <c r="I18" s="3">
        <f>[14]outubro!$C$12</f>
        <v>36.9</v>
      </c>
      <c r="J18" s="3">
        <f>[14]outubro!$C$13</f>
        <v>37.6</v>
      </c>
      <c r="K18" s="3">
        <f>[14]outubro!$C$14</f>
        <v>27.4</v>
      </c>
      <c r="L18" s="3">
        <f>[14]outubro!$C$15</f>
        <v>23</v>
      </c>
      <c r="M18" s="3">
        <f>[14]outubro!$C$16</f>
        <v>23.2</v>
      </c>
      <c r="N18" s="3">
        <f>[14]outubro!$C$17</f>
        <v>28</v>
      </c>
      <c r="O18" s="3">
        <f>[14]outubro!$C$18</f>
        <v>29.9</v>
      </c>
      <c r="P18" s="3">
        <f>[14]outubro!$C$19</f>
        <v>32.799999999999997</v>
      </c>
      <c r="Q18" s="3">
        <f>[14]outubro!$C$20</f>
        <v>28.6</v>
      </c>
      <c r="R18" s="3">
        <f>[14]outubro!$C$21</f>
        <v>30.8</v>
      </c>
      <c r="S18" s="3">
        <f>[14]outubro!$C$22</f>
        <v>31.6</v>
      </c>
      <c r="T18" s="3">
        <f>[14]outubro!$C$23</f>
        <v>25.9</v>
      </c>
      <c r="U18" s="3">
        <f>[14]outubro!$C$24</f>
        <v>32.5</v>
      </c>
      <c r="V18" s="3">
        <f>[14]outubro!$C$25</f>
        <v>25.6</v>
      </c>
      <c r="W18" s="3">
        <f>[14]outubro!$C$26</f>
        <v>35.4</v>
      </c>
      <c r="X18" s="3">
        <f>[14]outubro!$C$27</f>
        <v>29.5</v>
      </c>
      <c r="Y18" s="3">
        <f>[14]outubro!$C$28</f>
        <v>31.1</v>
      </c>
      <c r="Z18" s="3">
        <f>[14]outubro!$C$29</f>
        <v>33.6</v>
      </c>
      <c r="AA18" s="3">
        <f>[14]outubro!$C$30</f>
        <v>34.799999999999997</v>
      </c>
      <c r="AB18" s="3">
        <f>[14]outubro!$C$31</f>
        <v>37.1</v>
      </c>
      <c r="AC18" s="3">
        <f>[14]outubro!$C$32</f>
        <v>35.299999999999997</v>
      </c>
      <c r="AD18" s="3">
        <f>[14]outubro!$C$33</f>
        <v>36.6</v>
      </c>
      <c r="AE18" s="3">
        <f>[14]outubro!$C$34</f>
        <v>39.700000000000003</v>
      </c>
      <c r="AF18" s="3">
        <f>[14]outubro!$C$35</f>
        <v>37.6</v>
      </c>
      <c r="AG18" s="16">
        <f t="shared" ref="AG18:AG28" si="5">MAX(B18:AF18)</f>
        <v>39.700000000000003</v>
      </c>
      <c r="AH18" s="25">
        <f t="shared" ref="AH18:AH28" si="6">AVERAGE(B18:AF18)</f>
        <v>32.28387096774194</v>
      </c>
    </row>
    <row r="19" spans="1:34" ht="17.100000000000001" customHeight="1" x14ac:dyDescent="0.2">
      <c r="A19" s="9" t="s">
        <v>11</v>
      </c>
      <c r="B19" s="3">
        <f>[15]Outubro!$C$5</f>
        <v>36.9</v>
      </c>
      <c r="C19" s="3">
        <f>[15]Outubro!$C$6</f>
        <v>36.799999999999997</v>
      </c>
      <c r="D19" s="3">
        <f>[15]Outubro!$C$7</f>
        <v>29.6</v>
      </c>
      <c r="E19" s="3">
        <f>[15]Outubro!$C$8</f>
        <v>30.6</v>
      </c>
      <c r="F19" s="3">
        <f>[15]Outubro!$C$9</f>
        <v>32.700000000000003</v>
      </c>
      <c r="G19" s="3">
        <f>[15]Outubro!$C$10</f>
        <v>37.200000000000003</v>
      </c>
      <c r="H19" s="3">
        <f>[15]Outubro!$C$11</f>
        <v>38.4</v>
      </c>
      <c r="I19" s="3">
        <f>[15]Outubro!$C$12</f>
        <v>37.700000000000003</v>
      </c>
      <c r="J19" s="3">
        <f>[15]Outubro!$C$13</f>
        <v>37.5</v>
      </c>
      <c r="K19" s="3">
        <f>[15]Outubro!$C$14</f>
        <v>27.6</v>
      </c>
      <c r="L19" s="3">
        <f>[15]Outubro!$C$15</f>
        <v>24.9</v>
      </c>
      <c r="M19" s="3">
        <f>[15]Outubro!$C$16</f>
        <v>24.5</v>
      </c>
      <c r="N19" s="3">
        <f>[15]Outubro!$C$17</f>
        <v>27.8</v>
      </c>
      <c r="O19" s="3">
        <f>[15]Outubro!$C$18</f>
        <v>31.6</v>
      </c>
      <c r="P19" s="3">
        <f>[15]Outubro!$C$19</f>
        <v>36.299999999999997</v>
      </c>
      <c r="Q19" s="3">
        <f>[15]Outubro!$C$20</f>
        <v>28.1</v>
      </c>
      <c r="R19" s="3">
        <f>[15]Outubro!$C$21</f>
        <v>31.5</v>
      </c>
      <c r="S19" s="3">
        <f>[15]Outubro!$C$22</f>
        <v>31.8</v>
      </c>
      <c r="T19" s="3">
        <f>[15]Outubro!$C$23</f>
        <v>26.6</v>
      </c>
      <c r="U19" s="3">
        <f>[15]Outubro!$C$24</f>
        <v>34.1</v>
      </c>
      <c r="V19" s="3">
        <f>[15]Outubro!$C$25</f>
        <v>30.2</v>
      </c>
      <c r="W19" s="3">
        <f>[15]Outubro!$C$26</f>
        <v>35.1</v>
      </c>
      <c r="X19" s="3">
        <f>[15]Outubro!$C$27</f>
        <v>34.299999999999997</v>
      </c>
      <c r="Y19" s="3">
        <f>[15]Outubro!$C$28</f>
        <v>32.299999999999997</v>
      </c>
      <c r="Z19" s="3">
        <f>[15]Outubro!$C$29</f>
        <v>35.6</v>
      </c>
      <c r="AA19" s="3">
        <f>[15]Outubro!$C$30</f>
        <v>37.5</v>
      </c>
      <c r="AB19" s="3">
        <f>[15]Outubro!$C$31</f>
        <v>37.6</v>
      </c>
      <c r="AC19" s="3">
        <f>[15]Outubro!$C$32</f>
        <v>37</v>
      </c>
      <c r="AD19" s="3">
        <f>[15]Outubro!$C$33</f>
        <v>39</v>
      </c>
      <c r="AE19" s="3">
        <f>[15]Outubro!$C$34</f>
        <v>39.799999999999997</v>
      </c>
      <c r="AF19" s="3">
        <f>[15]Outubro!$C$35</f>
        <v>39</v>
      </c>
      <c r="AG19" s="16">
        <f t="shared" si="5"/>
        <v>39.799999999999997</v>
      </c>
      <c r="AH19" s="25">
        <f t="shared" si="6"/>
        <v>33.535483870967738</v>
      </c>
    </row>
    <row r="20" spans="1:34" ht="17.100000000000001" customHeight="1" x14ac:dyDescent="0.2">
      <c r="A20" s="9" t="s">
        <v>12</v>
      </c>
      <c r="B20" s="3">
        <f>[16]Outubro!$C$5</f>
        <v>37.1</v>
      </c>
      <c r="C20" s="3">
        <f>[16]Outubro!$C$6</f>
        <v>36.799999999999997</v>
      </c>
      <c r="D20" s="3">
        <f>[16]Outubro!$C$7</f>
        <v>27.8</v>
      </c>
      <c r="E20" s="3">
        <f>[16]Outubro!$C$8</f>
        <v>30.9</v>
      </c>
      <c r="F20" s="3">
        <f>[16]Outubro!$C$9</f>
        <v>32.799999999999997</v>
      </c>
      <c r="G20" s="3">
        <f>[16]Outubro!$C$10</f>
        <v>36.299999999999997</v>
      </c>
      <c r="H20" s="3">
        <f>[16]Outubro!$C$11</f>
        <v>33.299999999999997</v>
      </c>
      <c r="I20" s="3">
        <f>[16]Outubro!$C$12</f>
        <v>38.1</v>
      </c>
      <c r="J20" s="3">
        <f>[16]Outubro!$C$13</f>
        <v>36.9</v>
      </c>
      <c r="K20" s="3">
        <f>[16]Outubro!$C$14</f>
        <v>29.8</v>
      </c>
      <c r="L20" s="3">
        <f>[16]Outubro!$C$15</f>
        <v>25.8</v>
      </c>
      <c r="M20" s="3">
        <f>[16]Outubro!$C$16</f>
        <v>28.3</v>
      </c>
      <c r="N20" s="3">
        <f>[16]Outubro!$C$17</f>
        <v>32.200000000000003</v>
      </c>
      <c r="O20" s="3">
        <f>[16]Outubro!$C$18</f>
        <v>35.200000000000003</v>
      </c>
      <c r="P20" s="3">
        <f>[16]Outubro!$C$19</f>
        <v>38.1</v>
      </c>
      <c r="Q20" s="3">
        <f>[16]Outubro!$C$20</f>
        <v>32.5</v>
      </c>
      <c r="R20" s="3">
        <f>[16]Outubro!$C$21</f>
        <v>32.5</v>
      </c>
      <c r="S20" s="3">
        <f>[16]Outubro!$C$22</f>
        <v>33.9</v>
      </c>
      <c r="T20" s="3">
        <f>[16]Outubro!$C$23</f>
        <v>32.6</v>
      </c>
      <c r="U20" s="3">
        <f>[16]Outubro!$C$24</f>
        <v>34.9</v>
      </c>
      <c r="V20" s="3">
        <f>[16]Outubro!$C$25</f>
        <v>33.9</v>
      </c>
      <c r="W20" s="3">
        <f>[16]Outubro!$C$26</f>
        <v>35.5</v>
      </c>
      <c r="X20" s="3">
        <f>[16]Outubro!$C$27</f>
        <v>35.5</v>
      </c>
      <c r="Y20" s="3">
        <f>[16]Outubro!$C$28</f>
        <v>30</v>
      </c>
      <c r="Z20" s="3">
        <f>[16]Outubro!$C$29</f>
        <v>34.299999999999997</v>
      </c>
      <c r="AA20" s="3">
        <f>[16]Outubro!$C$30</f>
        <v>36.799999999999997</v>
      </c>
      <c r="AB20" s="3">
        <f>[16]Outubro!$C$31</f>
        <v>35.6</v>
      </c>
      <c r="AC20" s="3">
        <f>[16]Outubro!$C$32</f>
        <v>35.4</v>
      </c>
      <c r="AD20" s="3">
        <f>[16]Outubro!$C$33</f>
        <v>37.799999999999997</v>
      </c>
      <c r="AE20" s="3">
        <f>[16]Outubro!$C$34</f>
        <v>39.1</v>
      </c>
      <c r="AF20" s="3">
        <f>[16]Outubro!$C$35</f>
        <v>38.700000000000003</v>
      </c>
      <c r="AG20" s="16">
        <f t="shared" si="5"/>
        <v>39.1</v>
      </c>
      <c r="AH20" s="25">
        <f t="shared" si="6"/>
        <v>34.141935483870967</v>
      </c>
    </row>
    <row r="21" spans="1:34" ht="17.100000000000001" customHeight="1" x14ac:dyDescent="0.2">
      <c r="A21" s="9" t="s">
        <v>13</v>
      </c>
      <c r="B21" s="3">
        <f>[17]Outubro!$C$5</f>
        <v>36.700000000000003</v>
      </c>
      <c r="C21" s="3">
        <f>[17]Outubro!$C$6</f>
        <v>37.6</v>
      </c>
      <c r="D21" s="3">
        <f>[17]Outubro!$C$7</f>
        <v>30.5</v>
      </c>
      <c r="E21" s="3">
        <f>[17]Outubro!$C$8</f>
        <v>30.2</v>
      </c>
      <c r="F21" s="3">
        <f>[17]Outubro!$C$9</f>
        <v>32.6</v>
      </c>
      <c r="G21" s="3">
        <f>[17]Outubro!$C$10</f>
        <v>36.299999999999997</v>
      </c>
      <c r="H21" s="3">
        <f>[17]Outubro!$C$11</f>
        <v>31.2</v>
      </c>
      <c r="I21" s="3">
        <f>[17]Outubro!$C$12</f>
        <v>37.1</v>
      </c>
      <c r="J21" s="3">
        <f>[17]Outubro!$C$13</f>
        <v>36.700000000000003</v>
      </c>
      <c r="K21" s="3">
        <f>[17]Outubro!$C$14</f>
        <v>28.7</v>
      </c>
      <c r="L21" s="3">
        <f>[17]Outubro!$C$15</f>
        <v>24.1</v>
      </c>
      <c r="M21" s="3">
        <f>[17]Outubro!$C$16</f>
        <v>28.9</v>
      </c>
      <c r="N21" s="3">
        <f>[17]Outubro!$C$17</f>
        <v>34.200000000000003</v>
      </c>
      <c r="O21" s="3">
        <f>[17]Outubro!$C$18</f>
        <v>36.700000000000003</v>
      </c>
      <c r="P21" s="3">
        <f>[17]Outubro!$C$19</f>
        <v>36.700000000000003</v>
      </c>
      <c r="Q21" s="3">
        <f>[17]Outubro!$C$20</f>
        <v>30.5</v>
      </c>
      <c r="R21" s="3">
        <f>[17]Outubro!$C$21</f>
        <v>33.200000000000003</v>
      </c>
      <c r="S21" s="3">
        <f>[17]Outubro!$C$22</f>
        <v>35.9</v>
      </c>
      <c r="T21" s="3">
        <f>[17]Outubro!$C$23</f>
        <v>34.799999999999997</v>
      </c>
      <c r="U21" s="3">
        <f>[17]Outubro!$C$24</f>
        <v>36.1</v>
      </c>
      <c r="V21" s="3">
        <f>[17]Outubro!$C$25</f>
        <v>35.700000000000003</v>
      </c>
      <c r="W21" s="3">
        <f>[17]Outubro!$C$26</f>
        <v>36.5</v>
      </c>
      <c r="X21" s="3">
        <f>[17]Outubro!$C$27</f>
        <v>37.200000000000003</v>
      </c>
      <c r="Y21" s="3">
        <f>[17]Outubro!$C$28</f>
        <v>33.1</v>
      </c>
      <c r="Z21" s="3">
        <f>[17]Outubro!$C$29</f>
        <v>36.4</v>
      </c>
      <c r="AA21" s="3">
        <f>[17]Outubro!$C$30</f>
        <v>38.4</v>
      </c>
      <c r="AB21" s="3">
        <f>[17]Outubro!$C$31</f>
        <v>38</v>
      </c>
      <c r="AC21" s="3">
        <f>[17]Outubro!$C$32</f>
        <v>37.4</v>
      </c>
      <c r="AD21" s="3">
        <f>[17]Outubro!$C$33</f>
        <v>39.700000000000003</v>
      </c>
      <c r="AE21" s="3">
        <f>[17]Outubro!$C$34</f>
        <v>40.299999999999997</v>
      </c>
      <c r="AF21" s="3">
        <f>[17]Outubro!$C$35</f>
        <v>39.799999999999997</v>
      </c>
      <c r="AG21" s="16">
        <f t="shared" si="5"/>
        <v>40.299999999999997</v>
      </c>
      <c r="AH21" s="25">
        <f t="shared" si="6"/>
        <v>34.877419354838715</v>
      </c>
    </row>
    <row r="22" spans="1:34" ht="17.100000000000001" customHeight="1" x14ac:dyDescent="0.2">
      <c r="A22" s="9" t="s">
        <v>14</v>
      </c>
      <c r="B22" s="3">
        <f>[18]Outubro!$C$5</f>
        <v>33.200000000000003</v>
      </c>
      <c r="C22" s="3">
        <f>[18]Outubro!$C$6</f>
        <v>35.4</v>
      </c>
      <c r="D22" s="3">
        <f>[18]Outubro!$C$7</f>
        <v>33</v>
      </c>
      <c r="E22" s="3">
        <f>[18]Outubro!$C$8</f>
        <v>29.5</v>
      </c>
      <c r="F22" s="3">
        <f>[18]Outubro!$C$9</f>
        <v>27.3</v>
      </c>
      <c r="G22" s="3">
        <f>[18]Outubro!$C$10</f>
        <v>34.299999999999997</v>
      </c>
      <c r="H22" s="3">
        <f>[18]Outubro!$C$11</f>
        <v>32.5</v>
      </c>
      <c r="I22" s="3">
        <f>[18]Outubro!$C$12</f>
        <v>33.299999999999997</v>
      </c>
      <c r="J22" s="3">
        <f>[18]Outubro!$C$13</f>
        <v>33.200000000000003</v>
      </c>
      <c r="K22" s="3">
        <f>[18]Outubro!$C$14</f>
        <v>30</v>
      </c>
      <c r="L22" s="3">
        <f>[18]Outubro!$C$15</f>
        <v>30.2</v>
      </c>
      <c r="M22" s="3">
        <f>[18]Outubro!$C$16</f>
        <v>27.4</v>
      </c>
      <c r="N22" s="3">
        <f>[18]Outubro!$C$17</f>
        <v>29.3</v>
      </c>
      <c r="O22" s="3">
        <f>[18]Outubro!$C$18</f>
        <v>29</v>
      </c>
      <c r="P22" s="3">
        <f>[18]Outubro!$C$19</f>
        <v>31</v>
      </c>
      <c r="Q22" s="3">
        <f>[18]Outubro!$C$20</f>
        <v>29.1</v>
      </c>
      <c r="R22" s="3">
        <f>[18]Outubro!$C$21</f>
        <v>25.9</v>
      </c>
      <c r="S22" s="3">
        <f>[18]Outubro!$C$22</f>
        <v>28.4</v>
      </c>
      <c r="T22" s="3">
        <f>[18]Outubro!$C$23</f>
        <v>33.299999999999997</v>
      </c>
      <c r="U22" s="3">
        <f>[18]Outubro!$C$24</f>
        <v>30.8</v>
      </c>
      <c r="V22" s="3">
        <f>[18]Outubro!$C$25</f>
        <v>31</v>
      </c>
      <c r="W22" s="3">
        <f>[18]Outubro!$C$26</f>
        <v>35.6</v>
      </c>
      <c r="X22" s="3">
        <f>[18]Outubro!$C$27</f>
        <v>31.2</v>
      </c>
      <c r="Y22" s="3">
        <f>[18]Outubro!$C$28</f>
        <v>28.8</v>
      </c>
      <c r="Z22" s="3">
        <f>[18]Outubro!$C$29</f>
        <v>29.9</v>
      </c>
      <c r="AA22" s="3">
        <f>[18]Outubro!$C$30</f>
        <v>34.4</v>
      </c>
      <c r="AB22" s="3">
        <f>[18]Outubro!$C$31</f>
        <v>34.799999999999997</v>
      </c>
      <c r="AC22" s="3">
        <f>[18]Outubro!$C$32</f>
        <v>36.700000000000003</v>
      </c>
      <c r="AD22" s="3">
        <f>[18]Outubro!$C$33</f>
        <v>37</v>
      </c>
      <c r="AE22" s="3">
        <f>[18]Outubro!$C$34</f>
        <v>38.6</v>
      </c>
      <c r="AF22" s="3">
        <f>[18]Outubro!$C$35</f>
        <v>36.9</v>
      </c>
      <c r="AG22" s="16">
        <f t="shared" si="5"/>
        <v>38.6</v>
      </c>
      <c r="AH22" s="25">
        <f t="shared" si="6"/>
        <v>31.967741935483868</v>
      </c>
    </row>
    <row r="23" spans="1:34" ht="17.100000000000001" customHeight="1" x14ac:dyDescent="0.2">
      <c r="A23" s="9" t="s">
        <v>15</v>
      </c>
      <c r="B23" s="3">
        <f>[19]Outubro!$C$5</f>
        <v>34.299999999999997</v>
      </c>
      <c r="C23" s="3">
        <f>[19]Outubro!$C$6</f>
        <v>34.700000000000003</v>
      </c>
      <c r="D23" s="3">
        <f>[19]Outubro!$C$7</f>
        <v>28.6</v>
      </c>
      <c r="E23" s="3">
        <f>[19]Outubro!$C$8</f>
        <v>28.8</v>
      </c>
      <c r="F23" s="3">
        <f>[19]Outubro!$C$9</f>
        <v>30.7</v>
      </c>
      <c r="G23" s="3">
        <f>[19]Outubro!$C$10</f>
        <v>33.5</v>
      </c>
      <c r="H23" s="3">
        <f>[19]Outubro!$C$11</f>
        <v>35.6</v>
      </c>
      <c r="I23" s="3">
        <f>[19]Outubro!$C$12</f>
        <v>35.299999999999997</v>
      </c>
      <c r="J23" s="3">
        <f>[19]Outubro!$C$13</f>
        <v>33.5</v>
      </c>
      <c r="K23" s="3">
        <f>[19]Outubro!$C$14</f>
        <v>25.9</v>
      </c>
      <c r="L23" s="3">
        <f>[19]Outubro!$C$15</f>
        <v>18.899999999999999</v>
      </c>
      <c r="M23" s="3">
        <f>[19]Outubro!$C$16</f>
        <v>23.8</v>
      </c>
      <c r="N23" s="3">
        <f>[19]Outubro!$C$17</f>
        <v>27.2</v>
      </c>
      <c r="O23" s="3">
        <f>[19]Outubro!$C$18</f>
        <v>29.6</v>
      </c>
      <c r="P23" s="3">
        <f>[19]Outubro!$C$19</f>
        <v>32.9</v>
      </c>
      <c r="Q23" s="3">
        <f>[19]Outubro!$C$20</f>
        <v>27.7</v>
      </c>
      <c r="R23" s="3">
        <f>[19]Outubro!$C$21</f>
        <v>28.8</v>
      </c>
      <c r="S23" s="3">
        <f>[19]Outubro!$C$22</f>
        <v>29.5</v>
      </c>
      <c r="T23" s="3">
        <f>[19]Outubro!$C$23</f>
        <v>22.3</v>
      </c>
      <c r="U23" s="3">
        <f>[19]Outubro!$C$24</f>
        <v>31</v>
      </c>
      <c r="V23" s="3">
        <f>[19]Outubro!$C$25</f>
        <v>27.3</v>
      </c>
      <c r="W23" s="3">
        <f>[19]Outubro!$C$26</f>
        <v>32.4</v>
      </c>
      <c r="X23" s="3">
        <f>[19]Outubro!$C$27</f>
        <v>27.4</v>
      </c>
      <c r="Y23" s="3">
        <f>[19]Outubro!$C$28</f>
        <v>29.5</v>
      </c>
      <c r="Z23" s="3">
        <f>[19]Outubro!$C$29</f>
        <v>32.700000000000003</v>
      </c>
      <c r="AA23" s="3">
        <f>[19]Outubro!$C$30</f>
        <v>34.4</v>
      </c>
      <c r="AB23" s="3">
        <f>[19]Outubro!$C$31</f>
        <v>35.4</v>
      </c>
      <c r="AC23" s="3">
        <f>[19]Outubro!$C$32</f>
        <v>33.5</v>
      </c>
      <c r="AD23" s="3">
        <f>[19]Outubro!$C$33</f>
        <v>36.1</v>
      </c>
      <c r="AE23" s="3">
        <f>[19]Outubro!$C$34</f>
        <v>36.200000000000003</v>
      </c>
      <c r="AF23" s="3">
        <f>[19]Outubro!$C$35</f>
        <v>35.299999999999997</v>
      </c>
      <c r="AG23" s="16">
        <f t="shared" si="5"/>
        <v>36.200000000000003</v>
      </c>
      <c r="AH23" s="25">
        <f t="shared" si="6"/>
        <v>30.735483870967737</v>
      </c>
    </row>
    <row r="24" spans="1:34" ht="17.100000000000001" customHeight="1" x14ac:dyDescent="0.2">
      <c r="A24" s="9" t="s">
        <v>16</v>
      </c>
      <c r="B24" s="3">
        <f>[20]Outubro!$C$5</f>
        <v>40.299999999999997</v>
      </c>
      <c r="C24" s="3">
        <f>[20]Outubro!$C$6</f>
        <v>39.1</v>
      </c>
      <c r="D24" s="3">
        <f>[20]Outubro!$C$7</f>
        <v>32.6</v>
      </c>
      <c r="E24" s="3">
        <f>[20]Outubro!$C$8</f>
        <v>31</v>
      </c>
      <c r="F24" s="3">
        <f>[20]Outubro!$C$9</f>
        <v>34</v>
      </c>
      <c r="G24" s="3">
        <f>[20]Outubro!$C$10</f>
        <v>36.299999999999997</v>
      </c>
      <c r="H24" s="3">
        <f>[20]Outubro!$C$11</f>
        <v>33.799999999999997</v>
      </c>
      <c r="I24" s="3">
        <f>[20]Outubro!$C$12</f>
        <v>37.1</v>
      </c>
      <c r="J24" s="3">
        <f>[20]Outubro!$C$13</f>
        <v>37.6</v>
      </c>
      <c r="K24" s="3">
        <f>[20]Outubro!$C$14</f>
        <v>32.799999999999997</v>
      </c>
      <c r="L24" s="3">
        <f>[20]Outubro!$C$15</f>
        <v>22.1</v>
      </c>
      <c r="M24" s="3">
        <f>[20]Outubro!$C$16</f>
        <v>29</v>
      </c>
      <c r="N24" s="3">
        <f>[20]Outubro!$C$17</f>
        <v>32.299999999999997</v>
      </c>
      <c r="O24" s="3">
        <f>[20]Outubro!$C$18</f>
        <v>35.799999999999997</v>
      </c>
      <c r="P24" s="3">
        <f>[20]Outubro!$C$19</f>
        <v>37.6</v>
      </c>
      <c r="Q24" s="3">
        <f>[20]Outubro!$C$20</f>
        <v>32.299999999999997</v>
      </c>
      <c r="R24" s="3">
        <f>[20]Outubro!$C$21</f>
        <v>32.200000000000003</v>
      </c>
      <c r="S24" s="3">
        <f>[20]Outubro!$C$22</f>
        <v>29.5</v>
      </c>
      <c r="T24" s="3">
        <f>[20]Outubro!$C$23</f>
        <v>31.6</v>
      </c>
      <c r="U24" s="3">
        <f>[20]Outubro!$C$24</f>
        <v>35.700000000000003</v>
      </c>
      <c r="V24" s="3">
        <f>[20]Outubro!$C$25</f>
        <v>36.9</v>
      </c>
      <c r="W24" s="3">
        <f>[20]Outubro!$C$26</f>
        <v>39.4</v>
      </c>
      <c r="X24" s="3">
        <f>[20]Outubro!$C$27</f>
        <v>33.9</v>
      </c>
      <c r="Y24" s="3">
        <f>[20]Outubro!$C$28</f>
        <v>30.8</v>
      </c>
      <c r="Z24" s="3">
        <f>[20]Outubro!$C$29</f>
        <v>36.299999999999997</v>
      </c>
      <c r="AA24" s="3">
        <f>[20]Outubro!$C$30</f>
        <v>38.4</v>
      </c>
      <c r="AB24" s="3">
        <f>[20]Outubro!$C$31</f>
        <v>38.700000000000003</v>
      </c>
      <c r="AC24" s="3">
        <f>[20]Outubro!$C$32</f>
        <v>38.200000000000003</v>
      </c>
      <c r="AD24" s="3">
        <f>[20]Outubro!$C$33</f>
        <v>39.9</v>
      </c>
      <c r="AE24" s="3">
        <f>[20]Outubro!$C$34</f>
        <v>41.2</v>
      </c>
      <c r="AF24" s="3">
        <f>[20]Outubro!$C$35</f>
        <v>39.799999999999997</v>
      </c>
      <c r="AG24" s="16">
        <f t="shared" si="5"/>
        <v>41.2</v>
      </c>
      <c r="AH24" s="25">
        <f t="shared" si="6"/>
        <v>35.038709677419355</v>
      </c>
    </row>
    <row r="25" spans="1:34" ht="17.100000000000001" customHeight="1" x14ac:dyDescent="0.2">
      <c r="A25" s="9" t="s">
        <v>17</v>
      </c>
      <c r="B25" s="3">
        <f>[21]Outubro!$C$5</f>
        <v>37.299999999999997</v>
      </c>
      <c r="C25" s="3">
        <f>[21]Outubro!$C$6</f>
        <v>37.5</v>
      </c>
      <c r="D25" s="3">
        <f>[21]Outubro!$C$7</f>
        <v>30.9</v>
      </c>
      <c r="E25" s="3">
        <f>[21]Outubro!$C$8</f>
        <v>31</v>
      </c>
      <c r="F25" s="3">
        <f>[21]Outubro!$C$9</f>
        <v>34</v>
      </c>
      <c r="G25" s="3">
        <f>[21]Outubro!$C$10</f>
        <v>36.799999999999997</v>
      </c>
      <c r="H25" s="3">
        <f>[21]Outubro!$C$11</f>
        <v>38.700000000000003</v>
      </c>
      <c r="I25" s="3">
        <f>[21]Outubro!$C$12</f>
        <v>38.5</v>
      </c>
      <c r="J25" s="3">
        <f>[21]Outubro!$C$13</f>
        <v>38.299999999999997</v>
      </c>
      <c r="K25" s="3">
        <f>[21]Outubro!$C$14</f>
        <v>26.6</v>
      </c>
      <c r="L25" s="3">
        <f>[21]Outubro!$C$15</f>
        <v>25.3</v>
      </c>
      <c r="M25" s="3">
        <f>[21]Outubro!$C$16</f>
        <v>23.9</v>
      </c>
      <c r="N25" s="3">
        <f>[21]Outubro!$C$17</f>
        <v>28.9</v>
      </c>
      <c r="O25" s="3">
        <f>[21]Outubro!$C$18</f>
        <v>32</v>
      </c>
      <c r="P25" s="3">
        <f>[21]Outubro!$C$19</f>
        <v>35.200000000000003</v>
      </c>
      <c r="Q25" s="3">
        <f>[21]Outubro!$C$20</f>
        <v>28.7</v>
      </c>
      <c r="R25" s="3">
        <f>[21]Outubro!$C$21</f>
        <v>31.8</v>
      </c>
      <c r="S25" s="3">
        <f>[21]Outubro!$C$22</f>
        <v>32.4</v>
      </c>
      <c r="T25" s="3">
        <f>[21]Outubro!$C$23</f>
        <v>28.2</v>
      </c>
      <c r="U25" s="3">
        <f>[21]Outubro!$C$24</f>
        <v>34.200000000000003</v>
      </c>
      <c r="V25" s="3">
        <f>[21]Outubro!$C$25</f>
        <v>29.7</v>
      </c>
      <c r="W25" s="3">
        <f>[21]Outubro!$C$26</f>
        <v>35.799999999999997</v>
      </c>
      <c r="X25" s="3">
        <f>[21]Outubro!$C$27</f>
        <v>35.1</v>
      </c>
      <c r="Y25" s="3">
        <f>[21]Outubro!$C$28</f>
        <v>32.299999999999997</v>
      </c>
      <c r="Z25" s="3">
        <f>[21]Outubro!$C$29</f>
        <v>35.4</v>
      </c>
      <c r="AA25" s="3">
        <f>[21]Outubro!$C$30</f>
        <v>37.1</v>
      </c>
      <c r="AB25" s="3">
        <f>[21]Outubro!$C$31</f>
        <v>37.799999999999997</v>
      </c>
      <c r="AC25" s="3">
        <f>[21]Outubro!$C$32</f>
        <v>36.799999999999997</v>
      </c>
      <c r="AD25" s="3">
        <f>[21]Outubro!$C$33</f>
        <v>39.299999999999997</v>
      </c>
      <c r="AE25" s="3">
        <f>[21]Outubro!$C$34</f>
        <v>40.200000000000003</v>
      </c>
      <c r="AF25" s="3">
        <f>[21]Outubro!$C$35</f>
        <v>39.6</v>
      </c>
      <c r="AG25" s="16">
        <f t="shared" si="5"/>
        <v>40.200000000000003</v>
      </c>
      <c r="AH25" s="25">
        <f t="shared" si="6"/>
        <v>33.848387096774189</v>
      </c>
    </row>
    <row r="26" spans="1:34" ht="17.100000000000001" customHeight="1" x14ac:dyDescent="0.2">
      <c r="A26" s="9" t="s">
        <v>18</v>
      </c>
      <c r="B26" s="3">
        <f>[22]Outubro!$C$5</f>
        <v>35.200000000000003</v>
      </c>
      <c r="C26" s="3">
        <f>[22]Outubro!$C$6</f>
        <v>34.1</v>
      </c>
      <c r="D26" s="3">
        <f>[22]Outubro!$C$7</f>
        <v>31.7</v>
      </c>
      <c r="E26" s="3">
        <f>[22]Outubro!$C$8</f>
        <v>27.3</v>
      </c>
      <c r="F26" s="3">
        <f>[22]Outubro!$C$9</f>
        <v>26.9</v>
      </c>
      <c r="G26" s="3">
        <f>[22]Outubro!$C$10</f>
        <v>34.799999999999997</v>
      </c>
      <c r="H26" s="3">
        <f>[22]Outubro!$C$11</f>
        <v>35.1</v>
      </c>
      <c r="I26" s="3">
        <f>[22]Outubro!$C$12</f>
        <v>36.299999999999997</v>
      </c>
      <c r="J26" s="3">
        <f>[22]Outubro!$C$13</f>
        <v>34.4</v>
      </c>
      <c r="K26" s="3">
        <f>[22]Outubro!$C$14</f>
        <v>27.6</v>
      </c>
      <c r="L26" s="3">
        <f>[22]Outubro!$C$15</f>
        <v>25</v>
      </c>
      <c r="M26" s="3">
        <f>[22]Outubro!$C$16</f>
        <v>27.5</v>
      </c>
      <c r="N26" s="3">
        <f>[22]Outubro!$C$17</f>
        <v>30.2</v>
      </c>
      <c r="O26" s="3">
        <f>[22]Outubro!$C$18</f>
        <v>33.5</v>
      </c>
      <c r="P26" s="3">
        <f>[22]Outubro!$C$19</f>
        <v>35.5</v>
      </c>
      <c r="Q26" s="3">
        <f>[22]Outubro!$C$20</f>
        <v>28.1</v>
      </c>
      <c r="R26" s="3">
        <f>[22]Outubro!$C$21</f>
        <v>29.8</v>
      </c>
      <c r="S26" s="3">
        <f>[22]Outubro!$C$22</f>
        <v>32.6</v>
      </c>
      <c r="T26" s="3">
        <f>[22]Outubro!$C$23</f>
        <v>30.1</v>
      </c>
      <c r="U26" s="3">
        <f>[22]Outubro!$C$24</f>
        <v>32.799999999999997</v>
      </c>
      <c r="V26" s="3">
        <f>[22]Outubro!$C$25</f>
        <v>31.6</v>
      </c>
      <c r="W26" s="3">
        <f>[22]Outubro!$C$26</f>
        <v>34</v>
      </c>
      <c r="X26" s="3">
        <f>[22]Outubro!$C$27</f>
        <v>34</v>
      </c>
      <c r="Y26" s="3">
        <f>[22]Outubro!$C$28</f>
        <v>28.6</v>
      </c>
      <c r="Z26" s="3">
        <f>[22]Outubro!$C$29</f>
        <v>33.4</v>
      </c>
      <c r="AA26" s="3">
        <f>[22]Outubro!$C$30</f>
        <v>34.4</v>
      </c>
      <c r="AB26" s="3">
        <f>[22]Outubro!$C$31</f>
        <v>33.299999999999997</v>
      </c>
      <c r="AC26" s="3">
        <f>[22]Outubro!$C$32</f>
        <v>34.200000000000003</v>
      </c>
      <c r="AD26" s="3">
        <f>[22]Outubro!$C$33</f>
        <v>37.4</v>
      </c>
      <c r="AE26" s="3">
        <f>[22]Outubro!$C$34</f>
        <v>36.6</v>
      </c>
      <c r="AF26" s="3">
        <f>[22]Outubro!$C$35</f>
        <v>35.799999999999997</v>
      </c>
      <c r="AG26" s="16">
        <f t="shared" si="5"/>
        <v>37.4</v>
      </c>
      <c r="AH26" s="25">
        <f t="shared" si="6"/>
        <v>32.316129032258061</v>
      </c>
    </row>
    <row r="27" spans="1:34" ht="17.100000000000001" customHeight="1" x14ac:dyDescent="0.2">
      <c r="A27" s="9" t="s">
        <v>19</v>
      </c>
      <c r="B27" s="3">
        <f>[23]Outubro!$C$5</f>
        <v>36.9</v>
      </c>
      <c r="C27" s="3">
        <f>[23]Outubro!$C$6</f>
        <v>36.4</v>
      </c>
      <c r="D27" s="3">
        <f>[23]Outubro!$C$7</f>
        <v>29.1</v>
      </c>
      <c r="E27" s="3">
        <f>[23]Outubro!$C$8</f>
        <v>27.9</v>
      </c>
      <c r="F27" s="3">
        <f>[23]Outubro!$C$9</f>
        <v>31.5</v>
      </c>
      <c r="G27" s="3">
        <f>[23]Outubro!$C$10</f>
        <v>33.4</v>
      </c>
      <c r="H27" s="3">
        <f>[23]Outubro!$C$11</f>
        <v>36.299999999999997</v>
      </c>
      <c r="I27" s="3">
        <f>[23]Outubro!$C$12</f>
        <v>35.5</v>
      </c>
      <c r="J27" s="3">
        <f>[23]Outubro!$C$13</f>
        <v>35.799999999999997</v>
      </c>
      <c r="K27" s="3">
        <f>[23]Outubro!$C$14</f>
        <v>29.2</v>
      </c>
      <c r="L27" s="3">
        <f>[23]Outubro!$C$15</f>
        <v>20.7</v>
      </c>
      <c r="M27" s="3">
        <f>[23]Outubro!$C$16</f>
        <v>24.4</v>
      </c>
      <c r="N27" s="3">
        <f>[23]Outubro!$C$17</f>
        <v>28.3</v>
      </c>
      <c r="O27" s="3">
        <f>[23]Outubro!$C$18</f>
        <v>29.7</v>
      </c>
      <c r="P27" s="3">
        <f>[23]Outubro!$C$19</f>
        <v>31.5</v>
      </c>
      <c r="Q27" s="3">
        <f>[23]Outubro!$C$20</f>
        <v>28.8</v>
      </c>
      <c r="R27" s="3">
        <f>[23]Outubro!$C$21</f>
        <v>29.7</v>
      </c>
      <c r="S27" s="3">
        <f>[23]Outubro!$C$22</f>
        <v>30.1</v>
      </c>
      <c r="T27" s="3">
        <f>[23]Outubro!$C$23</f>
        <v>28.3</v>
      </c>
      <c r="U27" s="3">
        <f>[23]Outubro!$C$24</f>
        <v>24.5</v>
      </c>
      <c r="V27" s="3">
        <f>[23]Outubro!$C$25</f>
        <v>21.7</v>
      </c>
      <c r="W27" s="3">
        <f>[23]Outubro!$C$26</f>
        <v>34.200000000000003</v>
      </c>
      <c r="X27" s="3">
        <f>[23]Outubro!$C$27</f>
        <v>28.5</v>
      </c>
      <c r="Y27" s="3">
        <f>[23]Outubro!$C$28</f>
        <v>27.3</v>
      </c>
      <c r="Z27" s="3">
        <f>[23]Outubro!$C$29</f>
        <v>31.6</v>
      </c>
      <c r="AA27" s="3">
        <f>[23]Outubro!$C$30</f>
        <v>32.799999999999997</v>
      </c>
      <c r="AB27" s="3">
        <f>[23]Outubro!$C$31</f>
        <v>35.6</v>
      </c>
      <c r="AC27" s="3">
        <f>[23]Outubro!$C$32</f>
        <v>34.1</v>
      </c>
      <c r="AD27" s="3">
        <f>[23]Outubro!$C$33</f>
        <v>35.1</v>
      </c>
      <c r="AE27" s="3">
        <f>[23]Outubro!$C$34</f>
        <v>36.4</v>
      </c>
      <c r="AF27" s="3">
        <f>[23]Outubro!$C$35</f>
        <v>36.799999999999997</v>
      </c>
      <c r="AG27" s="16">
        <f t="shared" si="5"/>
        <v>36.9</v>
      </c>
      <c r="AH27" s="25">
        <f t="shared" si="6"/>
        <v>31.035483870967742</v>
      </c>
    </row>
    <row r="28" spans="1:34" ht="17.100000000000001" customHeight="1" x14ac:dyDescent="0.2">
      <c r="A28" s="9" t="s">
        <v>31</v>
      </c>
      <c r="B28" s="3">
        <f>[24]Outubro!$C$5</f>
        <v>35.700000000000003</v>
      </c>
      <c r="C28" s="3">
        <f>[24]Outubro!$C$6</f>
        <v>35.4</v>
      </c>
      <c r="D28" s="3">
        <f>[24]Outubro!$C$7</f>
        <v>29.2</v>
      </c>
      <c r="E28" s="3">
        <f>[24]Outubro!$C$8</f>
        <v>30.4</v>
      </c>
      <c r="F28" s="3">
        <f>[24]Outubro!$C$9</f>
        <v>31.4</v>
      </c>
      <c r="G28" s="3">
        <f>[24]Outubro!$C$10</f>
        <v>35.6</v>
      </c>
      <c r="H28" s="3">
        <f>[24]Outubro!$C$11</f>
        <v>37.299999999999997</v>
      </c>
      <c r="I28" s="3">
        <f>[24]Outubro!$C$12</f>
        <v>36.6</v>
      </c>
      <c r="J28" s="3">
        <f>[24]Outubro!$C$13</f>
        <v>35.9</v>
      </c>
      <c r="K28" s="3">
        <f>[24]Outubro!$C$14</f>
        <v>29.3</v>
      </c>
      <c r="L28" s="3">
        <f>[24]Outubro!$C$15</f>
        <v>24.7</v>
      </c>
      <c r="M28" s="3">
        <f>[24]Outubro!$C$16</f>
        <v>25.9</v>
      </c>
      <c r="N28" s="3">
        <f>[24]Outubro!$C$17</f>
        <v>28.7</v>
      </c>
      <c r="O28" s="3">
        <f>[24]Outubro!$C$18</f>
        <v>32.6</v>
      </c>
      <c r="P28" s="3">
        <f>[24]Outubro!$C$19</f>
        <v>34.700000000000003</v>
      </c>
      <c r="Q28" s="3">
        <f>[24]Outubro!$C$20</f>
        <v>29.6</v>
      </c>
      <c r="R28" s="3">
        <f>[24]Outubro!$C$21</f>
        <v>31.2</v>
      </c>
      <c r="S28" s="3">
        <f>[24]Outubro!$C$22</f>
        <v>32.4</v>
      </c>
      <c r="T28" s="3">
        <f>[24]Outubro!$C$23</f>
        <v>27.8</v>
      </c>
      <c r="U28" s="3">
        <f>[24]Outubro!$C$24</f>
        <v>33.5</v>
      </c>
      <c r="V28" s="3">
        <f>[24]Outubro!$C$25</f>
        <v>32.5</v>
      </c>
      <c r="W28" s="3">
        <f>[24]Outubro!$C$26</f>
        <v>34.1</v>
      </c>
      <c r="X28" s="3">
        <f>[24]Outubro!$C$27</f>
        <v>34.6</v>
      </c>
      <c r="Y28" s="3">
        <f>[24]Outubro!$C$28</f>
        <v>29</v>
      </c>
      <c r="Z28" s="3">
        <f>[24]Outubro!$C$29</f>
        <v>33.700000000000003</v>
      </c>
      <c r="AA28" s="3">
        <f>[24]Outubro!$C$30</f>
        <v>36.1</v>
      </c>
      <c r="AB28" s="3">
        <f>[24]Outubro!$C$31</f>
        <v>35</v>
      </c>
      <c r="AC28" s="3">
        <f>[24]Outubro!$C$32</f>
        <v>35</v>
      </c>
      <c r="AD28" s="3">
        <f>[24]Outubro!$C$33</f>
        <v>37</v>
      </c>
      <c r="AE28" s="3">
        <f>[24]Outubro!$C$34</f>
        <v>37.799999999999997</v>
      </c>
      <c r="AF28" s="3">
        <f>[24]Outubro!$C$35</f>
        <v>37</v>
      </c>
      <c r="AG28" s="16">
        <f t="shared" si="5"/>
        <v>37.799999999999997</v>
      </c>
      <c r="AH28" s="25">
        <f t="shared" si="6"/>
        <v>32.893548387096779</v>
      </c>
    </row>
    <row r="29" spans="1:34" ht="17.100000000000001" customHeight="1" x14ac:dyDescent="0.2">
      <c r="A29" s="9" t="s">
        <v>20</v>
      </c>
      <c r="B29" s="3">
        <f>[25]Outubro!$C$5</f>
        <v>37.9</v>
      </c>
      <c r="C29" s="3">
        <f>[25]Outubro!$C$6</f>
        <v>37.9</v>
      </c>
      <c r="D29" s="3">
        <f>[25]Outubro!$C$7</f>
        <v>38.799999999999997</v>
      </c>
      <c r="E29" s="3">
        <f>[25]Outubro!$C$8</f>
        <v>32.799999999999997</v>
      </c>
      <c r="F29" s="3">
        <f>[25]Outubro!$C$9</f>
        <v>28.9</v>
      </c>
      <c r="G29" s="3">
        <f>[25]Outubro!$C$10</f>
        <v>37.299999999999997</v>
      </c>
      <c r="H29" s="3">
        <f>[25]Outubro!$C$11</f>
        <v>37.4</v>
      </c>
      <c r="I29" s="3">
        <f>[25]Outubro!$C$12</f>
        <v>38.5</v>
      </c>
      <c r="J29" s="3">
        <f>[25]Outubro!$C$13</f>
        <v>38.299999999999997</v>
      </c>
      <c r="K29" s="3">
        <f>[25]Outubro!$C$14</f>
        <v>33.1</v>
      </c>
      <c r="L29" s="3">
        <f>[25]Outubro!$C$15</f>
        <v>32.9</v>
      </c>
      <c r="M29" s="3">
        <f>[25]Outubro!$C$16</f>
        <v>27.6</v>
      </c>
      <c r="N29" s="3">
        <f>[25]Outubro!$C$17</f>
        <v>31.6</v>
      </c>
      <c r="O29" s="3">
        <f>[25]Outubro!$C$18</f>
        <v>34.1</v>
      </c>
      <c r="P29" s="3">
        <f>[25]Outubro!$C$19</f>
        <v>36.299999999999997</v>
      </c>
      <c r="Q29" s="3">
        <f>[25]Outubro!$C$20</f>
        <v>29</v>
      </c>
      <c r="R29" s="3">
        <f>[25]Outubro!$C$21</f>
        <v>31.1</v>
      </c>
      <c r="S29" s="3">
        <f>[25]Outubro!$C$22</f>
        <v>35.200000000000003</v>
      </c>
      <c r="T29" s="3">
        <f>[25]Outubro!$C$23</f>
        <v>33.200000000000003</v>
      </c>
      <c r="U29" s="3">
        <f>[25]Outubro!$C$24</f>
        <v>34.9</v>
      </c>
      <c r="V29" s="3">
        <f>[25]Outubro!$C$25</f>
        <v>37.6</v>
      </c>
      <c r="W29" s="3">
        <f>[25]Outubro!$C$26</f>
        <v>37.4</v>
      </c>
      <c r="X29" s="3">
        <f>[25]Outubro!$C$27</f>
        <v>38.4</v>
      </c>
      <c r="Y29" s="3">
        <f>[25]Outubro!$C$28</f>
        <v>29.6</v>
      </c>
      <c r="Z29" s="3">
        <f>[25]Outubro!$C$29</f>
        <v>36</v>
      </c>
      <c r="AA29" s="3">
        <f>[25]Outubro!$C$30</f>
        <v>37.799999999999997</v>
      </c>
      <c r="AB29" s="3">
        <f>[25]Outubro!$C$31</f>
        <v>35.700000000000003</v>
      </c>
      <c r="AC29" s="3">
        <f>[25]Outubro!$C$32</f>
        <v>39.5</v>
      </c>
      <c r="AD29" s="3">
        <f>[25]Outubro!$C$33</f>
        <v>40.700000000000003</v>
      </c>
      <c r="AE29" s="3">
        <f>[25]Outubro!$C$34</f>
        <v>41.1</v>
      </c>
      <c r="AF29" s="3">
        <f>[25]Outubro!$C$35</f>
        <v>40.299999999999997</v>
      </c>
      <c r="AG29" s="16">
        <f>MAX(B29:AF29)</f>
        <v>41.1</v>
      </c>
      <c r="AH29" s="25">
        <f>AVERAGE(B29:AF29)</f>
        <v>35.512903225806454</v>
      </c>
    </row>
    <row r="30" spans="1:34" s="5" customFormat="1" ht="17.100000000000001" customHeight="1" x14ac:dyDescent="0.2">
      <c r="A30" s="13" t="s">
        <v>33</v>
      </c>
      <c r="B30" s="21">
        <f>MAX(B5:B29)</f>
        <v>40.299999999999997</v>
      </c>
      <c r="C30" s="21">
        <f t="shared" ref="C30:AH30" si="7">MAX(C5:C29)</f>
        <v>39.1</v>
      </c>
      <c r="D30" s="21">
        <f t="shared" si="7"/>
        <v>38.799999999999997</v>
      </c>
      <c r="E30" s="21">
        <f t="shared" si="7"/>
        <v>33.200000000000003</v>
      </c>
      <c r="F30" s="21">
        <f t="shared" si="7"/>
        <v>34.1</v>
      </c>
      <c r="G30" s="21">
        <f t="shared" si="7"/>
        <v>37.299999999999997</v>
      </c>
      <c r="H30" s="21">
        <f t="shared" si="7"/>
        <v>38.700000000000003</v>
      </c>
      <c r="I30" s="21">
        <f t="shared" si="7"/>
        <v>39</v>
      </c>
      <c r="J30" s="21">
        <f t="shared" si="7"/>
        <v>38.299999999999997</v>
      </c>
      <c r="K30" s="21">
        <f t="shared" si="7"/>
        <v>33.6</v>
      </c>
      <c r="L30" s="21">
        <f t="shared" si="7"/>
        <v>32.9</v>
      </c>
      <c r="M30" s="21">
        <f t="shared" si="7"/>
        <v>29.7</v>
      </c>
      <c r="N30" s="21">
        <f t="shared" si="7"/>
        <v>34.700000000000003</v>
      </c>
      <c r="O30" s="21">
        <f t="shared" si="7"/>
        <v>37.1</v>
      </c>
      <c r="P30" s="21">
        <f t="shared" si="7"/>
        <v>39.1</v>
      </c>
      <c r="Q30" s="21">
        <f t="shared" si="7"/>
        <v>33.200000000000003</v>
      </c>
      <c r="R30" s="21">
        <f t="shared" si="7"/>
        <v>35.4</v>
      </c>
      <c r="S30" s="21">
        <f t="shared" si="7"/>
        <v>37.700000000000003</v>
      </c>
      <c r="T30" s="21">
        <f t="shared" si="7"/>
        <v>38</v>
      </c>
      <c r="U30" s="21">
        <f t="shared" si="7"/>
        <v>39</v>
      </c>
      <c r="V30" s="21">
        <f t="shared" si="7"/>
        <v>39.200000000000003</v>
      </c>
      <c r="W30" s="21">
        <f t="shared" si="7"/>
        <v>39.4</v>
      </c>
      <c r="X30" s="21">
        <f t="shared" si="7"/>
        <v>38.799999999999997</v>
      </c>
      <c r="Y30" s="21">
        <f t="shared" si="7"/>
        <v>34.299999999999997</v>
      </c>
      <c r="Z30" s="21">
        <f t="shared" si="7"/>
        <v>37.700000000000003</v>
      </c>
      <c r="AA30" s="21">
        <f t="shared" si="7"/>
        <v>40.5</v>
      </c>
      <c r="AB30" s="21">
        <f t="shared" si="7"/>
        <v>40.5</v>
      </c>
      <c r="AC30" s="21">
        <f t="shared" si="7"/>
        <v>39.6</v>
      </c>
      <c r="AD30" s="21">
        <f t="shared" si="7"/>
        <v>42</v>
      </c>
      <c r="AE30" s="21">
        <f t="shared" si="7"/>
        <v>42.8</v>
      </c>
      <c r="AF30" s="53">
        <f t="shared" si="7"/>
        <v>42</v>
      </c>
      <c r="AG30" s="21">
        <f t="shared" si="7"/>
        <v>42.8</v>
      </c>
      <c r="AH30" s="21">
        <f t="shared" si="7"/>
        <v>36.335483870967735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A2:A4"/>
    <mergeCell ref="B3:B4"/>
    <mergeCell ref="B2:AH2"/>
    <mergeCell ref="T3:T4"/>
    <mergeCell ref="N3:N4"/>
    <mergeCell ref="O3:O4"/>
    <mergeCell ref="AE3:AE4"/>
    <mergeCell ref="H3:H4"/>
    <mergeCell ref="I3:I4"/>
    <mergeCell ref="C3:C4"/>
    <mergeCell ref="D3:D4"/>
    <mergeCell ref="AF3:AF4"/>
    <mergeCell ref="F3:F4"/>
    <mergeCell ref="S3:S4"/>
    <mergeCell ref="J3:J4"/>
    <mergeCell ref="E3:E4"/>
    <mergeCell ref="K3:K4"/>
    <mergeCell ref="U3:U4"/>
    <mergeCell ref="L3:L4"/>
    <mergeCell ref="M3:M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G3" sqref="AG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55" t="s">
        <v>59</v>
      </c>
      <c r="AH3" s="54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29" t="s">
        <v>39</v>
      </c>
    </row>
    <row r="5" spans="1:34" s="5" customFormat="1" ht="20.100000000000001" customHeight="1" thickTop="1" x14ac:dyDescent="0.2">
      <c r="A5" s="8" t="s">
        <v>46</v>
      </c>
      <c r="B5" s="42">
        <f>[1]Outubro!$D$5</f>
        <v>23</v>
      </c>
      <c r="C5" s="42">
        <f>[1]Outubro!$D$6</f>
        <v>21</v>
      </c>
      <c r="D5" s="42">
        <f>[1]Outubro!$D$7</f>
        <v>20.3</v>
      </c>
      <c r="E5" s="42">
        <f>[1]Outubro!$D$8</f>
        <v>21.1</v>
      </c>
      <c r="F5" s="42">
        <f>[1]Outubro!$D$9</f>
        <v>20.7</v>
      </c>
      <c r="G5" s="42">
        <f>[1]Outubro!$D$10</f>
        <v>20.100000000000001</v>
      </c>
      <c r="H5" s="42">
        <f>[1]Outubro!$D$11</f>
        <v>20.3</v>
      </c>
      <c r="I5" s="42">
        <f>[1]Outubro!$D$12</f>
        <v>20.2</v>
      </c>
      <c r="J5" s="42">
        <f>[1]Outubro!$D$13</f>
        <v>19.2</v>
      </c>
      <c r="K5" s="42">
        <f>[1]Outubro!$D$14</f>
        <v>21.5</v>
      </c>
      <c r="L5" s="42">
        <f>[1]Outubro!$D$15</f>
        <v>21.1</v>
      </c>
      <c r="M5" s="42">
        <f>[1]Outubro!$D$16</f>
        <v>20.8</v>
      </c>
      <c r="N5" s="42">
        <f>[1]Outubro!$D$17</f>
        <v>18.899999999999999</v>
      </c>
      <c r="O5" s="42">
        <f>[1]Outubro!$D$18</f>
        <v>19</v>
      </c>
      <c r="P5" s="42">
        <f>[1]Outubro!$D$19</f>
        <v>18.2</v>
      </c>
      <c r="Q5" s="42">
        <f>[1]Outubro!$D$20</f>
        <v>18.399999999999999</v>
      </c>
      <c r="R5" s="42">
        <f>[1]Outubro!$D$21</f>
        <v>17.7</v>
      </c>
      <c r="S5" s="42">
        <f>[1]Outubro!$D$22</f>
        <v>17.100000000000001</v>
      </c>
      <c r="T5" s="42">
        <f>[1]Outubro!$D$23</f>
        <v>21.2</v>
      </c>
      <c r="U5" s="42">
        <f>[1]Outubro!$D$24</f>
        <v>19.7</v>
      </c>
      <c r="V5" s="42">
        <f>[1]Outubro!$D$25</f>
        <v>19.600000000000001</v>
      </c>
      <c r="W5" s="42">
        <f>[1]Outubro!$D$26</f>
        <v>20.7</v>
      </c>
      <c r="X5" s="42">
        <f>[1]Outubro!$D$27</f>
        <v>24.6</v>
      </c>
      <c r="Y5" s="42">
        <f>[1]Outubro!$D$28</f>
        <v>20.8</v>
      </c>
      <c r="Z5" s="42">
        <f>[1]Outubro!$D$29</f>
        <v>20.6</v>
      </c>
      <c r="AA5" s="42">
        <f>[1]Outubro!$D$30</f>
        <v>22.9</v>
      </c>
      <c r="AB5" s="42">
        <f>[1]Outubro!$D$31</f>
        <v>23.6</v>
      </c>
      <c r="AC5" s="42">
        <f>[1]Outubro!$D$32</f>
        <v>24.3</v>
      </c>
      <c r="AD5" s="42">
        <f>[1]Outubro!$D$33</f>
        <v>22.2</v>
      </c>
      <c r="AE5" s="42">
        <f>[1]Outubro!$D$34</f>
        <v>21.6</v>
      </c>
      <c r="AF5" s="42">
        <f>[1]Outubro!$D$35</f>
        <v>23.1</v>
      </c>
      <c r="AG5" s="43">
        <f>MIN(B5:AF5)</f>
        <v>17.100000000000001</v>
      </c>
      <c r="AH5" s="44">
        <f>AVERAGE(B5:AF5)</f>
        <v>20.758064516129036</v>
      </c>
    </row>
    <row r="6" spans="1:34" ht="17.100000000000001" customHeight="1" x14ac:dyDescent="0.2">
      <c r="A6" s="9" t="s">
        <v>0</v>
      </c>
      <c r="B6" s="3">
        <f>[2]Outubro!$D$5</f>
        <v>17.600000000000001</v>
      </c>
      <c r="C6" s="3">
        <f>[2]Outubro!$D$6</f>
        <v>19.399999999999999</v>
      </c>
      <c r="D6" s="3">
        <f>[2]Outubro!$D$7</f>
        <v>18.8</v>
      </c>
      <c r="E6" s="3">
        <f>[2]Outubro!$D$8</f>
        <v>15.6</v>
      </c>
      <c r="F6" s="3">
        <f>[2]Outubro!$D$9</f>
        <v>17.899999999999999</v>
      </c>
      <c r="G6" s="3">
        <f>[2]Outubro!$D$10</f>
        <v>19.3</v>
      </c>
      <c r="H6" s="3">
        <f>[2]Outubro!$D$11</f>
        <v>20.6</v>
      </c>
      <c r="I6" s="3">
        <f>[2]Outubro!$D$12</f>
        <v>19.3</v>
      </c>
      <c r="J6" s="3">
        <f>[2]Outubro!$D$13</f>
        <v>18.8</v>
      </c>
      <c r="K6" s="3">
        <f>[2]Outubro!$D$14</f>
        <v>20.3</v>
      </c>
      <c r="L6" s="3">
        <f>[2]Outubro!$D$15</f>
        <v>17.600000000000001</v>
      </c>
      <c r="M6" s="3">
        <f>[2]Outubro!$D$16</f>
        <v>15.3</v>
      </c>
      <c r="N6" s="3">
        <f>[2]Outubro!$D$17</f>
        <v>16.2</v>
      </c>
      <c r="O6" s="3">
        <f>[2]Outubro!$D$18</f>
        <v>15.7</v>
      </c>
      <c r="P6" s="3">
        <f>[2]Outubro!$D$19</f>
        <v>17</v>
      </c>
      <c r="Q6" s="3">
        <f>[2]Outubro!$D$20</f>
        <v>17</v>
      </c>
      <c r="R6" s="3">
        <f>[2]Outubro!$D$21</f>
        <v>17.8</v>
      </c>
      <c r="S6" s="3">
        <f>[2]Outubro!$D$22</f>
        <v>14.5</v>
      </c>
      <c r="T6" s="3">
        <f>[2]Outubro!$D$23</f>
        <v>17.8</v>
      </c>
      <c r="U6" s="3">
        <f>[2]Outubro!$D$24</f>
        <v>16.600000000000001</v>
      </c>
      <c r="V6" s="3">
        <f>[2]Outubro!$D$25</f>
        <v>18.399999999999999</v>
      </c>
      <c r="W6" s="3">
        <f>[2]Outubro!$D$26</f>
        <v>17.899999999999999</v>
      </c>
      <c r="X6" s="3">
        <f>[2]Outubro!$D$27</f>
        <v>16.899999999999999</v>
      </c>
      <c r="Y6" s="3">
        <f>[2]Outubro!$D$28</f>
        <v>14.3</v>
      </c>
      <c r="Z6" s="3">
        <f>[2]Outubro!$D$29</f>
        <v>18</v>
      </c>
      <c r="AA6" s="3">
        <f>[2]Outubro!$D$30</f>
        <v>21.8</v>
      </c>
      <c r="AB6" s="3">
        <f>[2]Outubro!$D$31</f>
        <v>21.2</v>
      </c>
      <c r="AC6" s="3">
        <f>[2]Outubro!$D$32</f>
        <v>22.4</v>
      </c>
      <c r="AD6" s="3">
        <f>[2]Outubro!$D$33</f>
        <v>19</v>
      </c>
      <c r="AE6" s="3">
        <f>[2]Outubro!$D$34</f>
        <v>20.8</v>
      </c>
      <c r="AF6" s="3">
        <f>[2]Outubro!$D$35</f>
        <v>20.399999999999999</v>
      </c>
      <c r="AG6" s="16">
        <f t="shared" ref="AG6:AG14" si="1">MIN(B6:AF6)</f>
        <v>14.3</v>
      </c>
      <c r="AH6" s="25">
        <f>AVERAGE(B6:AF6)</f>
        <v>18.2</v>
      </c>
    </row>
    <row r="7" spans="1:34" ht="17.100000000000001" customHeight="1" x14ac:dyDescent="0.2">
      <c r="A7" s="9" t="s">
        <v>1</v>
      </c>
      <c r="B7" s="3">
        <f>[3]Outubro!$D$5</f>
        <v>21</v>
      </c>
      <c r="C7" s="3">
        <f>[3]Outubro!$D$6</f>
        <v>23.7</v>
      </c>
      <c r="D7" s="3">
        <f>[3]Outubro!$D$7</f>
        <v>23.1</v>
      </c>
      <c r="E7" s="3">
        <f>[3]Outubro!$D$8</f>
        <v>20.5</v>
      </c>
      <c r="F7" s="3">
        <f>[3]Outubro!$D$9</f>
        <v>22.3</v>
      </c>
      <c r="G7" s="3">
        <f>[3]Outubro!$D$10</f>
        <v>20.5</v>
      </c>
      <c r="H7" s="3">
        <f>[3]Outubro!$D$11</f>
        <v>22.5</v>
      </c>
      <c r="I7" s="3">
        <f>[3]Outubro!$D$12</f>
        <v>23.7</v>
      </c>
      <c r="J7" s="3">
        <f>[3]Outubro!$D$13</f>
        <v>22.4</v>
      </c>
      <c r="K7" s="3">
        <f>[3]Outubro!$D$14</f>
        <v>22.6</v>
      </c>
      <c r="L7" s="3">
        <f>[3]Outubro!$D$15</f>
        <v>21.3</v>
      </c>
      <c r="M7" s="3">
        <f>[3]Outubro!$D$16</f>
        <v>19.100000000000001</v>
      </c>
      <c r="N7" s="3">
        <f>[3]Outubro!$D$17</f>
        <v>20.7</v>
      </c>
      <c r="O7" s="3">
        <f>[3]Outubro!$D$18</f>
        <v>23</v>
      </c>
      <c r="P7" s="3">
        <f>[3]Outubro!$D$19</f>
        <v>25.1</v>
      </c>
      <c r="Q7" s="3">
        <f>[3]Outubro!$D$20</f>
        <v>18.5</v>
      </c>
      <c r="R7" s="3">
        <f>[3]Outubro!$D$21</f>
        <v>18.899999999999999</v>
      </c>
      <c r="S7" s="3">
        <f>[3]Outubro!$D$22</f>
        <v>20.8</v>
      </c>
      <c r="T7" s="3">
        <f>[3]Outubro!$D$23</f>
        <v>19.600000000000001</v>
      </c>
      <c r="U7" s="3">
        <f>[3]Outubro!$D$24</f>
        <v>20.5</v>
      </c>
      <c r="V7" s="3">
        <f>[3]Outubro!$D$25</f>
        <v>23</v>
      </c>
      <c r="W7" s="3">
        <f>[3]Outubro!$D$26</f>
        <v>25.1</v>
      </c>
      <c r="X7" s="3">
        <f>[3]Outubro!$D$27</f>
        <v>19.899999999999999</v>
      </c>
      <c r="Y7" s="3">
        <f>[3]Outubro!$D$28</f>
        <v>20.3</v>
      </c>
      <c r="Z7" s="3">
        <f>[3]Outubro!$D$29</f>
        <v>22.6</v>
      </c>
      <c r="AA7" s="3">
        <f>[3]Outubro!$D$30</f>
        <v>23.8</v>
      </c>
      <c r="AB7" s="3">
        <f>[3]Outubro!$D$31</f>
        <v>23.3</v>
      </c>
      <c r="AC7" s="3">
        <f>[3]Outubro!$D$32</f>
        <v>23.4</v>
      </c>
      <c r="AD7" s="3">
        <f>[3]Outubro!$D$33</f>
        <v>23.4</v>
      </c>
      <c r="AE7" s="3">
        <f>[3]Outubro!$D$34</f>
        <v>23.4</v>
      </c>
      <c r="AF7" s="3">
        <f>[3]Outubro!$D$35</f>
        <v>23.5</v>
      </c>
      <c r="AG7" s="16">
        <f t="shared" si="1"/>
        <v>18.5</v>
      </c>
      <c r="AH7" s="25">
        <f t="shared" ref="AH7:AH13" si="2">AVERAGE(B7:AF7)</f>
        <v>21.983870967741932</v>
      </c>
    </row>
    <row r="8" spans="1:34" ht="17.100000000000001" customHeight="1" x14ac:dyDescent="0.2">
      <c r="A8" s="9" t="s">
        <v>47</v>
      </c>
      <c r="B8" s="3">
        <f>[4]Outubro!$D$5</f>
        <v>21.7</v>
      </c>
      <c r="C8" s="3">
        <f>[4]Outubro!$D$6</f>
        <v>21.9</v>
      </c>
      <c r="D8" s="3">
        <f>[4]Outubro!$D$7</f>
        <v>20</v>
      </c>
      <c r="E8" s="3">
        <f>[4]Outubro!$D$8</f>
        <v>17.7</v>
      </c>
      <c r="F8" s="3">
        <f>[4]Outubro!$D$9</f>
        <v>20.6</v>
      </c>
      <c r="G8" s="3">
        <f>[4]Outubro!$D$10</f>
        <v>20.5</v>
      </c>
      <c r="H8" s="3">
        <f>[4]Outubro!$D$11</f>
        <v>22.9</v>
      </c>
      <c r="I8" s="3">
        <f>[4]Outubro!$D$12</f>
        <v>21</v>
      </c>
      <c r="J8" s="3">
        <f>[4]Outubro!$D$13</f>
        <v>20.6</v>
      </c>
      <c r="K8" s="3">
        <f>[4]Outubro!$D$14</f>
        <v>20.6</v>
      </c>
      <c r="L8" s="3">
        <f>[4]Outubro!$D$15</f>
        <v>19</v>
      </c>
      <c r="M8" s="3">
        <f>[4]Outubro!$D$16</f>
        <v>16.600000000000001</v>
      </c>
      <c r="N8" s="3">
        <f>[4]Outubro!$D$17</f>
        <v>20.100000000000001</v>
      </c>
      <c r="O8" s="3">
        <f>[4]Outubro!$D$18</f>
        <v>19.100000000000001</v>
      </c>
      <c r="P8" s="3">
        <f>[4]Outubro!$D$19</f>
        <v>20.6</v>
      </c>
      <c r="Q8" s="3">
        <f>[4]Outubro!$D$20</f>
        <v>19.100000000000001</v>
      </c>
      <c r="R8" s="3">
        <f>[4]Outubro!$D$21</f>
        <v>20.9</v>
      </c>
      <c r="S8" s="3">
        <f>[4]Outubro!$D$22</f>
        <v>18.899999999999999</v>
      </c>
      <c r="T8" s="3">
        <f>[4]Outubro!$D$23</f>
        <v>19.5</v>
      </c>
      <c r="U8" s="3">
        <f>[4]Outubro!$D$24</f>
        <v>20.6</v>
      </c>
      <c r="V8" s="3">
        <f>[4]Outubro!$D$25</f>
        <v>24.2</v>
      </c>
      <c r="W8" s="3">
        <f>[4]Outubro!$D$26</f>
        <v>24.9</v>
      </c>
      <c r="X8" s="3">
        <f>[4]Outubro!$D$27</f>
        <v>21.8</v>
      </c>
      <c r="Y8" s="3">
        <f>[4]Outubro!$D$28</f>
        <v>17.899999999999999</v>
      </c>
      <c r="Z8" s="3">
        <f>[4]Outubro!$D$29</f>
        <v>21</v>
      </c>
      <c r="AA8" s="3">
        <f>[4]Outubro!$D$30</f>
        <v>23.4</v>
      </c>
      <c r="AB8" s="3">
        <f>[4]Outubro!$D$31</f>
        <v>24.6</v>
      </c>
      <c r="AC8" s="3">
        <f>[4]Outubro!$D$32</f>
        <v>25.1</v>
      </c>
      <c r="AD8" s="3">
        <f>[4]Outubro!$D$33</f>
        <v>22.9</v>
      </c>
      <c r="AE8" s="3">
        <f>[4]Outubro!$D$34</f>
        <v>23.6</v>
      </c>
      <c r="AF8" s="3">
        <f>[4]Outubro!$D$35</f>
        <v>22.7</v>
      </c>
      <c r="AG8" s="16">
        <f t="shared" ref="AG8" si="3">MIN(B8:AF8)</f>
        <v>16.600000000000001</v>
      </c>
      <c r="AH8" s="25">
        <f t="shared" ref="AH8" si="4">AVERAGE(B8:AF8)</f>
        <v>21.096774193548391</v>
      </c>
    </row>
    <row r="9" spans="1:34" ht="17.100000000000001" customHeight="1" x14ac:dyDescent="0.2">
      <c r="A9" s="9" t="s">
        <v>2</v>
      </c>
      <c r="B9" s="3">
        <f>[5]Outubro!$D$5</f>
        <v>23.3</v>
      </c>
      <c r="C9" s="3">
        <f>[5]Outubro!$D$6</f>
        <v>23</v>
      </c>
      <c r="D9" s="3">
        <f>[5]Outubro!$D$7</f>
        <v>22</v>
      </c>
      <c r="E9" s="3">
        <f>[5]Outubro!$D$8</f>
        <v>19.899999999999999</v>
      </c>
      <c r="F9" s="3">
        <f>[5]Outubro!$D$9</f>
        <v>21.1</v>
      </c>
      <c r="G9" s="3">
        <f>[5]Outubro!$D$10</f>
        <v>24.1</v>
      </c>
      <c r="H9" s="3">
        <f>[5]Outubro!$D$11</f>
        <v>24.2</v>
      </c>
      <c r="I9" s="3">
        <f>[5]Outubro!$D$12</f>
        <v>21.3</v>
      </c>
      <c r="J9" s="3">
        <f>[5]Outubro!$D$13</f>
        <v>22.7</v>
      </c>
      <c r="K9" s="3">
        <f>[5]Outubro!$D$14</f>
        <v>20</v>
      </c>
      <c r="L9" s="3">
        <f>[5]Outubro!$D$15</f>
        <v>19.7</v>
      </c>
      <c r="M9" s="3">
        <f>[5]Outubro!$D$16</f>
        <v>17.600000000000001</v>
      </c>
      <c r="N9" s="3">
        <f>[5]Outubro!$D$17</f>
        <v>18.100000000000001</v>
      </c>
      <c r="O9" s="3">
        <f>[5]Outubro!$D$18</f>
        <v>19.100000000000001</v>
      </c>
      <c r="P9" s="3">
        <f>[5]Outubro!$D$19</f>
        <v>21.2</v>
      </c>
      <c r="Q9" s="3">
        <f>[5]Outubro!$D$20</f>
        <v>16.600000000000001</v>
      </c>
      <c r="R9" s="3">
        <f>[5]Outubro!$D$21</f>
        <v>17.399999999999999</v>
      </c>
      <c r="S9" s="3">
        <f>[5]Outubro!$D$22</f>
        <v>20.399999999999999</v>
      </c>
      <c r="T9" s="3">
        <f>[5]Outubro!$D$23</f>
        <v>18</v>
      </c>
      <c r="U9" s="3">
        <f>[5]Outubro!$D$24</f>
        <v>20.399999999999999</v>
      </c>
      <c r="V9" s="3">
        <f>[5]Outubro!$D$25</f>
        <v>23</v>
      </c>
      <c r="W9" s="3">
        <f>[5]Outubro!$D$26</f>
        <v>24.5</v>
      </c>
      <c r="X9" s="3">
        <f>[5]Outubro!$D$27</f>
        <v>20.8</v>
      </c>
      <c r="Y9" s="3">
        <f>[5]Outubro!$D$28</f>
        <v>18.8</v>
      </c>
      <c r="Z9" s="3">
        <f>[5]Outubro!$D$29</f>
        <v>21.1</v>
      </c>
      <c r="AA9" s="3">
        <f>[5]Outubro!$D$30</f>
        <v>23.3</v>
      </c>
      <c r="AB9" s="3">
        <f>[5]Outubro!$D$31</f>
        <v>21.7</v>
      </c>
      <c r="AC9" s="3">
        <f>[5]Outubro!$D$32</f>
        <v>23.1</v>
      </c>
      <c r="AD9" s="3">
        <f>[5]Outubro!$D$33</f>
        <v>24.9</v>
      </c>
      <c r="AE9" s="3">
        <f>[5]Outubro!$D$34</f>
        <v>23.4</v>
      </c>
      <c r="AF9" s="3">
        <f>[5]Outubro!$D$35</f>
        <v>24.4</v>
      </c>
      <c r="AG9" s="16">
        <f t="shared" si="1"/>
        <v>16.600000000000001</v>
      </c>
      <c r="AH9" s="25">
        <f t="shared" si="2"/>
        <v>21.261290322580642</v>
      </c>
    </row>
    <row r="10" spans="1:34" ht="17.100000000000001" customHeight="1" x14ac:dyDescent="0.2">
      <c r="A10" s="9" t="s">
        <v>3</v>
      </c>
      <c r="B10" s="3">
        <f>[6]Outubro!$D$5</f>
        <v>20</v>
      </c>
      <c r="C10" s="3">
        <f>[6]Outubro!$D$6</f>
        <v>20</v>
      </c>
      <c r="D10" s="3">
        <f>[6]Outubro!$D$7</f>
        <v>17</v>
      </c>
      <c r="E10" s="3">
        <f>[6]Outubro!$D$8</f>
        <v>20.100000000000001</v>
      </c>
      <c r="F10" s="3">
        <f>[6]Outubro!$D$9</f>
        <v>21</v>
      </c>
      <c r="G10" s="3">
        <f>[6]Outubro!$D$10</f>
        <v>19.899999999999999</v>
      </c>
      <c r="H10" s="3">
        <f>[6]Outubro!$D$11</f>
        <v>18.899999999999999</v>
      </c>
      <c r="I10" s="3">
        <f>[6]Outubro!$D$12</f>
        <v>18.8</v>
      </c>
      <c r="J10" s="3">
        <f>[6]Outubro!$D$13</f>
        <v>19.5</v>
      </c>
      <c r="K10" s="3">
        <f>[6]Outubro!$D$14</f>
        <v>19.899999999999999</v>
      </c>
      <c r="L10" s="3">
        <f>[6]Outubro!$D$15</f>
        <v>19.899999999999999</v>
      </c>
      <c r="M10" s="3">
        <f>[6]Outubro!$D$16</f>
        <v>20.2</v>
      </c>
      <c r="N10" s="3">
        <f>[6]Outubro!$D$17</f>
        <v>19.5</v>
      </c>
      <c r="O10" s="3">
        <f>[6]Outubro!$D$18</f>
        <v>20.5</v>
      </c>
      <c r="P10" s="3">
        <f>[6]Outubro!$D$19</f>
        <v>19.899999999999999</v>
      </c>
      <c r="Q10" s="3">
        <f>[6]Outubro!$D$20</f>
        <v>19</v>
      </c>
      <c r="R10" s="3">
        <f>[6]Outubro!$D$21</f>
        <v>17.3</v>
      </c>
      <c r="S10" s="3">
        <f>[6]Outubro!$D$22</f>
        <v>18.100000000000001</v>
      </c>
      <c r="T10" s="3">
        <f>[6]Outubro!$D$23</f>
        <v>20.7</v>
      </c>
      <c r="U10" s="3">
        <f>[6]Outubro!$D$24</f>
        <v>18.899999999999999</v>
      </c>
      <c r="V10" s="3">
        <f>[6]Outubro!$D$25</f>
        <v>20.7</v>
      </c>
      <c r="W10" s="3">
        <f>[6]Outubro!$D$26</f>
        <v>19.8</v>
      </c>
      <c r="X10" s="3">
        <f>[6]Outubro!$D$27</f>
        <v>21.6</v>
      </c>
      <c r="Y10" s="3">
        <f>[6]Outubro!$D$28</f>
        <v>22.7</v>
      </c>
      <c r="Z10" s="3">
        <f>[6]Outubro!$D$29</f>
        <v>21.5</v>
      </c>
      <c r="AA10" s="3">
        <f>[6]Outubro!$D$30</f>
        <v>22.7</v>
      </c>
      <c r="AB10" s="3">
        <f>[6]Outubro!$D$31</f>
        <v>22.8</v>
      </c>
      <c r="AC10" s="3">
        <f>[6]Outubro!$D$32</f>
        <v>21.3</v>
      </c>
      <c r="AD10" s="3">
        <f>[6]Outubro!$D$33</f>
        <v>23.8</v>
      </c>
      <c r="AE10" s="3">
        <f>[6]Outubro!$D$34</f>
        <v>20.5</v>
      </c>
      <c r="AF10" s="3">
        <f>[6]Outubro!$D$35</f>
        <v>24.5</v>
      </c>
      <c r="AG10" s="16">
        <f t="shared" si="1"/>
        <v>17</v>
      </c>
      <c r="AH10" s="25">
        <f>AVERAGE(B10:AF10)</f>
        <v>20.354838709677416</v>
      </c>
    </row>
    <row r="11" spans="1:34" ht="17.100000000000001" customHeight="1" x14ac:dyDescent="0.2">
      <c r="A11" s="9" t="s">
        <v>4</v>
      </c>
      <c r="B11" s="3">
        <f>[7]Outubro!$D$5</f>
        <v>20.9</v>
      </c>
      <c r="C11" s="3">
        <f>[7]Outubro!$D$6</f>
        <v>21.9</v>
      </c>
      <c r="D11" s="3">
        <f>[7]Outubro!$D$7</f>
        <v>19.2</v>
      </c>
      <c r="E11" s="3">
        <f>[7]Outubro!$D$8</f>
        <v>17.7</v>
      </c>
      <c r="F11" s="3">
        <f>[7]Outubro!$D$9</f>
        <v>20.5</v>
      </c>
      <c r="G11" s="3">
        <f>[7]Outubro!$D$10</f>
        <v>18.600000000000001</v>
      </c>
      <c r="H11" s="3">
        <f>[7]Outubro!$D$11</f>
        <v>21.2</v>
      </c>
      <c r="I11" s="3">
        <f>[7]Outubro!$D$12</f>
        <v>21.7</v>
      </c>
      <c r="J11" s="3">
        <f>[7]Outubro!$D$13</f>
        <v>20.3</v>
      </c>
      <c r="K11" s="3">
        <f>[7]Outubro!$D$14</f>
        <v>19.399999999999999</v>
      </c>
      <c r="L11" s="3">
        <f>[7]Outubro!$D$15</f>
        <v>18.399999999999999</v>
      </c>
      <c r="M11" s="3">
        <f>[7]Outubro!$D$16</f>
        <v>17.899999999999999</v>
      </c>
      <c r="N11" s="3">
        <f>[7]Outubro!$D$17</f>
        <v>17.399999999999999</v>
      </c>
      <c r="O11" s="3">
        <f>[7]Outubro!$D$18</f>
        <v>18.399999999999999</v>
      </c>
      <c r="P11" s="3">
        <f>[7]Outubro!$D$19</f>
        <v>19.3</v>
      </c>
      <c r="Q11" s="3">
        <f>[7]Outubro!$D$20</f>
        <v>16.2</v>
      </c>
      <c r="R11" s="3">
        <f>[7]Outubro!$D$21</f>
        <v>14.6</v>
      </c>
      <c r="S11" s="3">
        <f>[7]Outubro!$D$22</f>
        <v>18.5</v>
      </c>
      <c r="T11" s="3">
        <f>[7]Outubro!$D$23</f>
        <v>18.899999999999999</v>
      </c>
      <c r="U11" s="3">
        <f>[7]Outubro!$D$24</f>
        <v>19.2</v>
      </c>
      <c r="V11" s="3">
        <f>[7]Outubro!$D$25</f>
        <v>18.5</v>
      </c>
      <c r="W11" s="3">
        <f>[7]Outubro!$D$26</f>
        <v>19.899999999999999</v>
      </c>
      <c r="X11" s="3">
        <f>[7]Outubro!$D$27</f>
        <v>21.6</v>
      </c>
      <c r="Y11" s="3">
        <f>[7]Outubro!$D$28</f>
        <v>19.899999999999999</v>
      </c>
      <c r="Z11" s="3">
        <f>[7]Outubro!$D$29</f>
        <v>20</v>
      </c>
      <c r="AA11" s="3">
        <f>[7]Outubro!$D$30</f>
        <v>19.5</v>
      </c>
      <c r="AB11" s="3">
        <f>[7]Outubro!$D$31</f>
        <v>20.2</v>
      </c>
      <c r="AC11" s="3">
        <f>[7]Outubro!$D$32</f>
        <v>21.1</v>
      </c>
      <c r="AD11" s="3">
        <f>[7]Outubro!$D$33</f>
        <v>20.9</v>
      </c>
      <c r="AE11" s="3">
        <f>[7]Outubro!$D$34</f>
        <v>23.8</v>
      </c>
      <c r="AF11" s="3">
        <f>[7]Outubro!$D$35</f>
        <v>22.8</v>
      </c>
      <c r="AG11" s="16">
        <f t="shared" si="1"/>
        <v>14.6</v>
      </c>
      <c r="AH11" s="25">
        <f t="shared" si="2"/>
        <v>19.625806451612899</v>
      </c>
    </row>
    <row r="12" spans="1:34" ht="17.100000000000001" customHeight="1" x14ac:dyDescent="0.2">
      <c r="A12" s="9" t="s">
        <v>5</v>
      </c>
      <c r="B12" s="3">
        <f>[8]Outubro!$D$5</f>
        <v>25.1</v>
      </c>
      <c r="C12" s="3">
        <f>[8]Outubro!$D$6</f>
        <v>26.9</v>
      </c>
      <c r="D12" s="14">
        <f>[8]Outubro!$D$7</f>
        <v>25.7</v>
      </c>
      <c r="E12" s="14">
        <f>[8]Outubro!$D$8</f>
        <v>21</v>
      </c>
      <c r="F12" s="14">
        <f>[8]Outubro!$D$9</f>
        <v>23.4</v>
      </c>
      <c r="G12" s="14">
        <f>[8]Outubro!$D$10</f>
        <v>25.5</v>
      </c>
      <c r="H12" s="14">
        <f>[8]Outubro!$D$11</f>
        <v>26.5</v>
      </c>
      <c r="I12" s="14">
        <f>[8]Outubro!$D$12</f>
        <v>25</v>
      </c>
      <c r="J12" s="14">
        <f>[8]Outubro!$D$13</f>
        <v>26.6</v>
      </c>
      <c r="K12" s="14">
        <f>[8]Outubro!$D$14</f>
        <v>20.9</v>
      </c>
      <c r="L12" s="14">
        <f>[8]Outubro!$D$15</f>
        <v>20</v>
      </c>
      <c r="M12" s="14">
        <f>[8]Outubro!$D$16</f>
        <v>19.7</v>
      </c>
      <c r="N12" s="14">
        <f>[8]Outubro!$D$17</f>
        <v>20.5</v>
      </c>
      <c r="O12" s="14">
        <f>[8]Outubro!$D$18</f>
        <v>26.4</v>
      </c>
      <c r="P12" s="3">
        <f>[8]Outubro!$D$19</f>
        <v>24.6</v>
      </c>
      <c r="Q12" s="3">
        <f>[8]Outubro!$D$20</f>
        <v>21.9</v>
      </c>
      <c r="R12" s="3">
        <f>[8]Outubro!$D$21</f>
        <v>21.8</v>
      </c>
      <c r="S12" s="3">
        <f>[8]Outubro!$D$22</f>
        <v>23.3</v>
      </c>
      <c r="T12" s="3">
        <f>[8]Outubro!$D$23</f>
        <v>24.4</v>
      </c>
      <c r="U12" s="3">
        <f>[8]Outubro!$D$24</f>
        <v>25.8</v>
      </c>
      <c r="V12" s="3">
        <f>[8]Outubro!$D$25</f>
        <v>27</v>
      </c>
      <c r="W12" s="3">
        <f>[8]Outubro!$D$26</f>
        <v>26</v>
      </c>
      <c r="X12" s="3">
        <f>[8]Outubro!$D$27</f>
        <v>26</v>
      </c>
      <c r="Y12" s="3">
        <f>[8]Outubro!$D$28</f>
        <v>21.6</v>
      </c>
      <c r="Z12" s="3">
        <f>[8]Outubro!$D$29</f>
        <v>26.3</v>
      </c>
      <c r="AA12" s="3">
        <f>[8]Outubro!$D$30</f>
        <v>26.5</v>
      </c>
      <c r="AB12" s="3">
        <f>[8]Outubro!$D$31</f>
        <v>26.5</v>
      </c>
      <c r="AC12" s="3">
        <f>[8]Outubro!$D$32</f>
        <v>24.7</v>
      </c>
      <c r="AD12" s="3">
        <f>[8]Outubro!$D$33</f>
        <v>26.9</v>
      </c>
      <c r="AE12" s="3">
        <f>[8]Outubro!$D$34</f>
        <v>25.8</v>
      </c>
      <c r="AF12" s="3">
        <f>[8]Outubro!$D$35</f>
        <v>28.8</v>
      </c>
      <c r="AG12" s="16">
        <f t="shared" si="1"/>
        <v>19.7</v>
      </c>
      <c r="AH12" s="25">
        <f>AVERAGE(B12:AF12)</f>
        <v>24.551612903225802</v>
      </c>
    </row>
    <row r="13" spans="1:34" ht="17.100000000000001" customHeight="1" x14ac:dyDescent="0.2">
      <c r="A13" s="9" t="s">
        <v>6</v>
      </c>
      <c r="B13" s="14">
        <f>[9]Outubro!$D$5</f>
        <v>25.1</v>
      </c>
      <c r="C13" s="14">
        <f>[9]Outubro!$D$6</f>
        <v>26.9</v>
      </c>
      <c r="D13" s="14">
        <f>[9]Outubro!$D$7</f>
        <v>25.7</v>
      </c>
      <c r="E13" s="14">
        <f>[9]Outubro!$D$8</f>
        <v>21</v>
      </c>
      <c r="F13" s="14">
        <f>[9]Outubro!$D$9</f>
        <v>23.4</v>
      </c>
      <c r="G13" s="14">
        <f>[9]Outubro!$D$10</f>
        <v>25.5</v>
      </c>
      <c r="H13" s="14">
        <f>[9]Outubro!$D$11</f>
        <v>26.5</v>
      </c>
      <c r="I13" s="14">
        <f>[9]Outubro!$D$12</f>
        <v>25</v>
      </c>
      <c r="J13" s="14">
        <f>[9]Outubro!$D$13</f>
        <v>26.6</v>
      </c>
      <c r="K13" s="14">
        <f>[9]Outubro!$D$14</f>
        <v>20.9</v>
      </c>
      <c r="L13" s="14">
        <f>[9]Outubro!$D$15</f>
        <v>20</v>
      </c>
      <c r="M13" s="14">
        <f>[9]Outubro!$D$16</f>
        <v>19.7</v>
      </c>
      <c r="N13" s="14">
        <f>[9]Outubro!$D$17</f>
        <v>20.5</v>
      </c>
      <c r="O13" s="14">
        <f>[9]Outubro!$D$18</f>
        <v>26.4</v>
      </c>
      <c r="P13" s="14">
        <f>[9]Outubro!$D$19</f>
        <v>22.2</v>
      </c>
      <c r="Q13" s="14">
        <f>[9]Outubro!$D$20</f>
        <v>18.399999999999999</v>
      </c>
      <c r="R13" s="14">
        <f>[9]Outubro!$D$21</f>
        <v>18.100000000000001</v>
      </c>
      <c r="S13" s="14">
        <f>[9]Outubro!$D$22</f>
        <v>20.2</v>
      </c>
      <c r="T13" s="14">
        <f>[9]Outubro!$D$23</f>
        <v>20.6</v>
      </c>
      <c r="U13" s="14">
        <f>[9]Outubro!$D$24</f>
        <v>19.2</v>
      </c>
      <c r="V13" s="14">
        <f>[9]Outubro!$D$25</f>
        <v>21.4</v>
      </c>
      <c r="W13" s="14">
        <f>[9]Outubro!$D$26</f>
        <v>21.6</v>
      </c>
      <c r="X13" s="14">
        <f>[9]Outubro!$D$27</f>
        <v>22.9</v>
      </c>
      <c r="Y13" s="14">
        <f>[9]Outubro!$D$28</f>
        <v>22.8</v>
      </c>
      <c r="Z13" s="14">
        <f>[9]Outubro!$D$29</f>
        <v>23</v>
      </c>
      <c r="AA13" s="14">
        <f>[9]Outubro!$D$30</f>
        <v>24.6</v>
      </c>
      <c r="AB13" s="14">
        <f>[9]Outubro!$D$31</f>
        <v>20.8</v>
      </c>
      <c r="AC13" s="14">
        <f>[9]Outubro!$D$32</f>
        <v>21</v>
      </c>
      <c r="AD13" s="14">
        <f>[9]Outubro!$D$33</f>
        <v>22.5</v>
      </c>
      <c r="AE13" s="14">
        <f>[9]Outubro!$D$34</f>
        <v>21.5</v>
      </c>
      <c r="AF13" s="14">
        <f>[9]Outubro!$D$35</f>
        <v>24.7</v>
      </c>
      <c r="AG13" s="16">
        <f t="shared" si="1"/>
        <v>18.100000000000001</v>
      </c>
      <c r="AH13" s="25">
        <f t="shared" si="2"/>
        <v>22.538709677419352</v>
      </c>
    </row>
    <row r="14" spans="1:34" ht="17.100000000000001" customHeight="1" x14ac:dyDescent="0.2">
      <c r="A14" s="9" t="s">
        <v>7</v>
      </c>
      <c r="B14" s="14">
        <f>[10]Outubro!$D$5</f>
        <v>22.4</v>
      </c>
      <c r="C14" s="14">
        <f>[10]Outubro!$D$6</f>
        <v>21.3</v>
      </c>
      <c r="D14" s="14">
        <f>[10]Outubro!$D$7</f>
        <v>19.600000000000001</v>
      </c>
      <c r="E14" s="14">
        <f>[10]Outubro!$D$8</f>
        <v>18</v>
      </c>
      <c r="F14" s="14">
        <f>[10]Outubro!$D$9</f>
        <v>19.8</v>
      </c>
      <c r="G14" s="14">
        <f>[10]Outubro!$D$10</f>
        <v>21.2</v>
      </c>
      <c r="H14" s="14">
        <f>[10]Outubro!$D$11</f>
        <v>23.9</v>
      </c>
      <c r="I14" s="14">
        <f>[10]Outubro!$D$12</f>
        <v>23.8</v>
      </c>
      <c r="J14" s="14">
        <f>[10]Outubro!$D$13</f>
        <v>20.7</v>
      </c>
      <c r="K14" s="14">
        <f>[10]Outubro!$D$14</f>
        <v>20.6</v>
      </c>
      <c r="L14" s="14">
        <f>[10]Outubro!$D$15</f>
        <v>18.399999999999999</v>
      </c>
      <c r="M14" s="14">
        <f>[10]Outubro!$D$16</f>
        <v>16.399999999999999</v>
      </c>
      <c r="N14" s="14">
        <f>[10]Outubro!$D$17</f>
        <v>18.2</v>
      </c>
      <c r="O14" s="14">
        <f>[10]Outubro!$D$18</f>
        <v>17.100000000000001</v>
      </c>
      <c r="P14" s="14">
        <f>[10]Outubro!$D$19</f>
        <v>18.100000000000001</v>
      </c>
      <c r="Q14" s="14">
        <f>[10]Outubro!$D$20</f>
        <v>16.8</v>
      </c>
      <c r="R14" s="14">
        <f>[10]Outubro!$D$21</f>
        <v>18.600000000000001</v>
      </c>
      <c r="S14" s="14">
        <f>[10]Outubro!$D$22</f>
        <v>17.2</v>
      </c>
      <c r="T14" s="14">
        <f>[10]Outubro!$D$23</f>
        <v>17.399999999999999</v>
      </c>
      <c r="U14" s="14">
        <f>[10]Outubro!$D$24</f>
        <v>18.3</v>
      </c>
      <c r="V14" s="14">
        <f>[10]Outubro!$D$25</f>
        <v>19</v>
      </c>
      <c r="W14" s="14">
        <f>[10]Outubro!$D$26</f>
        <v>20.3</v>
      </c>
      <c r="X14" s="14">
        <f>[10]Outubro!$D$27</f>
        <v>18.899999999999999</v>
      </c>
      <c r="Y14" s="14">
        <f>[10]Outubro!$D$28</f>
        <v>16.100000000000001</v>
      </c>
      <c r="Z14" s="14">
        <f>[10]Outubro!$D$29</f>
        <v>20.9</v>
      </c>
      <c r="AA14" s="14">
        <f>[10]Outubro!$D$30</f>
        <v>23.3</v>
      </c>
      <c r="AB14" s="14">
        <f>[10]Outubro!$D$31</f>
        <v>22.7</v>
      </c>
      <c r="AC14" s="14">
        <f>[10]Outubro!$D$32</f>
        <v>23.5</v>
      </c>
      <c r="AD14" s="14">
        <f>[10]Outubro!$D$33</f>
        <v>20.7</v>
      </c>
      <c r="AE14" s="14">
        <f>[10]Outubro!$D$34</f>
        <v>24</v>
      </c>
      <c r="AF14" s="14">
        <f>[10]Outubro!$D$35</f>
        <v>21</v>
      </c>
      <c r="AG14" s="16">
        <f t="shared" si="1"/>
        <v>16.100000000000001</v>
      </c>
      <c r="AH14" s="25">
        <f>AVERAGE(B14:AF14)</f>
        <v>19.941935483870974</v>
      </c>
    </row>
    <row r="15" spans="1:34" ht="17.100000000000001" customHeight="1" x14ac:dyDescent="0.2">
      <c r="A15" s="9" t="s">
        <v>8</v>
      </c>
      <c r="B15" s="14">
        <f>[11]Outubro!$D$5</f>
        <v>22.3</v>
      </c>
      <c r="C15" s="14">
        <f>[11]Outubro!$D$6</f>
        <v>21.3</v>
      </c>
      <c r="D15" s="14">
        <f>[11]Outubro!$D$7</f>
        <v>20.3</v>
      </c>
      <c r="E15" s="14">
        <f>[11]Outubro!$D$8</f>
        <v>19.3</v>
      </c>
      <c r="F15" s="14">
        <f>[11]Outubro!$D$9</f>
        <v>21.1</v>
      </c>
      <c r="G15" s="14">
        <f>[11]Outubro!$D$10</f>
        <v>20.6</v>
      </c>
      <c r="H15" s="14">
        <f>[11]Outubro!$D$11</f>
        <v>23.8</v>
      </c>
      <c r="I15" s="14">
        <f>[11]Outubro!$D$12</f>
        <v>23.7</v>
      </c>
      <c r="J15" s="14">
        <f>[11]Outubro!$D$13</f>
        <v>23.4</v>
      </c>
      <c r="K15" s="14">
        <f>[11]Outubro!$D$14</f>
        <v>21.2</v>
      </c>
      <c r="L15" s="14">
        <f>[11]Outubro!$D$15</f>
        <v>20.399999999999999</v>
      </c>
      <c r="M15" s="14">
        <f>[11]Outubro!$D$16</f>
        <v>18.5</v>
      </c>
      <c r="N15" s="14">
        <f>[11]Outubro!$D$17</f>
        <v>17.7</v>
      </c>
      <c r="O15" s="14">
        <f>[11]Outubro!$D$18</f>
        <v>17</v>
      </c>
      <c r="P15" s="14">
        <f>[11]Outubro!$D$19</f>
        <v>16.399999999999999</v>
      </c>
      <c r="Q15" s="14">
        <f>[11]Outubro!$D$20</f>
        <v>17.100000000000001</v>
      </c>
      <c r="R15" s="14">
        <f>[11]Outubro!$D$21</f>
        <v>18.899999999999999</v>
      </c>
      <c r="S15" s="14">
        <f>[11]Outubro!$D$22</f>
        <v>15.1</v>
      </c>
      <c r="T15" s="14">
        <f>[11]Outubro!$D$23</f>
        <v>18.7</v>
      </c>
      <c r="U15" s="14">
        <f>[11]Outubro!$D$24</f>
        <v>19.2</v>
      </c>
      <c r="V15" s="14">
        <f>[11]Outubro!$D$25</f>
        <v>19.100000000000001</v>
      </c>
      <c r="W15" s="14">
        <f>[11]Outubro!$D$26</f>
        <v>18.7</v>
      </c>
      <c r="X15" s="14">
        <f>[11]Outubro!$D$27</f>
        <v>16</v>
      </c>
      <c r="Y15" s="14">
        <f>[11]Outubro!$D$28</f>
        <v>14.2</v>
      </c>
      <c r="Z15" s="14">
        <f>[11]Outubro!$D$29</f>
        <v>18.7</v>
      </c>
      <c r="AA15" s="14">
        <f>[11]Outubro!$D$30</f>
        <v>22.7</v>
      </c>
      <c r="AB15" s="14">
        <f>[11]Outubro!$D$31</f>
        <v>21.2</v>
      </c>
      <c r="AC15" s="14">
        <f>[11]Outubro!$D$32</f>
        <v>20.8</v>
      </c>
      <c r="AD15" s="14">
        <f>[11]Outubro!$D$33</f>
        <v>21.9</v>
      </c>
      <c r="AE15" s="14">
        <f>[11]Outubro!$D$34</f>
        <v>23.3</v>
      </c>
      <c r="AF15" s="14">
        <f>[11]Outubro!$D$35</f>
        <v>22.7</v>
      </c>
      <c r="AG15" s="16">
        <f>MIN(B15:AF15)</f>
        <v>14.2</v>
      </c>
      <c r="AH15" s="25">
        <f>AVERAGE(B15:AF15)</f>
        <v>19.848387096774193</v>
      </c>
    </row>
    <row r="16" spans="1:34" ht="17.100000000000001" customHeight="1" x14ac:dyDescent="0.2">
      <c r="A16" s="9" t="s">
        <v>9</v>
      </c>
      <c r="B16" s="14">
        <f>[12]Outubro!$D$5</f>
        <v>22.3</v>
      </c>
      <c r="C16" s="14">
        <f>[12]Outubro!$D$6</f>
        <v>21.3</v>
      </c>
      <c r="D16" s="14">
        <f>[12]Outubro!$D$7</f>
        <v>20.3</v>
      </c>
      <c r="E16" s="14">
        <f>[12]Outubro!$D$8</f>
        <v>19.3</v>
      </c>
      <c r="F16" s="14">
        <f>[12]Outubro!$D$9</f>
        <v>21.1</v>
      </c>
      <c r="G16" s="14">
        <f>[12]Outubro!$D$10</f>
        <v>20.6</v>
      </c>
      <c r="H16" s="14">
        <f>[12]Outubro!$D$11</f>
        <v>23.8</v>
      </c>
      <c r="I16" s="14">
        <f>[12]Outubro!$D$12</f>
        <v>23.7</v>
      </c>
      <c r="J16" s="14">
        <f>[12]Outubro!$D$13</f>
        <v>23.4</v>
      </c>
      <c r="K16" s="14">
        <f>[12]Outubro!$D$14</f>
        <v>21.2</v>
      </c>
      <c r="L16" s="14">
        <f>[12]Outubro!$D$15</f>
        <v>20.399999999999999</v>
      </c>
      <c r="M16" s="14">
        <f>[12]Outubro!$D$16</f>
        <v>18.5</v>
      </c>
      <c r="N16" s="14">
        <f>[12]Outubro!$D$17</f>
        <v>17.7</v>
      </c>
      <c r="O16" s="14">
        <f>[12]Outubro!$D$18</f>
        <v>17</v>
      </c>
      <c r="P16" s="14">
        <f>[12]Outubro!$D$19</f>
        <v>16.7</v>
      </c>
      <c r="Q16" s="14">
        <f>[12]Outubro!$D$20</f>
        <v>17.3</v>
      </c>
      <c r="R16" s="14">
        <f>[12]Outubro!$D$21</f>
        <v>18.600000000000001</v>
      </c>
      <c r="S16" s="14">
        <f>[12]Outubro!$D$22</f>
        <v>19.399999999999999</v>
      </c>
      <c r="T16" s="14">
        <f>[12]Outubro!$D$23</f>
        <v>19.3</v>
      </c>
      <c r="U16" s="14">
        <f>[12]Outubro!$D$24</f>
        <v>20.399999999999999</v>
      </c>
      <c r="V16" s="14">
        <f>[12]Outubro!$D$25</f>
        <v>21.7</v>
      </c>
      <c r="W16" s="14">
        <f>[12]Outubro!$D$26</f>
        <v>21.7</v>
      </c>
      <c r="X16" s="14">
        <f>[12]Outubro!$D$27</f>
        <v>19.8</v>
      </c>
      <c r="Y16" s="14">
        <f>[12]Outubro!$D$28</f>
        <v>17.100000000000001</v>
      </c>
      <c r="Z16" s="14">
        <f>[12]Outubro!$D$29</f>
        <v>21.3</v>
      </c>
      <c r="AA16" s="14">
        <f>[12]Outubro!$D$30</f>
        <v>24.4</v>
      </c>
      <c r="AB16" s="14">
        <f>[12]Outubro!$D$31</f>
        <v>22.8</v>
      </c>
      <c r="AC16" s="14">
        <f>[12]Outubro!$D$32</f>
        <v>22.9</v>
      </c>
      <c r="AD16" s="14">
        <f>[12]Outubro!$D$33</f>
        <v>23.1</v>
      </c>
      <c r="AE16" s="14">
        <f>[12]Outubro!$D$34</f>
        <v>25.6</v>
      </c>
      <c r="AF16" s="14">
        <f>[12]Outubro!$D$35</f>
        <v>24.5</v>
      </c>
      <c r="AG16" s="16">
        <f t="shared" ref="AG16:AG28" si="5">MIN(B16:AF16)</f>
        <v>16.7</v>
      </c>
      <c r="AH16" s="25">
        <f t="shared" ref="AH16:AH28" si="6">AVERAGE(B16:AF16)</f>
        <v>20.877419354838711</v>
      </c>
    </row>
    <row r="17" spans="1:34" ht="17.100000000000001" customHeight="1" x14ac:dyDescent="0.2">
      <c r="A17" s="9" t="s">
        <v>48</v>
      </c>
      <c r="B17" s="14">
        <f>[13]Outubro!$D$5</f>
        <v>20.2</v>
      </c>
      <c r="C17" s="14">
        <f>[13]Outubro!$D$6</f>
        <v>22.9</v>
      </c>
      <c r="D17" s="14">
        <f>[13]Outubro!$D$7</f>
        <v>20.3</v>
      </c>
      <c r="E17" s="14">
        <f>[13]Outubro!$D$8</f>
        <v>19.2</v>
      </c>
      <c r="F17" s="14">
        <f>[13]Outubro!$D$9</f>
        <v>21.4</v>
      </c>
      <c r="G17" s="14">
        <f>[13]Outubro!$D$10</f>
        <v>21.1</v>
      </c>
      <c r="H17" s="14">
        <f>[13]Outubro!$D$11</f>
        <v>23.6</v>
      </c>
      <c r="I17" s="14">
        <f>[13]Outubro!$D$12</f>
        <v>23.7</v>
      </c>
      <c r="J17" s="14">
        <f>[13]Outubro!$D$13</f>
        <v>20.8</v>
      </c>
      <c r="K17" s="14">
        <f>[13]Outubro!$D$14</f>
        <v>22.1</v>
      </c>
      <c r="L17" s="14">
        <f>[13]Outubro!$D$15</f>
        <v>19.5</v>
      </c>
      <c r="M17" s="14">
        <f>[13]Outubro!$D$16</f>
        <v>17.899999999999999</v>
      </c>
      <c r="N17" s="14">
        <f>[13]Outubro!$D$17</f>
        <v>20.5</v>
      </c>
      <c r="O17" s="14">
        <f>[13]Outubro!$D$18</f>
        <v>21</v>
      </c>
      <c r="P17" s="14">
        <f>[13]Outubro!$D$19</f>
        <v>22.8</v>
      </c>
      <c r="Q17" s="14">
        <f>[13]Outubro!$D$20</f>
        <v>18.5</v>
      </c>
      <c r="R17" s="14">
        <f>[13]Outubro!$D$21</f>
        <v>20.2</v>
      </c>
      <c r="S17" s="14">
        <f>[13]Outubro!$D$22</f>
        <v>21</v>
      </c>
      <c r="T17" s="14">
        <f>[13]Outubro!$D$23</f>
        <v>19.100000000000001</v>
      </c>
      <c r="U17" s="14">
        <f>[13]Outubro!$D$24</f>
        <v>18</v>
      </c>
      <c r="V17" s="14">
        <f>[13]Outubro!$D$25</f>
        <v>22.8</v>
      </c>
      <c r="W17" s="14">
        <f>[13]Outubro!$D$26</f>
        <v>23.6</v>
      </c>
      <c r="X17" s="14">
        <f>[13]Outubro!$D$27</f>
        <v>22.4</v>
      </c>
      <c r="Y17" s="14">
        <f>[13]Outubro!$D$28</f>
        <v>18.899999999999999</v>
      </c>
      <c r="Z17" s="14">
        <f>[13]Outubro!$D$29</f>
        <v>21.8</v>
      </c>
      <c r="AA17" s="14">
        <f>[13]Outubro!$D$30</f>
        <v>23.7</v>
      </c>
      <c r="AB17" s="14">
        <f>[13]Outubro!$D$31</f>
        <v>24</v>
      </c>
      <c r="AC17" s="14">
        <f>[13]Outubro!$D$32</f>
        <v>24.9</v>
      </c>
      <c r="AD17" s="14">
        <f>[13]Outubro!$D$33</f>
        <v>22.1</v>
      </c>
      <c r="AE17" s="14">
        <f>[13]Outubro!$D$34</f>
        <v>22.1</v>
      </c>
      <c r="AF17" s="14">
        <f>[13]Outubro!$D$35</f>
        <v>24.4</v>
      </c>
      <c r="AG17" s="16">
        <f t="shared" ref="AG17" si="7">MIN(B17:AF17)</f>
        <v>17.899999999999999</v>
      </c>
      <c r="AH17" s="25">
        <f t="shared" ref="AH17" si="8">AVERAGE(B17:AF17)</f>
        <v>21.43548387096774</v>
      </c>
    </row>
    <row r="18" spans="1:34" ht="17.100000000000001" customHeight="1" x14ac:dyDescent="0.2">
      <c r="A18" s="9" t="s">
        <v>10</v>
      </c>
      <c r="B18" s="14">
        <f>[14]outubro!$D$5</f>
        <v>22</v>
      </c>
      <c r="C18" s="14">
        <f>[14]outubro!$D$6</f>
        <v>21.4</v>
      </c>
      <c r="D18" s="14">
        <f>[14]outubro!$D$7</f>
        <v>19.2</v>
      </c>
      <c r="E18" s="14">
        <f>[14]outubro!$D$8</f>
        <v>18.899999999999999</v>
      </c>
      <c r="F18" s="14">
        <f>[14]outubro!$D$9</f>
        <v>20</v>
      </c>
      <c r="G18" s="14">
        <f>[14]outubro!$D$10</f>
        <v>20.5</v>
      </c>
      <c r="H18" s="14">
        <f>[14]outubro!$D$11</f>
        <v>21.9</v>
      </c>
      <c r="I18" s="14">
        <f>[14]outubro!$D$12</f>
        <v>22.6</v>
      </c>
      <c r="J18" s="14">
        <f>[14]outubro!$D$13</f>
        <v>22.9</v>
      </c>
      <c r="K18" s="14">
        <f>[14]outubro!$D$14</f>
        <v>20.6</v>
      </c>
      <c r="L18" s="14">
        <f>[14]outubro!$D$15</f>
        <v>18.899999999999999</v>
      </c>
      <c r="M18" s="14">
        <f>[14]outubro!$D$16</f>
        <v>17.100000000000001</v>
      </c>
      <c r="N18" s="14">
        <f>[14]outubro!$D$17</f>
        <v>17.399999999999999</v>
      </c>
      <c r="O18" s="14">
        <f>[14]outubro!$D$18</f>
        <v>17.2</v>
      </c>
      <c r="P18" s="14">
        <f>[14]outubro!$D$19</f>
        <v>17.5</v>
      </c>
      <c r="Q18" s="14">
        <f>[14]outubro!$D$20</f>
        <v>17.399999999999999</v>
      </c>
      <c r="R18" s="14">
        <f>[14]outubro!$D$21</f>
        <v>18.600000000000001</v>
      </c>
      <c r="S18" s="14">
        <f>[14]outubro!$D$22</f>
        <v>15.9</v>
      </c>
      <c r="T18" s="14">
        <f>[14]outubro!$D$23</f>
        <v>17.8</v>
      </c>
      <c r="U18" s="14">
        <f>[14]outubro!$D$24</f>
        <v>18.5</v>
      </c>
      <c r="V18" s="14">
        <f>[14]outubro!$D$25</f>
        <v>19.100000000000001</v>
      </c>
      <c r="W18" s="14">
        <f>[14]outubro!$D$26</f>
        <v>19.399999999999999</v>
      </c>
      <c r="X18" s="14">
        <f>[14]outubro!$D$27</f>
        <v>17.600000000000001</v>
      </c>
      <c r="Y18" s="14">
        <f>[14]outubro!$D$28</f>
        <v>15.8</v>
      </c>
      <c r="Z18" s="14">
        <f>[14]outubro!$D$29</f>
        <v>19.899999999999999</v>
      </c>
      <c r="AA18" s="14">
        <f>[14]outubro!$D$30</f>
        <v>23.6</v>
      </c>
      <c r="AB18" s="14">
        <f>[14]outubro!$D$31</f>
        <v>22</v>
      </c>
      <c r="AC18" s="14">
        <f>[14]outubro!$D$32</f>
        <v>23.3</v>
      </c>
      <c r="AD18" s="14">
        <f>[14]outubro!$D$33</f>
        <v>20.6</v>
      </c>
      <c r="AE18" s="14">
        <f>[14]outubro!$D$34</f>
        <v>22</v>
      </c>
      <c r="AF18" s="14">
        <f>[14]outubro!$D$35</f>
        <v>21.7</v>
      </c>
      <c r="AG18" s="16">
        <f t="shared" si="5"/>
        <v>15.8</v>
      </c>
      <c r="AH18" s="25">
        <f t="shared" si="6"/>
        <v>19.71935483870968</v>
      </c>
    </row>
    <row r="19" spans="1:34" ht="17.100000000000001" customHeight="1" x14ac:dyDescent="0.2">
      <c r="A19" s="9" t="s">
        <v>11</v>
      </c>
      <c r="B19" s="14">
        <f>[15]Outubro!$D$5</f>
        <v>17.8</v>
      </c>
      <c r="C19" s="14">
        <f>[15]Outubro!$D$6</f>
        <v>19.7</v>
      </c>
      <c r="D19" s="14">
        <f>[15]Outubro!$D$7</f>
        <v>19.899999999999999</v>
      </c>
      <c r="E19" s="14">
        <f>[15]Outubro!$D$8</f>
        <v>18.100000000000001</v>
      </c>
      <c r="F19" s="14">
        <f>[15]Outubro!$D$9</f>
        <v>18.8</v>
      </c>
      <c r="G19" s="14">
        <f>[15]Outubro!$D$10</f>
        <v>19.399999999999999</v>
      </c>
      <c r="H19" s="14">
        <f>[15]Outubro!$D$11</f>
        <v>19.399999999999999</v>
      </c>
      <c r="I19" s="14">
        <f>[15]Outubro!$D$12</f>
        <v>18.8</v>
      </c>
      <c r="J19" s="14">
        <f>[15]Outubro!$D$13</f>
        <v>18</v>
      </c>
      <c r="K19" s="14">
        <f>[15]Outubro!$D$14</f>
        <v>20.8</v>
      </c>
      <c r="L19" s="14">
        <f>[15]Outubro!$D$15</f>
        <v>19.399999999999999</v>
      </c>
      <c r="M19" s="14">
        <f>[15]Outubro!$D$16</f>
        <v>17.3</v>
      </c>
      <c r="N19" s="14">
        <f>[15]Outubro!$D$17</f>
        <v>18.8</v>
      </c>
      <c r="O19" s="14">
        <f>[15]Outubro!$D$18</f>
        <v>17.2</v>
      </c>
      <c r="P19" s="14">
        <f>[15]Outubro!$D$19</f>
        <v>18.8</v>
      </c>
      <c r="Q19" s="14">
        <f>[15]Outubro!$D$20</f>
        <v>17.100000000000001</v>
      </c>
      <c r="R19" s="14">
        <f>[15]Outubro!$D$21</f>
        <v>17.100000000000001</v>
      </c>
      <c r="S19" s="14">
        <f>[15]Outubro!$D$22</f>
        <v>16.600000000000001</v>
      </c>
      <c r="T19" s="14">
        <f>[15]Outubro!$D$23</f>
        <v>16.600000000000001</v>
      </c>
      <c r="U19" s="14">
        <f>[15]Outubro!$D$24</f>
        <v>16.100000000000001</v>
      </c>
      <c r="V19" s="14">
        <f>[15]Outubro!$D$25</f>
        <v>19.899999999999999</v>
      </c>
      <c r="W19" s="14">
        <f>[15]Outubro!$D$26</f>
        <v>19</v>
      </c>
      <c r="X19" s="14">
        <f>[15]Outubro!$D$27</f>
        <v>21.1</v>
      </c>
      <c r="Y19" s="14">
        <f>[15]Outubro!$D$28</f>
        <v>17.600000000000001</v>
      </c>
      <c r="Z19" s="14">
        <f>[15]Outubro!$D$29</f>
        <v>19.899999999999999</v>
      </c>
      <c r="AA19" s="14">
        <f>[15]Outubro!$D$30</f>
        <v>20.9</v>
      </c>
      <c r="AB19" s="14">
        <f>[15]Outubro!$D$31</f>
        <v>20.8</v>
      </c>
      <c r="AC19" s="14">
        <f>[15]Outubro!$D$32</f>
        <v>22.8</v>
      </c>
      <c r="AD19" s="14">
        <f>[15]Outubro!$D$33</f>
        <v>19.5</v>
      </c>
      <c r="AE19" s="14">
        <f>[15]Outubro!$D$34</f>
        <v>20.3</v>
      </c>
      <c r="AF19" s="14">
        <f>[15]Outubro!$D$35</f>
        <v>20.100000000000001</v>
      </c>
      <c r="AG19" s="16">
        <f t="shared" si="5"/>
        <v>16.100000000000001</v>
      </c>
      <c r="AH19" s="25">
        <f t="shared" si="6"/>
        <v>18.954838709677425</v>
      </c>
    </row>
    <row r="20" spans="1:34" ht="17.100000000000001" customHeight="1" x14ac:dyDescent="0.2">
      <c r="A20" s="9" t="s">
        <v>12</v>
      </c>
      <c r="B20" s="14">
        <f>[16]Outubro!$D$5</f>
        <v>21</v>
      </c>
      <c r="C20" s="14">
        <f>[16]Outubro!$D$6</f>
        <v>22.8</v>
      </c>
      <c r="D20" s="14">
        <f>[16]Outubro!$D$7</f>
        <v>22.9</v>
      </c>
      <c r="E20" s="14">
        <f>[16]Outubro!$D$8</f>
        <v>20.6</v>
      </c>
      <c r="F20" s="14">
        <f>[16]Outubro!$D$9</f>
        <v>22</v>
      </c>
      <c r="G20" s="14">
        <f>[16]Outubro!$D$10</f>
        <v>21.2</v>
      </c>
      <c r="H20" s="14">
        <f>[16]Outubro!$D$11</f>
        <v>24</v>
      </c>
      <c r="I20" s="14">
        <f>[16]Outubro!$D$12</f>
        <v>22.6</v>
      </c>
      <c r="J20" s="14">
        <f>[16]Outubro!$D$13</f>
        <v>22.1</v>
      </c>
      <c r="K20" s="14">
        <f>[16]Outubro!$D$14</f>
        <v>23.7</v>
      </c>
      <c r="L20" s="14">
        <f>[16]Outubro!$D$15</f>
        <v>21.4</v>
      </c>
      <c r="M20" s="14">
        <f>[16]Outubro!$D$16</f>
        <v>19.5</v>
      </c>
      <c r="N20" s="14">
        <f>[16]Outubro!$D$17</f>
        <v>20.3</v>
      </c>
      <c r="O20" s="14">
        <f>[16]Outubro!$D$18</f>
        <v>21.8</v>
      </c>
      <c r="P20" s="14">
        <f>[16]Outubro!$D$19</f>
        <v>22.4</v>
      </c>
      <c r="Q20" s="14">
        <f>[16]Outubro!$D$20</f>
        <v>19</v>
      </c>
      <c r="R20" s="14">
        <f>[16]Outubro!$D$21</f>
        <v>20.5</v>
      </c>
      <c r="S20" s="14">
        <f>[16]Outubro!$D$22</f>
        <v>21.5</v>
      </c>
      <c r="T20" s="14">
        <f>[16]Outubro!$D$23</f>
        <v>20.3</v>
      </c>
      <c r="U20" s="14">
        <f>[16]Outubro!$D$24</f>
        <v>20.100000000000001</v>
      </c>
      <c r="V20" s="14">
        <f>[16]Outubro!$D$25</f>
        <v>23.5</v>
      </c>
      <c r="W20" s="14">
        <f>[16]Outubro!$D$26</f>
        <v>23.7</v>
      </c>
      <c r="X20" s="14">
        <f>[16]Outubro!$D$27</f>
        <v>23.6</v>
      </c>
      <c r="Y20" s="14">
        <f>[16]Outubro!$D$28</f>
        <v>19.600000000000001</v>
      </c>
      <c r="Z20" s="14">
        <f>[16]Outubro!$D$29</f>
        <v>22.9</v>
      </c>
      <c r="AA20" s="14">
        <f>[16]Outubro!$D$30</f>
        <v>23.7</v>
      </c>
      <c r="AB20" s="14">
        <f>[16]Outubro!$D$31</f>
        <v>23.3</v>
      </c>
      <c r="AC20" s="14">
        <f>[16]Outubro!$D$32</f>
        <v>23.1</v>
      </c>
      <c r="AD20" s="14">
        <f>[16]Outubro!$D$33</f>
        <v>23.7</v>
      </c>
      <c r="AE20" s="14">
        <f>[16]Outubro!$D$34</f>
        <v>22.6</v>
      </c>
      <c r="AF20" s="14">
        <f>[16]Outubro!$D$35</f>
        <v>23.5</v>
      </c>
      <c r="AG20" s="16">
        <f t="shared" si="5"/>
        <v>19</v>
      </c>
      <c r="AH20" s="25">
        <f t="shared" si="6"/>
        <v>22.029032258064518</v>
      </c>
    </row>
    <row r="21" spans="1:34" ht="17.100000000000001" customHeight="1" x14ac:dyDescent="0.2">
      <c r="A21" s="9" t="s">
        <v>13</v>
      </c>
      <c r="B21" s="14">
        <f>[17]Outubro!$D$5</f>
        <v>24.3</v>
      </c>
      <c r="C21" s="14">
        <f>[17]Outubro!$D$6</f>
        <v>23.6</v>
      </c>
      <c r="D21" s="14">
        <f>[17]Outubro!$D$7</f>
        <v>23.6</v>
      </c>
      <c r="E21" s="14">
        <f>[17]Outubro!$D$8</f>
        <v>21.2</v>
      </c>
      <c r="F21" s="14">
        <f>[17]Outubro!$D$9</f>
        <v>23.1</v>
      </c>
      <c r="G21" s="14">
        <f>[17]Outubro!$D$10</f>
        <v>23</v>
      </c>
      <c r="H21" s="14">
        <f>[17]Outubro!$D$11</f>
        <v>24.3</v>
      </c>
      <c r="I21" s="14">
        <f>[17]Outubro!$D$12</f>
        <v>21.7</v>
      </c>
      <c r="J21" s="14">
        <f>[17]Outubro!$D$13</f>
        <v>22.1</v>
      </c>
      <c r="K21" s="14">
        <f>[17]Outubro!$D$14</f>
        <v>21.7</v>
      </c>
      <c r="L21" s="14">
        <f>[17]Outubro!$D$15</f>
        <v>20.5</v>
      </c>
      <c r="M21" s="14">
        <f>[17]Outubro!$D$16</f>
        <v>20.100000000000001</v>
      </c>
      <c r="N21" s="14">
        <f>[17]Outubro!$D$17</f>
        <v>20.399999999999999</v>
      </c>
      <c r="O21" s="14">
        <f>[17]Outubro!$D$18</f>
        <v>22.1</v>
      </c>
      <c r="P21" s="14">
        <f>[17]Outubro!$D$19</f>
        <v>21.4</v>
      </c>
      <c r="Q21" s="14">
        <f>[17]Outubro!$D$20</f>
        <v>19.100000000000001</v>
      </c>
      <c r="R21" s="14">
        <f>[17]Outubro!$D$21</f>
        <v>21.1</v>
      </c>
      <c r="S21" s="14">
        <f>[17]Outubro!$D$22</f>
        <v>21.3</v>
      </c>
      <c r="T21" s="14">
        <f>[17]Outubro!$D$23</f>
        <v>23.6</v>
      </c>
      <c r="U21" s="14">
        <f>[17]Outubro!$D$24</f>
        <v>23.3</v>
      </c>
      <c r="V21" s="14">
        <f>[17]Outubro!$D$25</f>
        <v>24.6</v>
      </c>
      <c r="W21" s="14">
        <f>[17]Outubro!$D$26</f>
        <v>24.7</v>
      </c>
      <c r="X21" s="14">
        <f>[17]Outubro!$D$27</f>
        <v>24.3</v>
      </c>
      <c r="Y21" s="14">
        <f>[17]Outubro!$D$28</f>
        <v>20.5</v>
      </c>
      <c r="Z21" s="14">
        <f>[17]Outubro!$D$29</f>
        <v>23.2</v>
      </c>
      <c r="AA21" s="14">
        <f>[17]Outubro!$D$30</f>
        <v>23.2</v>
      </c>
      <c r="AB21" s="14">
        <f>[17]Outubro!$D$31</f>
        <v>25.2</v>
      </c>
      <c r="AC21" s="14">
        <f>[17]Outubro!$D$32</f>
        <v>22.6</v>
      </c>
      <c r="AD21" s="14">
        <f>[17]Outubro!$D$33</f>
        <v>21.7</v>
      </c>
      <c r="AE21" s="14">
        <f>[17]Outubro!$D$34</f>
        <v>21.6</v>
      </c>
      <c r="AF21" s="14">
        <f>[17]Outubro!$D$35</f>
        <v>25.5</v>
      </c>
      <c r="AG21" s="16">
        <f t="shared" si="5"/>
        <v>19.100000000000001</v>
      </c>
      <c r="AH21" s="25">
        <f t="shared" si="6"/>
        <v>22.535483870967749</v>
      </c>
    </row>
    <row r="22" spans="1:34" ht="17.100000000000001" customHeight="1" x14ac:dyDescent="0.2">
      <c r="A22" s="9" t="s">
        <v>14</v>
      </c>
      <c r="B22" s="14">
        <f>[18]Outubro!$D$5</f>
        <v>20.9</v>
      </c>
      <c r="C22" s="14">
        <f>[18]Outubro!$D$6</f>
        <v>21.6</v>
      </c>
      <c r="D22" s="14">
        <f>[18]Outubro!$D$7</f>
        <v>18.8</v>
      </c>
      <c r="E22" s="14">
        <f>[18]Outubro!$D$8</f>
        <v>20.8</v>
      </c>
      <c r="F22" s="14">
        <f>[18]Outubro!$D$9</f>
        <v>20.8</v>
      </c>
      <c r="G22" s="14">
        <f>[18]Outubro!$D$10</f>
        <v>22.1</v>
      </c>
      <c r="H22" s="14">
        <f>[18]Outubro!$D$11</f>
        <v>20.9</v>
      </c>
      <c r="I22" s="14">
        <f>[18]Outubro!$D$12</f>
        <v>20.8</v>
      </c>
      <c r="J22" s="14">
        <f>[18]Outubro!$D$13</f>
        <v>22.8</v>
      </c>
      <c r="K22" s="14">
        <f>[18]Outubro!$D$14</f>
        <v>23.4</v>
      </c>
      <c r="L22" s="14">
        <f>[18]Outubro!$D$15</f>
        <v>21.4</v>
      </c>
      <c r="M22" s="14">
        <f>[18]Outubro!$D$16</f>
        <v>21</v>
      </c>
      <c r="N22" s="14">
        <f>[18]Outubro!$D$17</f>
        <v>18.899999999999999</v>
      </c>
      <c r="O22" s="14">
        <f>[18]Outubro!$D$18</f>
        <v>19.600000000000001</v>
      </c>
      <c r="P22" s="14">
        <f>[18]Outubro!$D$19</f>
        <v>21.1</v>
      </c>
      <c r="Q22" s="14">
        <f>[18]Outubro!$D$20</f>
        <v>19.600000000000001</v>
      </c>
      <c r="R22" s="14">
        <f>[18]Outubro!$D$21</f>
        <v>18.399999999999999</v>
      </c>
      <c r="S22" s="14">
        <f>[18]Outubro!$D$22</f>
        <v>18.600000000000001</v>
      </c>
      <c r="T22" s="14">
        <f>[18]Outubro!$D$23</f>
        <v>21.2</v>
      </c>
      <c r="U22" s="14">
        <f>[18]Outubro!$D$24</f>
        <v>20.8</v>
      </c>
      <c r="V22" s="14">
        <f>[18]Outubro!$D$25</f>
        <v>23.1</v>
      </c>
      <c r="W22" s="14">
        <f>[18]Outubro!$D$26</f>
        <v>22.5</v>
      </c>
      <c r="X22" s="14">
        <f>[18]Outubro!$D$27</f>
        <v>24.2</v>
      </c>
      <c r="Y22" s="14">
        <f>[18]Outubro!$D$28</f>
        <v>21.8</v>
      </c>
      <c r="Z22" s="14">
        <f>[18]Outubro!$D$29</f>
        <v>22.1</v>
      </c>
      <c r="AA22" s="14">
        <f>[18]Outubro!$D$30</f>
        <v>23.2</v>
      </c>
      <c r="AB22" s="14">
        <f>[18]Outubro!$D$31</f>
        <v>24</v>
      </c>
      <c r="AC22" s="14">
        <f>[18]Outubro!$D$32</f>
        <v>23.2</v>
      </c>
      <c r="AD22" s="14">
        <f>[18]Outubro!$D$33</f>
        <v>24.4</v>
      </c>
      <c r="AE22" s="14">
        <f>[18]Outubro!$D$34</f>
        <v>22.3</v>
      </c>
      <c r="AF22" s="14">
        <f>[18]Outubro!$D$35</f>
        <v>24.6</v>
      </c>
      <c r="AG22" s="16">
        <f t="shared" si="5"/>
        <v>18.399999999999999</v>
      </c>
      <c r="AH22" s="25">
        <f t="shared" si="6"/>
        <v>21.577419354838717</v>
      </c>
    </row>
    <row r="23" spans="1:34" ht="17.100000000000001" customHeight="1" x14ac:dyDescent="0.2">
      <c r="A23" s="9" t="s">
        <v>15</v>
      </c>
      <c r="B23" s="14">
        <f>[19]Outubro!$D$5</f>
        <v>19.100000000000001</v>
      </c>
      <c r="C23" s="14">
        <f>[19]Outubro!$D$6</f>
        <v>19.7</v>
      </c>
      <c r="D23" s="14">
        <f>[19]Outubro!$D$7</f>
        <v>17.7</v>
      </c>
      <c r="E23" s="14">
        <f>[19]Outubro!$D$8</f>
        <v>16.600000000000001</v>
      </c>
      <c r="F23" s="14">
        <f>[19]Outubro!$D$9</f>
        <v>18.399999999999999</v>
      </c>
      <c r="G23" s="14">
        <f>[19]Outubro!$D$10</f>
        <v>19.7</v>
      </c>
      <c r="H23" s="14">
        <f>[19]Outubro!$D$11</f>
        <v>21.7</v>
      </c>
      <c r="I23" s="14">
        <f>[19]Outubro!$D$12</f>
        <v>22.4</v>
      </c>
      <c r="J23" s="14">
        <f>[19]Outubro!$D$13</f>
        <v>21.9</v>
      </c>
      <c r="K23" s="14">
        <f>[19]Outubro!$D$14</f>
        <v>18.8</v>
      </c>
      <c r="L23" s="14">
        <f>[19]Outubro!$D$15</f>
        <v>15.5</v>
      </c>
      <c r="M23" s="14">
        <f>[19]Outubro!$D$16</f>
        <v>14.4</v>
      </c>
      <c r="N23" s="14">
        <f>[19]Outubro!$D$17</f>
        <v>16.8</v>
      </c>
      <c r="O23" s="14">
        <f>[19]Outubro!$D$18</f>
        <v>15.7</v>
      </c>
      <c r="P23" s="14">
        <f>[19]Outubro!$D$19</f>
        <v>17.100000000000001</v>
      </c>
      <c r="Q23" s="14">
        <f>[19]Outubro!$D$20</f>
        <v>16.100000000000001</v>
      </c>
      <c r="R23" s="14">
        <f>[19]Outubro!$D$21</f>
        <v>18.8</v>
      </c>
      <c r="S23" s="14">
        <f>[19]Outubro!$D$22</f>
        <v>16.2</v>
      </c>
      <c r="T23" s="14">
        <f>[19]Outubro!$D$23</f>
        <v>17.3</v>
      </c>
      <c r="U23" s="14">
        <f>[19]Outubro!$D$24</f>
        <v>16.2</v>
      </c>
      <c r="V23" s="14">
        <f>[19]Outubro!$D$25</f>
        <v>18.100000000000001</v>
      </c>
      <c r="W23" s="14">
        <f>[19]Outubro!$D$26</f>
        <v>18.899999999999999</v>
      </c>
      <c r="X23" s="14">
        <f>[19]Outubro!$D$27</f>
        <v>17.100000000000001</v>
      </c>
      <c r="Y23" s="14">
        <f>[19]Outubro!$D$28</f>
        <v>14.9</v>
      </c>
      <c r="Z23" s="14">
        <f>[19]Outubro!$D$29</f>
        <v>18.8</v>
      </c>
      <c r="AA23" s="14">
        <f>[19]Outubro!$D$30</f>
        <v>21.4</v>
      </c>
      <c r="AB23" s="14">
        <f>[19]Outubro!$D$31</f>
        <v>21.5</v>
      </c>
      <c r="AC23" s="14">
        <f>[19]Outubro!$D$32</f>
        <v>24.2</v>
      </c>
      <c r="AD23" s="14">
        <f>[19]Outubro!$D$33</f>
        <v>20</v>
      </c>
      <c r="AE23" s="14">
        <f>[19]Outubro!$D$34</f>
        <v>23</v>
      </c>
      <c r="AF23" s="14">
        <f>[19]Outubro!$D$35</f>
        <v>21.1</v>
      </c>
      <c r="AG23" s="16">
        <f t="shared" si="5"/>
        <v>14.4</v>
      </c>
      <c r="AH23" s="25">
        <f t="shared" si="6"/>
        <v>18.680645161290325</v>
      </c>
    </row>
    <row r="24" spans="1:34" ht="17.100000000000001" customHeight="1" x14ac:dyDescent="0.2">
      <c r="A24" s="9" t="s">
        <v>16</v>
      </c>
      <c r="B24" s="14">
        <f>[20]Outubro!$D$5</f>
        <v>27.7</v>
      </c>
      <c r="C24" s="14">
        <f>[20]Outubro!$D$6</f>
        <v>28.7</v>
      </c>
      <c r="D24" s="14">
        <f>[20]Outubro!$D$7</f>
        <v>20.7</v>
      </c>
      <c r="E24" s="14">
        <f>[20]Outubro!$D$8</f>
        <v>21.1</v>
      </c>
      <c r="F24" s="14">
        <f>[20]Outubro!$D$9</f>
        <v>22.1</v>
      </c>
      <c r="G24" s="14">
        <f>[20]Outubro!$D$10</f>
        <v>23.5</v>
      </c>
      <c r="H24" s="14">
        <f>[20]Outubro!$D$11</f>
        <v>25.6</v>
      </c>
      <c r="I24" s="14">
        <f>[20]Outubro!$D$12</f>
        <v>22.7</v>
      </c>
      <c r="J24" s="14">
        <f>[20]Outubro!$D$13</f>
        <v>25.2</v>
      </c>
      <c r="K24" s="14">
        <f>[20]Outubro!$D$14</f>
        <v>20.399999999999999</v>
      </c>
      <c r="L24" s="14">
        <f>[20]Outubro!$D$15</f>
        <v>18.399999999999999</v>
      </c>
      <c r="M24" s="14">
        <f>[20]Outubro!$D$16</f>
        <v>16.5</v>
      </c>
      <c r="N24" s="14">
        <f>[20]Outubro!$D$17</f>
        <v>19.8</v>
      </c>
      <c r="O24" s="14">
        <f>[20]Outubro!$D$18</f>
        <v>20.9</v>
      </c>
      <c r="P24" s="14">
        <f>[20]Outubro!$D$19</f>
        <v>23.2</v>
      </c>
      <c r="Q24" s="14">
        <f>[20]Outubro!$D$20</f>
        <v>20.100000000000001</v>
      </c>
      <c r="R24" s="14">
        <f>[20]Outubro!$D$21</f>
        <v>21.5</v>
      </c>
      <c r="S24" s="14">
        <f>[20]Outubro!$D$22</f>
        <v>20.7</v>
      </c>
      <c r="T24" s="14">
        <f>[20]Outubro!$D$23</f>
        <v>21.4</v>
      </c>
      <c r="U24" s="14">
        <f>[20]Outubro!$D$24</f>
        <v>23.2</v>
      </c>
      <c r="V24" s="14">
        <f>[20]Outubro!$D$25</f>
        <v>27</v>
      </c>
      <c r="W24" s="14">
        <f>[20]Outubro!$D$26</f>
        <v>28.5</v>
      </c>
      <c r="X24" s="14">
        <f>[20]Outubro!$D$27</f>
        <v>22.1</v>
      </c>
      <c r="Y24" s="14">
        <f>[20]Outubro!$D$28</f>
        <v>19.600000000000001</v>
      </c>
      <c r="Z24" s="14">
        <f>[20]Outubro!$D$29</f>
        <v>21.3</v>
      </c>
      <c r="AA24" s="14">
        <f>[20]Outubro!$D$30</f>
        <v>25.5</v>
      </c>
      <c r="AB24" s="14">
        <f>[20]Outubro!$D$31</f>
        <v>27.8</v>
      </c>
      <c r="AC24" s="14">
        <f>[20]Outubro!$D$32</f>
        <v>28.2</v>
      </c>
      <c r="AD24" s="14">
        <f>[20]Outubro!$D$33</f>
        <v>25.8</v>
      </c>
      <c r="AE24" s="14">
        <f>[20]Outubro!$D$34</f>
        <v>27.8</v>
      </c>
      <c r="AF24" s="14">
        <f>[20]Outubro!$D$35</f>
        <v>27.8</v>
      </c>
      <c r="AG24" s="16">
        <f t="shared" si="5"/>
        <v>16.5</v>
      </c>
      <c r="AH24" s="25">
        <f t="shared" si="6"/>
        <v>23.380645161290314</v>
      </c>
    </row>
    <row r="25" spans="1:34" ht="17.100000000000001" customHeight="1" x14ac:dyDescent="0.2">
      <c r="A25" s="9" t="s">
        <v>17</v>
      </c>
      <c r="B25" s="14">
        <f>[21]Outubro!$D$5</f>
        <v>21.3</v>
      </c>
      <c r="C25" s="14">
        <f>[21]Outubro!$D$6</f>
        <v>21.9</v>
      </c>
      <c r="D25" s="14">
        <f>[21]Outubro!$D$7</f>
        <v>20.9</v>
      </c>
      <c r="E25" s="14">
        <f>[21]Outubro!$D$8</f>
        <v>18.5</v>
      </c>
      <c r="F25" s="14">
        <f>[21]Outubro!$D$9</f>
        <v>20.2</v>
      </c>
      <c r="G25" s="14">
        <f>[21]Outubro!$D$10</f>
        <v>20.100000000000001</v>
      </c>
      <c r="H25" s="14">
        <f>[21]Outubro!$D$11</f>
        <v>21.5</v>
      </c>
      <c r="I25" s="14">
        <f>[21]Outubro!$D$12</f>
        <v>18.600000000000001</v>
      </c>
      <c r="J25" s="14">
        <f>[21]Outubro!$D$13</f>
        <v>19</v>
      </c>
      <c r="K25" s="14">
        <f>[21]Outubro!$D$14</f>
        <v>21.3</v>
      </c>
      <c r="L25" s="14">
        <f>[21]Outubro!$D$15</f>
        <v>20.2</v>
      </c>
      <c r="M25" s="14">
        <f>[21]Outubro!$D$16</f>
        <v>17.5</v>
      </c>
      <c r="N25" s="14">
        <f>[21]Outubro!$D$17</f>
        <v>18.5</v>
      </c>
      <c r="O25" s="14">
        <f>[21]Outubro!$D$18</f>
        <v>18.100000000000001</v>
      </c>
      <c r="P25" s="14">
        <f>[21]Outubro!$D$19</f>
        <v>18.7</v>
      </c>
      <c r="Q25" s="14">
        <f>[21]Outubro!$D$20</f>
        <v>17.5</v>
      </c>
      <c r="R25" s="14">
        <f>[21]Outubro!$D$21</f>
        <v>18</v>
      </c>
      <c r="S25" s="14">
        <f>[21]Outubro!$D$22</f>
        <v>17</v>
      </c>
      <c r="T25" s="14">
        <f>[21]Outubro!$D$23</f>
        <v>18.600000000000001</v>
      </c>
      <c r="U25" s="14">
        <f>[21]Outubro!$D$24</f>
        <v>18.100000000000001</v>
      </c>
      <c r="V25" s="14">
        <f>[21]Outubro!$D$25</f>
        <v>19.3</v>
      </c>
      <c r="W25" s="14">
        <f>[21]Outubro!$D$26</f>
        <v>20.9</v>
      </c>
      <c r="X25" s="14">
        <f>[21]Outubro!$D$27</f>
        <v>21.3</v>
      </c>
      <c r="Y25" s="14">
        <f>[21]Outubro!$D$28</f>
        <v>17.7</v>
      </c>
      <c r="Z25" s="14">
        <f>[21]Outubro!$D$29</f>
        <v>20.3</v>
      </c>
      <c r="AA25" s="14">
        <f>[21]Outubro!$D$30</f>
        <v>21.2</v>
      </c>
      <c r="AB25" s="14">
        <f>[21]Outubro!$D$31</f>
        <v>23.5</v>
      </c>
      <c r="AC25" s="14">
        <f>[21]Outubro!$D$32</f>
        <v>23.7</v>
      </c>
      <c r="AD25" s="14">
        <f>[21]Outubro!$D$33</f>
        <v>20.9</v>
      </c>
      <c r="AE25" s="14">
        <f>[21]Outubro!$D$34</f>
        <v>20.8</v>
      </c>
      <c r="AF25" s="14">
        <f>[21]Outubro!$D$35</f>
        <v>20.2</v>
      </c>
      <c r="AG25" s="16">
        <f t="shared" si="5"/>
        <v>17</v>
      </c>
      <c r="AH25" s="25">
        <f t="shared" si="6"/>
        <v>19.848387096774196</v>
      </c>
    </row>
    <row r="26" spans="1:34" ht="17.100000000000001" customHeight="1" x14ac:dyDescent="0.2">
      <c r="A26" s="9" t="s">
        <v>18</v>
      </c>
      <c r="B26" s="14">
        <f>[22]Outubro!$D$5</f>
        <v>20.3</v>
      </c>
      <c r="C26" s="14">
        <f>[22]Outubro!$D$6</f>
        <v>21.6</v>
      </c>
      <c r="D26" s="14">
        <f>[22]Outubro!$D$7</f>
        <v>20.2</v>
      </c>
      <c r="E26" s="14">
        <f>[22]Outubro!$D$8</f>
        <v>19.600000000000001</v>
      </c>
      <c r="F26" s="14">
        <f>[22]Outubro!$D$9</f>
        <v>19.8</v>
      </c>
      <c r="G26" s="14">
        <f>[22]Outubro!$D$10</f>
        <v>19.899999999999999</v>
      </c>
      <c r="H26" s="14">
        <f>[22]Outubro!$D$11</f>
        <v>20.2</v>
      </c>
      <c r="I26" s="14">
        <f>[22]Outubro!$D$12</f>
        <v>19.899999999999999</v>
      </c>
      <c r="J26" s="14">
        <f>[22]Outubro!$D$13</f>
        <v>18.899999999999999</v>
      </c>
      <c r="K26" s="14">
        <f>[22]Outubro!$D$14</f>
        <v>19.2</v>
      </c>
      <c r="L26" s="14">
        <f>[22]Outubro!$D$15</f>
        <v>18.5</v>
      </c>
      <c r="M26" s="14">
        <f>[22]Outubro!$D$16</f>
        <v>18.8</v>
      </c>
      <c r="N26" s="14">
        <f>[22]Outubro!$D$17</f>
        <v>17.899999999999999</v>
      </c>
      <c r="O26" s="14">
        <f>[22]Outubro!$D$18</f>
        <v>19.2</v>
      </c>
      <c r="P26" s="14">
        <f>[22]Outubro!$D$19</f>
        <v>19.7</v>
      </c>
      <c r="Q26" s="14">
        <f>[22]Outubro!$D$20</f>
        <v>16.600000000000001</v>
      </c>
      <c r="R26" s="14">
        <f>[22]Outubro!$D$21</f>
        <v>16.899999999999999</v>
      </c>
      <c r="S26" s="14">
        <f>[22]Outubro!$D$22</f>
        <v>18.2</v>
      </c>
      <c r="T26" s="14">
        <f>[22]Outubro!$D$23</f>
        <v>17.899999999999999</v>
      </c>
      <c r="U26" s="14">
        <f>[22]Outubro!$D$24</f>
        <v>18.600000000000001</v>
      </c>
      <c r="V26" s="14">
        <f>[22]Outubro!$D$25</f>
        <v>19.899999999999999</v>
      </c>
      <c r="W26" s="14">
        <f>[22]Outubro!$D$26</f>
        <v>21.8</v>
      </c>
      <c r="X26" s="14">
        <f>[22]Outubro!$D$27</f>
        <v>22.3</v>
      </c>
      <c r="Y26" s="14">
        <f>[22]Outubro!$D$28</f>
        <v>19.5</v>
      </c>
      <c r="Z26" s="14">
        <f>[22]Outubro!$D$29</f>
        <v>20.5</v>
      </c>
      <c r="AA26" s="14">
        <f>[22]Outubro!$D$30</f>
        <v>20.5</v>
      </c>
      <c r="AB26" s="14">
        <f>[22]Outubro!$D$31</f>
        <v>19.8</v>
      </c>
      <c r="AC26" s="14">
        <f>[22]Outubro!$D$32</f>
        <v>20.8</v>
      </c>
      <c r="AD26" s="14">
        <f>[22]Outubro!$D$33</f>
        <v>22.5</v>
      </c>
      <c r="AE26" s="14">
        <f>[22]Outubro!$D$34</f>
        <v>21.1</v>
      </c>
      <c r="AF26" s="14">
        <f>[22]Outubro!$D$35</f>
        <v>22</v>
      </c>
      <c r="AG26" s="16">
        <f t="shared" si="5"/>
        <v>16.600000000000001</v>
      </c>
      <c r="AH26" s="25">
        <f t="shared" si="6"/>
        <v>19.761290322580642</v>
      </c>
    </row>
    <row r="27" spans="1:34" ht="17.100000000000001" customHeight="1" x14ac:dyDescent="0.2">
      <c r="A27" s="9" t="s">
        <v>19</v>
      </c>
      <c r="B27" s="14">
        <f>[23]Outubro!$D$5</f>
        <v>20.8</v>
      </c>
      <c r="C27" s="14">
        <f>[23]Outubro!$D$6</f>
        <v>20.2</v>
      </c>
      <c r="D27" s="14">
        <f>[23]Outubro!$D$7</f>
        <v>17.8</v>
      </c>
      <c r="E27" s="14">
        <f>[23]Outubro!$D$8</f>
        <v>18.2</v>
      </c>
      <c r="F27" s="14">
        <f>[23]Outubro!$D$9</f>
        <v>19.399999999999999</v>
      </c>
      <c r="G27" s="14">
        <f>[23]Outubro!$D$10</f>
        <v>20.100000000000001</v>
      </c>
      <c r="H27" s="14">
        <f>[23]Outubro!$D$11</f>
        <v>22.7</v>
      </c>
      <c r="I27" s="14">
        <f>[23]Outubro!$D$12</f>
        <v>23.9</v>
      </c>
      <c r="J27" s="14">
        <f>[23]Outubro!$D$13</f>
        <v>22.5</v>
      </c>
      <c r="K27" s="14">
        <f>[23]Outubro!$D$14</f>
        <v>20.3</v>
      </c>
      <c r="L27" s="14">
        <f>[23]Outubro!$D$15</f>
        <v>16.600000000000001</v>
      </c>
      <c r="M27" s="14">
        <f>[23]Outubro!$D$16</f>
        <v>14.9</v>
      </c>
      <c r="N27" s="14">
        <f>[23]Outubro!$D$17</f>
        <v>17.3</v>
      </c>
      <c r="O27" s="14">
        <f>[23]Outubro!$D$18</f>
        <v>16.7</v>
      </c>
      <c r="P27" s="14">
        <f>[23]Outubro!$D$19</f>
        <v>17.2</v>
      </c>
      <c r="Q27" s="14">
        <f>[23]Outubro!$D$20</f>
        <v>17</v>
      </c>
      <c r="R27" s="14">
        <f>[23]Outubro!$D$21</f>
        <v>19.3</v>
      </c>
      <c r="S27" s="14">
        <f>[23]Outubro!$D$22</f>
        <v>18</v>
      </c>
      <c r="T27" s="14">
        <f>[23]Outubro!$D$23</f>
        <v>18.399999999999999</v>
      </c>
      <c r="U27" s="14">
        <f>[23]Outubro!$D$24</f>
        <v>19</v>
      </c>
      <c r="V27" s="14">
        <f>[23]Outubro!$D$25</f>
        <v>18.7</v>
      </c>
      <c r="W27" s="14">
        <f>[23]Outubro!$D$26</f>
        <v>18.5</v>
      </c>
      <c r="X27" s="14">
        <f>[23]Outubro!$D$27</f>
        <v>15.3</v>
      </c>
      <c r="Y27" s="14">
        <f>[23]Outubro!$D$28</f>
        <v>14.1</v>
      </c>
      <c r="Z27" s="14">
        <f>[23]Outubro!$D$29</f>
        <v>18.899999999999999</v>
      </c>
      <c r="AA27" s="14">
        <f>[23]Outubro!$D$30</f>
        <v>17.399999999999999</v>
      </c>
      <c r="AB27" s="14">
        <f>[23]Outubro!$D$31</f>
        <v>21.1</v>
      </c>
      <c r="AC27" s="14">
        <f>[23]Outubro!$D$32</f>
        <v>21.6</v>
      </c>
      <c r="AD27" s="14">
        <f>[23]Outubro!$D$33</f>
        <v>20.9</v>
      </c>
      <c r="AE27" s="14">
        <f>[23]Outubro!$D$34</f>
        <v>24.3</v>
      </c>
      <c r="AF27" s="14">
        <f>[23]Outubro!$D$35</f>
        <v>21.9</v>
      </c>
      <c r="AG27" s="16">
        <f t="shared" si="5"/>
        <v>14.1</v>
      </c>
      <c r="AH27" s="25">
        <f t="shared" si="6"/>
        <v>19.129032258064512</v>
      </c>
    </row>
    <row r="28" spans="1:34" ht="17.100000000000001" customHeight="1" x14ac:dyDescent="0.2">
      <c r="A28" s="9" t="s">
        <v>31</v>
      </c>
      <c r="B28" s="14">
        <f>[24]Outubro!$D$5</f>
        <v>22.7</v>
      </c>
      <c r="C28" s="14">
        <f>[24]Outubro!$D$6</f>
        <v>18.2</v>
      </c>
      <c r="D28" s="14">
        <f>[24]Outubro!$D$7</f>
        <v>20.6</v>
      </c>
      <c r="E28" s="14">
        <f>[24]Outubro!$D$8</f>
        <v>19.399999999999999</v>
      </c>
      <c r="F28" s="14">
        <f>[24]Outubro!$D$9</f>
        <v>21.4</v>
      </c>
      <c r="G28" s="14">
        <f>[24]Outubro!$D$10</f>
        <v>22.9</v>
      </c>
      <c r="H28" s="14">
        <f>[24]Outubro!$D$11</f>
        <v>23.4</v>
      </c>
      <c r="I28" s="14">
        <f>[24]Outubro!$D$12</f>
        <v>21.6</v>
      </c>
      <c r="J28" s="14">
        <f>[24]Outubro!$D$13</f>
        <v>21.3</v>
      </c>
      <c r="K28" s="14">
        <f>[24]Outubro!$D$14</f>
        <v>20.9</v>
      </c>
      <c r="L28" s="14">
        <f>[24]Outubro!$D$15</f>
        <v>19.7</v>
      </c>
      <c r="M28" s="14">
        <f>[24]Outubro!$D$16</f>
        <v>16.8</v>
      </c>
      <c r="N28" s="14">
        <f>[24]Outubro!$D$17</f>
        <v>18.5</v>
      </c>
      <c r="O28" s="14">
        <f>[24]Outubro!$D$18</f>
        <v>18.3</v>
      </c>
      <c r="P28" s="14">
        <f>[24]Outubro!$D$19</f>
        <v>21.1</v>
      </c>
      <c r="Q28" s="14">
        <f>[24]Outubro!$D$20</f>
        <v>17</v>
      </c>
      <c r="R28" s="14">
        <f>[24]Outubro!$D$21</f>
        <v>18.3</v>
      </c>
      <c r="S28" s="14">
        <f>[24]Outubro!$D$22</f>
        <v>18</v>
      </c>
      <c r="T28" s="14">
        <f>[24]Outubro!$D$23</f>
        <v>18.100000000000001</v>
      </c>
      <c r="U28" s="14">
        <f>[24]Outubro!$D$24</f>
        <v>18.3</v>
      </c>
      <c r="V28" s="14">
        <f>[24]Outubro!$D$25</f>
        <v>22.6</v>
      </c>
      <c r="W28" s="14">
        <f>[24]Outubro!$D$26</f>
        <v>23.6</v>
      </c>
      <c r="X28" s="14">
        <f>[24]Outubro!$D$27</f>
        <v>20</v>
      </c>
      <c r="Y28" s="14">
        <f>[24]Outubro!$D$28</f>
        <v>17.100000000000001</v>
      </c>
      <c r="Z28" s="14">
        <f>[24]Outubro!$D$29</f>
        <v>20.6</v>
      </c>
      <c r="AA28" s="14">
        <f>[24]Outubro!$D$30</f>
        <v>23.2</v>
      </c>
      <c r="AB28" s="14">
        <f>[24]Outubro!$D$31</f>
        <v>21.7</v>
      </c>
      <c r="AC28" s="14">
        <f>[24]Outubro!$D$32</f>
        <v>23.4</v>
      </c>
      <c r="AD28" s="14">
        <f>[24]Outubro!$D$33</f>
        <v>23.1</v>
      </c>
      <c r="AE28" s="14">
        <f>[24]Outubro!$D$34</f>
        <v>25</v>
      </c>
      <c r="AF28" s="14">
        <f>[24]Outubro!$D$35</f>
        <v>23.2</v>
      </c>
      <c r="AG28" s="16">
        <f t="shared" si="5"/>
        <v>16.8</v>
      </c>
      <c r="AH28" s="25">
        <f t="shared" si="6"/>
        <v>20.645161290322591</v>
      </c>
    </row>
    <row r="29" spans="1:34" ht="17.100000000000001" customHeight="1" x14ac:dyDescent="0.2">
      <c r="A29" s="9" t="s">
        <v>20</v>
      </c>
      <c r="B29" s="14">
        <f>[25]Outubro!$D$5</f>
        <v>21.5</v>
      </c>
      <c r="C29" s="14">
        <f>[25]Outubro!$D$6</f>
        <v>22.1</v>
      </c>
      <c r="D29" s="14">
        <f>[25]Outubro!$D$7</f>
        <v>22.7</v>
      </c>
      <c r="E29" s="14">
        <f>[25]Outubro!$D$8</f>
        <v>21.6</v>
      </c>
      <c r="F29" s="14">
        <f>[25]Outubro!$D$9</f>
        <v>22.6</v>
      </c>
      <c r="G29" s="14">
        <f>[25]Outubro!$D$10</f>
        <v>22.1</v>
      </c>
      <c r="H29" s="14">
        <f>[25]Outubro!$D$11</f>
        <v>23.5</v>
      </c>
      <c r="I29" s="14">
        <f>[25]Outubro!$D$12</f>
        <v>22.8</v>
      </c>
      <c r="J29" s="14">
        <f>[25]Outubro!$D$13</f>
        <v>22.1</v>
      </c>
      <c r="K29" s="14">
        <f>[25]Outubro!$D$14</f>
        <v>22.8</v>
      </c>
      <c r="L29" s="14">
        <f>[25]Outubro!$D$15</f>
        <v>21.7</v>
      </c>
      <c r="M29" s="14">
        <f>[25]Outubro!$D$16</f>
        <v>21.1</v>
      </c>
      <c r="N29" s="14">
        <f>[25]Outubro!$D$17</f>
        <v>18.3</v>
      </c>
      <c r="O29" s="14">
        <f>[25]Outubro!$D$18</f>
        <v>18.100000000000001</v>
      </c>
      <c r="P29" s="14">
        <f>[25]Outubro!$D$19</f>
        <v>18.600000000000001</v>
      </c>
      <c r="Q29" s="14">
        <f>[25]Outubro!$D$20</f>
        <v>20.6</v>
      </c>
      <c r="R29" s="14">
        <f>[25]Outubro!$D$21</f>
        <v>19.100000000000001</v>
      </c>
      <c r="S29" s="14">
        <f>[25]Outubro!$D$22</f>
        <v>18.899999999999999</v>
      </c>
      <c r="T29" s="14">
        <f>[25]Outubro!$D$23</f>
        <v>22.2</v>
      </c>
      <c r="U29" s="14">
        <f>[25]Outubro!$D$24</f>
        <v>22.3</v>
      </c>
      <c r="V29" s="14">
        <f>[25]Outubro!$D$25</f>
        <v>23.5</v>
      </c>
      <c r="W29" s="14">
        <f>[25]Outubro!$D$26</f>
        <v>23.1</v>
      </c>
      <c r="X29" s="14">
        <f>[25]Outubro!$D$27</f>
        <v>19.899999999999999</v>
      </c>
      <c r="Y29" s="14">
        <f>[25]Outubro!$D$28</f>
        <v>20.6</v>
      </c>
      <c r="Z29" s="14">
        <f>[25]Outubro!$D$29</f>
        <v>22.8</v>
      </c>
      <c r="AA29" s="14">
        <f>[25]Outubro!$D$30</f>
        <v>24.1</v>
      </c>
      <c r="AB29" s="14">
        <f>[25]Outubro!$D$31</f>
        <v>24.2</v>
      </c>
      <c r="AC29" s="14">
        <f>[25]Outubro!$D$32</f>
        <v>25.1</v>
      </c>
      <c r="AD29" s="14">
        <f>[25]Outubro!$D$33</f>
        <v>24.6</v>
      </c>
      <c r="AE29" s="14">
        <f>[25]Outubro!$D$34</f>
        <v>24.9</v>
      </c>
      <c r="AF29" s="14">
        <f>[25]Outubro!$D$35</f>
        <v>26.8</v>
      </c>
      <c r="AG29" s="16">
        <f>MIN(B29:AF29)</f>
        <v>18.100000000000001</v>
      </c>
      <c r="AH29" s="25">
        <f>AVERAGE(B29:AF29)</f>
        <v>22.074193548387104</v>
      </c>
    </row>
    <row r="30" spans="1:34" s="5" customFormat="1" ht="17.100000000000001" customHeight="1" x14ac:dyDescent="0.2">
      <c r="A30" s="13" t="s">
        <v>35</v>
      </c>
      <c r="B30" s="21">
        <f>MIN(B5:B29)</f>
        <v>17.600000000000001</v>
      </c>
      <c r="C30" s="21">
        <f t="shared" ref="C30:AH30" si="9">MIN(C5:C29)</f>
        <v>18.2</v>
      </c>
      <c r="D30" s="21">
        <f t="shared" si="9"/>
        <v>17</v>
      </c>
      <c r="E30" s="21">
        <f t="shared" si="9"/>
        <v>15.6</v>
      </c>
      <c r="F30" s="21">
        <f t="shared" si="9"/>
        <v>17.899999999999999</v>
      </c>
      <c r="G30" s="21">
        <f t="shared" si="9"/>
        <v>18.600000000000001</v>
      </c>
      <c r="H30" s="21">
        <f t="shared" si="9"/>
        <v>18.899999999999999</v>
      </c>
      <c r="I30" s="21">
        <f t="shared" si="9"/>
        <v>18.600000000000001</v>
      </c>
      <c r="J30" s="21">
        <f t="shared" si="9"/>
        <v>18</v>
      </c>
      <c r="K30" s="21">
        <f t="shared" si="9"/>
        <v>18.8</v>
      </c>
      <c r="L30" s="21">
        <f t="shared" si="9"/>
        <v>15.5</v>
      </c>
      <c r="M30" s="21">
        <f t="shared" si="9"/>
        <v>14.4</v>
      </c>
      <c r="N30" s="21">
        <f t="shared" si="9"/>
        <v>16.2</v>
      </c>
      <c r="O30" s="21">
        <f t="shared" si="9"/>
        <v>15.7</v>
      </c>
      <c r="P30" s="21">
        <f t="shared" si="9"/>
        <v>16.399999999999999</v>
      </c>
      <c r="Q30" s="21">
        <f t="shared" si="9"/>
        <v>16.100000000000001</v>
      </c>
      <c r="R30" s="21">
        <f t="shared" si="9"/>
        <v>14.6</v>
      </c>
      <c r="S30" s="21">
        <f t="shared" si="9"/>
        <v>14.5</v>
      </c>
      <c r="T30" s="21">
        <f t="shared" si="9"/>
        <v>16.600000000000001</v>
      </c>
      <c r="U30" s="21">
        <f t="shared" si="9"/>
        <v>16.100000000000001</v>
      </c>
      <c r="V30" s="21">
        <f t="shared" si="9"/>
        <v>18.100000000000001</v>
      </c>
      <c r="W30" s="21">
        <f t="shared" si="9"/>
        <v>17.899999999999999</v>
      </c>
      <c r="X30" s="21">
        <f t="shared" si="9"/>
        <v>15.3</v>
      </c>
      <c r="Y30" s="21">
        <f t="shared" si="9"/>
        <v>14.1</v>
      </c>
      <c r="Z30" s="21">
        <f t="shared" si="9"/>
        <v>18</v>
      </c>
      <c r="AA30" s="21">
        <f t="shared" si="9"/>
        <v>17.399999999999999</v>
      </c>
      <c r="AB30" s="21">
        <f t="shared" si="9"/>
        <v>19.8</v>
      </c>
      <c r="AC30" s="21">
        <f t="shared" si="9"/>
        <v>20.8</v>
      </c>
      <c r="AD30" s="21">
        <f t="shared" si="9"/>
        <v>19</v>
      </c>
      <c r="AE30" s="21">
        <f t="shared" si="9"/>
        <v>20.3</v>
      </c>
      <c r="AF30" s="53">
        <f t="shared" si="9"/>
        <v>20.100000000000001</v>
      </c>
      <c r="AG30" s="21">
        <f t="shared" si="9"/>
        <v>14.1</v>
      </c>
      <c r="AH30" s="21">
        <f t="shared" si="9"/>
        <v>18.2</v>
      </c>
    </row>
  </sheetData>
  <mergeCells count="34"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A2:A4"/>
    <mergeCell ref="S3:S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40</v>
      </c>
      <c r="AH3" s="12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12"/>
    </row>
    <row r="5" spans="1:34" s="5" customFormat="1" ht="20.100000000000001" customHeight="1" thickTop="1" x14ac:dyDescent="0.2">
      <c r="A5" s="8" t="s">
        <v>46</v>
      </c>
      <c r="B5" s="42">
        <f>[1]Outubro!$E$5</f>
        <v>45.541666666666664</v>
      </c>
      <c r="C5" s="42">
        <f>[1]Outubro!$E$6</f>
        <v>50.041666666666664</v>
      </c>
      <c r="D5" s="42">
        <f>[1]Outubro!$E$7</f>
        <v>65.208333333333329</v>
      </c>
      <c r="E5" s="42">
        <f>[1]Outubro!$E$8</f>
        <v>79.125</v>
      </c>
      <c r="F5" s="42">
        <f>[1]Outubro!$E$9</f>
        <v>84.666666666666671</v>
      </c>
      <c r="G5" s="42">
        <f>[1]Outubro!$E$10</f>
        <v>59.375</v>
      </c>
      <c r="H5" s="42">
        <f>[1]Outubro!$E$11</f>
        <v>44.916666666666664</v>
      </c>
      <c r="I5" s="42">
        <f>[1]Outubro!$E$12</f>
        <v>44.916666666666664</v>
      </c>
      <c r="J5" s="42">
        <f>[1]Outubro!$E$13</f>
        <v>48.833333333333336</v>
      </c>
      <c r="K5" s="42">
        <f>[1]Outubro!$E$14</f>
        <v>75.75</v>
      </c>
      <c r="L5" s="42">
        <f>[1]Outubro!$E$15</f>
        <v>78.458333333333329</v>
      </c>
      <c r="M5" s="42">
        <f>[1]Outubro!$E$16</f>
        <v>78.5</v>
      </c>
      <c r="N5" s="42">
        <f>[1]Outubro!$E$17</f>
        <v>71</v>
      </c>
      <c r="O5" s="42">
        <f>[1]Outubro!$E$18</f>
        <v>61.333333333333336</v>
      </c>
      <c r="P5" s="42">
        <f>[1]Outubro!$E$19</f>
        <v>56.791666666666664</v>
      </c>
      <c r="Q5" s="42">
        <f>[1]Outubro!$E$20</f>
        <v>76.458333333333329</v>
      </c>
      <c r="R5" s="42">
        <f>[1]Outubro!$E$21</f>
        <v>76.708333333333329</v>
      </c>
      <c r="S5" s="42">
        <f>[1]Outubro!$E$22</f>
        <v>64.25</v>
      </c>
      <c r="T5" s="42">
        <f>[1]Outubro!$E$23</f>
        <v>60.375</v>
      </c>
      <c r="U5" s="42">
        <f>[1]Outubro!$E$24</f>
        <v>64.75</v>
      </c>
      <c r="V5" s="42">
        <f>[1]Outubro!$E$25</f>
        <v>68.875</v>
      </c>
      <c r="W5" s="42">
        <f>[1]Outubro!$E$26</f>
        <v>65.458333333333329</v>
      </c>
      <c r="X5" s="42">
        <f>[1]Outubro!$E$27</f>
        <v>56.375</v>
      </c>
      <c r="Y5" s="42">
        <f>[1]Outubro!$E$28</f>
        <v>82.791666666666671</v>
      </c>
      <c r="Z5" s="42">
        <f>[1]Outubro!$E$29</f>
        <v>73.916666666666671</v>
      </c>
      <c r="AA5" s="42">
        <f>[1]Outubro!$E$30</f>
        <v>70.375</v>
      </c>
      <c r="AB5" s="42">
        <f>[1]Outubro!$E$31</f>
        <v>60.458333333333336</v>
      </c>
      <c r="AC5" s="42">
        <f>[1]Outubro!$E$32</f>
        <v>65.458333333333329</v>
      </c>
      <c r="AD5" s="42">
        <f>[1]Outubro!$E$33</f>
        <v>56.833333333333336</v>
      </c>
      <c r="AE5" s="42">
        <f>[1]Outubro!$E$34</f>
        <v>55.125</v>
      </c>
      <c r="AF5" s="42">
        <f>[1]Outubro!$E$35</f>
        <v>54.25</v>
      </c>
      <c r="AG5" s="43">
        <f>AVERAGE(B5:AF5)</f>
        <v>64.416666666666657</v>
      </c>
      <c r="AH5" s="12"/>
    </row>
    <row r="6" spans="1:34" ht="17.100000000000001" customHeight="1" x14ac:dyDescent="0.2">
      <c r="A6" s="9" t="s">
        <v>0</v>
      </c>
      <c r="B6" s="3">
        <f>[2]Outubro!$E$5</f>
        <v>53.458333333333336</v>
      </c>
      <c r="C6" s="3">
        <f>[2]Outubro!$E$6</f>
        <v>55.416666666666664</v>
      </c>
      <c r="D6" s="3">
        <f>[2]Outubro!$E$7</f>
        <v>81.958333333333329</v>
      </c>
      <c r="E6" s="3">
        <f>[2]Outubro!$E$8</f>
        <v>81.541666666666671</v>
      </c>
      <c r="F6" s="3">
        <f>[2]Outubro!$E$9</f>
        <v>72.5</v>
      </c>
      <c r="G6" s="3">
        <f>[2]Outubro!$E$10</f>
        <v>65.541666666666671</v>
      </c>
      <c r="H6" s="3">
        <f>[2]Outubro!$E$11</f>
        <v>60.833333333333336</v>
      </c>
      <c r="I6" s="3">
        <f>[2]Outubro!$E$12</f>
        <v>60.25</v>
      </c>
      <c r="J6" s="3">
        <f>[2]Outubro!$E$13</f>
        <v>53.291666666666664</v>
      </c>
      <c r="K6" s="3">
        <f>[2]Outubro!$E$14</f>
        <v>87.833333333333329</v>
      </c>
      <c r="L6" s="3">
        <f>[2]Outubro!$E$15</f>
        <v>88.041666666666671</v>
      </c>
      <c r="M6" s="3">
        <f>[2]Outubro!$E$16</f>
        <v>87.833333333333329</v>
      </c>
      <c r="N6" s="3">
        <f>[2]Outubro!$E$17</f>
        <v>76.666666666666671</v>
      </c>
      <c r="O6" s="3">
        <f>[2]Outubro!$E$18</f>
        <v>67.916666666666671</v>
      </c>
      <c r="P6" s="3">
        <f>[2]Outubro!$E$19</f>
        <v>66</v>
      </c>
      <c r="Q6" s="3">
        <f>[2]Outubro!$E$20</f>
        <v>77.5</v>
      </c>
      <c r="R6" s="3">
        <f>[2]Outubro!$E$21</f>
        <v>68.625</v>
      </c>
      <c r="S6" s="3">
        <f>[2]Outubro!$E$22</f>
        <v>67.333333333333329</v>
      </c>
      <c r="T6" s="3">
        <f>[2]Outubro!$E$23</f>
        <v>81.25</v>
      </c>
      <c r="U6" s="3">
        <f>[2]Outubro!$E$24</f>
        <v>78.541666666666671</v>
      </c>
      <c r="V6" s="3">
        <f>[2]Outubro!$E$25</f>
        <v>89.208333333333329</v>
      </c>
      <c r="W6" s="3">
        <f>[2]Outubro!$E$26</f>
        <v>70.791666666666671</v>
      </c>
      <c r="X6" s="3">
        <f>[2]Outubro!$E$27</f>
        <v>71.375</v>
      </c>
      <c r="Y6" s="3">
        <f>[2]Outubro!$E$28</f>
        <v>64.333333333333329</v>
      </c>
      <c r="Z6" s="3">
        <f>[2]Outubro!$E$29</f>
        <v>73.5</v>
      </c>
      <c r="AA6" s="3">
        <f>[2]Outubro!$E$30</f>
        <v>78.166666666666671</v>
      </c>
      <c r="AB6" s="3">
        <f>[2]Outubro!$E$31</f>
        <v>69.166666666666671</v>
      </c>
      <c r="AC6" s="3">
        <f>[2]Outubro!$E$32</f>
        <v>71.166666666666671</v>
      </c>
      <c r="AD6" s="3">
        <f>[2]Outubro!$E$33</f>
        <v>67.25</v>
      </c>
      <c r="AE6" s="3">
        <f>[2]Outubro!$E$34</f>
        <v>55.208333333333336</v>
      </c>
      <c r="AF6" s="3">
        <f>[2]Outubro!$E$35</f>
        <v>61.166666666666664</v>
      </c>
      <c r="AG6" s="16">
        <f t="shared" ref="AG6:AG17" si="1">AVERAGE(B6:AF6)</f>
        <v>71.086021505376351</v>
      </c>
    </row>
    <row r="7" spans="1:34" ht="17.100000000000001" customHeight="1" x14ac:dyDescent="0.2">
      <c r="A7" s="9" t="s">
        <v>1</v>
      </c>
      <c r="B7" s="3">
        <f>[3]Outubro!$E$5</f>
        <v>59.166666666666664</v>
      </c>
      <c r="C7" s="3">
        <f>[3]Outubro!$E$6</f>
        <v>59.208333333333336</v>
      </c>
      <c r="D7" s="3">
        <f>[3]Outubro!$E$7</f>
        <v>73.291666666666671</v>
      </c>
      <c r="E7" s="3">
        <f>[3]Outubro!$E$8</f>
        <v>71.958333333333329</v>
      </c>
      <c r="F7" s="3">
        <f>[3]Outubro!$E$9</f>
        <v>70.75</v>
      </c>
      <c r="G7" s="3">
        <f>[3]Outubro!$E$10</f>
        <v>56.541666666666664</v>
      </c>
      <c r="H7" s="3">
        <f>[3]Outubro!$E$11</f>
        <v>66.583333333333329</v>
      </c>
      <c r="I7" s="3">
        <f>[3]Outubro!$E$12</f>
        <v>58.375</v>
      </c>
      <c r="J7" s="3">
        <f>[3]Outubro!$E$13</f>
        <v>62.083333333333336</v>
      </c>
      <c r="K7" s="3">
        <f>[3]Outubro!$E$14</f>
        <v>82.375</v>
      </c>
      <c r="L7" s="3">
        <f>[3]Outubro!$E$15</f>
        <v>80.041666666666671</v>
      </c>
      <c r="M7" s="3">
        <f>[3]Outubro!$E$16</f>
        <v>72.458333333333329</v>
      </c>
      <c r="N7" s="3">
        <f>[3]Outubro!$E$17</f>
        <v>69.625</v>
      </c>
      <c r="O7" s="3">
        <f>[3]Outubro!$E$18</f>
        <v>60.125</v>
      </c>
      <c r="P7" s="3">
        <f>[3]Outubro!$E$19</f>
        <v>52.75</v>
      </c>
      <c r="Q7" s="3">
        <f>[3]Outubro!$E$20</f>
        <v>83.375</v>
      </c>
      <c r="R7" s="3">
        <f>[3]Outubro!$E$21</f>
        <v>78.916666666666671</v>
      </c>
      <c r="S7" s="3">
        <f>[3]Outubro!$E$22</f>
        <v>73.333333333333329</v>
      </c>
      <c r="T7" s="3">
        <f>[3]Outubro!$E$23</f>
        <v>79.083333333333329</v>
      </c>
      <c r="U7" s="3">
        <f>[3]Outubro!$E$24</f>
        <v>72.5</v>
      </c>
      <c r="V7" s="3">
        <f>[3]Outubro!$E$25</f>
        <v>68.25</v>
      </c>
      <c r="W7" s="3">
        <f>[3]Outubro!$E$26</f>
        <v>58.291666666666664</v>
      </c>
      <c r="X7" s="3">
        <f>[3]Outubro!$E$27</f>
        <v>64.291666666666671</v>
      </c>
      <c r="Y7" s="3">
        <f>[3]Outubro!$E$28</f>
        <v>71.416666666666671</v>
      </c>
      <c r="Z7" s="3">
        <f>[3]Outubro!$E$29</f>
        <v>79.375</v>
      </c>
      <c r="AA7" s="3">
        <f>[3]Outubro!$E$30</f>
        <v>71.833333333333329</v>
      </c>
      <c r="AB7" s="3">
        <f>[3]Outubro!$E$31</f>
        <v>65.333333333333329</v>
      </c>
      <c r="AC7" s="3">
        <f>[3]Outubro!$E$32</f>
        <v>63.041666666666664</v>
      </c>
      <c r="AD7" s="3">
        <f>[3]Outubro!$E$33</f>
        <v>64.5</v>
      </c>
      <c r="AE7" s="3">
        <f>[3]Outubro!$E$34</f>
        <v>62.958333333333336</v>
      </c>
      <c r="AF7" s="3">
        <f>[3]Outubro!$E$35</f>
        <v>64.416666666666671</v>
      </c>
      <c r="AG7" s="16">
        <f t="shared" si="1"/>
        <v>68.266129032258064</v>
      </c>
    </row>
    <row r="8" spans="1:34" ht="17.100000000000001" customHeight="1" x14ac:dyDescent="0.2">
      <c r="A8" s="9" t="s">
        <v>47</v>
      </c>
      <c r="B8" s="3">
        <f>[4]Outubro!$E$5</f>
        <v>55.666666666666664</v>
      </c>
      <c r="C8" s="3">
        <f>[4]Outubro!$E$6</f>
        <v>55.291666666666664</v>
      </c>
      <c r="D8" s="3">
        <f>[4]Outubro!$E$7</f>
        <v>78.416666666666671</v>
      </c>
      <c r="E8" s="3">
        <f>[4]Outubro!$E$8</f>
        <v>78.916666666666671</v>
      </c>
      <c r="F8" s="3">
        <f>[4]Outubro!$E$9</f>
        <v>71.916666666666671</v>
      </c>
      <c r="G8" s="3">
        <f>[4]Outubro!$E$10</f>
        <v>61.875</v>
      </c>
      <c r="H8" s="3">
        <f>[4]Outubro!$E$11</f>
        <v>68.125</v>
      </c>
      <c r="I8" s="3">
        <f>[4]Outubro!$E$12</f>
        <v>69.958333333333329</v>
      </c>
      <c r="J8" s="3">
        <f>[4]Outubro!$E$13</f>
        <v>70.25</v>
      </c>
      <c r="K8" s="3">
        <f>[4]Outubro!$E$14</f>
        <v>82</v>
      </c>
      <c r="L8" s="3">
        <f>[4]Outubro!$E$15</f>
        <v>78.916666666666671</v>
      </c>
      <c r="M8" s="3">
        <f>[4]Outubro!$E$16</f>
        <v>70.541666666666671</v>
      </c>
      <c r="N8" s="3">
        <f>[4]Outubro!$E$17</f>
        <v>68.708333333333329</v>
      </c>
      <c r="O8" s="3">
        <f>[4]Outubro!$E$18</f>
        <v>66.583333333333329</v>
      </c>
      <c r="P8" s="3">
        <f>[4]Outubro!$E$19</f>
        <v>61.875</v>
      </c>
      <c r="Q8" s="3">
        <f>[4]Outubro!$E$20</f>
        <v>74.875</v>
      </c>
      <c r="R8" s="3">
        <f>[4]Outubro!$E$21</f>
        <v>70.958333333333329</v>
      </c>
      <c r="S8" s="3">
        <f>[4]Outubro!$E$22</f>
        <v>74.083333333333329</v>
      </c>
      <c r="T8" s="3">
        <f>[4]Outubro!$E$23</f>
        <v>79</v>
      </c>
      <c r="U8" s="3">
        <f>[4]Outubro!$E$24</f>
        <v>71.125</v>
      </c>
      <c r="V8" s="3">
        <f>[4]Outubro!$E$25</f>
        <v>70.083333333333329</v>
      </c>
      <c r="W8" s="3">
        <f>[4]Outubro!$E$26</f>
        <v>64.708333333333329</v>
      </c>
      <c r="X8" s="3">
        <f>[4]Outubro!$E$27</f>
        <v>67.375</v>
      </c>
      <c r="Y8" s="3">
        <f>[4]Outubro!$E$28</f>
        <v>60.875</v>
      </c>
      <c r="Z8" s="3">
        <f>[4]Outubro!$E$29</f>
        <v>76.041666666666671</v>
      </c>
      <c r="AA8" s="3">
        <f>[4]Outubro!$E$30</f>
        <v>72.208333333333329</v>
      </c>
      <c r="AB8" s="3">
        <f>[4]Outubro!$E$31</f>
        <v>67.75</v>
      </c>
      <c r="AC8" s="3">
        <f>[4]Outubro!$E$32</f>
        <v>69.291666666666671</v>
      </c>
      <c r="AD8" s="3">
        <f>[4]Outubro!$E$33</f>
        <v>64.708333333333329</v>
      </c>
      <c r="AE8" s="3">
        <f>[4]Outubro!$E$34</f>
        <v>62.666666666666664</v>
      </c>
      <c r="AF8" s="3">
        <f>[4]Outubro!$E$35</f>
        <v>64</v>
      </c>
      <c r="AG8" s="16">
        <f t="shared" si="1"/>
        <v>69.31586021505376</v>
      </c>
    </row>
    <row r="9" spans="1:34" ht="17.100000000000001" customHeight="1" x14ac:dyDescent="0.2">
      <c r="A9" s="9" t="s">
        <v>2</v>
      </c>
      <c r="B9" s="3">
        <f>[5]Outubro!$E$5</f>
        <v>49.5</v>
      </c>
      <c r="C9" s="3">
        <f>[5]Outubro!$E$6</f>
        <v>49.291666666666664</v>
      </c>
      <c r="D9" s="3">
        <f>[5]Outubro!$E$7</f>
        <v>63.791666666666664</v>
      </c>
      <c r="E9" s="3">
        <f>[5]Outubro!$E$8</f>
        <v>72.041666666666671</v>
      </c>
      <c r="F9" s="3">
        <f>[5]Outubro!$E$9</f>
        <v>62.625</v>
      </c>
      <c r="G9" s="3">
        <f>[5]Outubro!$E$10</f>
        <v>42.625</v>
      </c>
      <c r="H9" s="3">
        <f>[5]Outubro!$E$11</f>
        <v>36.916666666666664</v>
      </c>
      <c r="I9" s="3">
        <f>[5]Outubro!$E$12</f>
        <v>48.708333333333336</v>
      </c>
      <c r="J9" s="3">
        <f>[5]Outubro!$E$13</f>
        <v>44</v>
      </c>
      <c r="K9" s="3">
        <f>[5]Outubro!$E$14</f>
        <v>76.416666666666671</v>
      </c>
      <c r="L9" s="3">
        <f>[5]Outubro!$E$15</f>
        <v>89.916666666666671</v>
      </c>
      <c r="M9" s="3">
        <f>[5]Outubro!$E$16</f>
        <v>80.375</v>
      </c>
      <c r="N9" s="3">
        <f>[5]Outubro!$E$17</f>
        <v>74.25</v>
      </c>
      <c r="O9" s="3">
        <f>[5]Outubro!$E$18</f>
        <v>60.083333333333336</v>
      </c>
      <c r="P9" s="3">
        <f>[5]Outubro!$E$19</f>
        <v>54.041666666666664</v>
      </c>
      <c r="Q9" s="3">
        <f>[5]Outubro!$E$20</f>
        <v>74.958333333333329</v>
      </c>
      <c r="R9" s="3">
        <f>[5]Outubro!$E$21</f>
        <v>74.958333333333329</v>
      </c>
      <c r="S9" s="3">
        <f>[5]Outubro!$E$22</f>
        <v>60.125</v>
      </c>
      <c r="T9" s="3">
        <f>[5]Outubro!$E$23</f>
        <v>69.791666666666671</v>
      </c>
      <c r="U9" s="3">
        <f>[5]Outubro!$E$24</f>
        <v>60.333333333333336</v>
      </c>
      <c r="V9" s="3">
        <f>[5]Outubro!$E$25</f>
        <v>60</v>
      </c>
      <c r="W9" s="3">
        <f>[5]Outubro!$E$26</f>
        <v>59</v>
      </c>
      <c r="X9" s="3">
        <f>[5]Outubro!$E$27</f>
        <v>63.041666666666664</v>
      </c>
      <c r="Y9" s="3">
        <f>[5]Outubro!$E$28</f>
        <v>79.416666666666671</v>
      </c>
      <c r="Z9" s="3">
        <f>[5]Outubro!$E$29</f>
        <v>71.083333333333329</v>
      </c>
      <c r="AA9" s="3">
        <f>[5]Outubro!$E$30</f>
        <v>59.708333333333336</v>
      </c>
      <c r="AB9" s="3">
        <f>[5]Outubro!$E$31</f>
        <v>56.458333333333336</v>
      </c>
      <c r="AC9" s="3">
        <f>[5]Outubro!$E$32</f>
        <v>57.541666666666664</v>
      </c>
      <c r="AD9" s="3">
        <f>[5]Outubro!$E$33</f>
        <v>52.375</v>
      </c>
      <c r="AE9" s="3">
        <f>[5]Outubro!$E$34</f>
        <v>50.083333333333336</v>
      </c>
      <c r="AF9" s="3">
        <f>[5]Outubro!$E$35</f>
        <v>51.75</v>
      </c>
      <c r="AG9" s="16">
        <f t="shared" si="1"/>
        <v>61.458333333333329</v>
      </c>
    </row>
    <row r="10" spans="1:34" ht="17.100000000000001" customHeight="1" x14ac:dyDescent="0.2">
      <c r="A10" s="9" t="s">
        <v>3</v>
      </c>
      <c r="B10" s="3">
        <f>[6]Outubro!$E$5</f>
        <v>46.25</v>
      </c>
      <c r="C10" s="3">
        <f>[6]Outubro!$E$6</f>
        <v>38.708333333333336</v>
      </c>
      <c r="D10" s="3">
        <f>[6]Outubro!$E$7</f>
        <v>39.791666666666664</v>
      </c>
      <c r="E10" s="3">
        <f>[6]Outubro!$E$8</f>
        <v>57.75</v>
      </c>
      <c r="F10" s="3">
        <f>[6]Outubro!$E$9</f>
        <v>61.75</v>
      </c>
      <c r="G10" s="3">
        <f>[6]Outubro!$E$10</f>
        <v>47.291666666666664</v>
      </c>
      <c r="H10" s="3">
        <f>[6]Outubro!$E$11</f>
        <v>40.791666666666664</v>
      </c>
      <c r="I10" s="3">
        <f>[6]Outubro!$E$12</f>
        <v>41.208333333333336</v>
      </c>
      <c r="J10" s="3">
        <f>[6]Outubro!$E$13</f>
        <v>39.291666666666664</v>
      </c>
      <c r="K10" s="3">
        <f>[6]Outubro!$E$14</f>
        <v>57.375</v>
      </c>
      <c r="L10" s="3">
        <f>[6]Outubro!$E$15</f>
        <v>67.25</v>
      </c>
      <c r="M10" s="3">
        <f>[6]Outubro!$E$16</f>
        <v>75.416666666666671</v>
      </c>
      <c r="N10" s="3">
        <f>[6]Outubro!$E$17</f>
        <v>64.625</v>
      </c>
      <c r="O10" s="3">
        <f>[6]Outubro!$E$18</f>
        <v>58.791666666666664</v>
      </c>
      <c r="P10" s="3">
        <f>[6]Outubro!$E$19</f>
        <v>53.666666666666664</v>
      </c>
      <c r="Q10" s="3">
        <f>[6]Outubro!$E$20</f>
        <v>76.25</v>
      </c>
      <c r="R10" s="3">
        <f>[6]Outubro!$E$21</f>
        <v>76.208333333333329</v>
      </c>
      <c r="S10" s="3">
        <f>[6]Outubro!$E$22</f>
        <v>63.708333333333336</v>
      </c>
      <c r="T10" s="3">
        <f>[6]Outubro!$E$23</f>
        <v>60.916666666666664</v>
      </c>
      <c r="U10" s="3">
        <f>[6]Outubro!$E$24</f>
        <v>59.333333333333336</v>
      </c>
      <c r="V10" s="3">
        <f>[6]Outubro!$E$25</f>
        <v>69.333333333333329</v>
      </c>
      <c r="W10" s="3">
        <f>[6]Outubro!$E$26</f>
        <v>71.458333333333329</v>
      </c>
      <c r="X10" s="3">
        <f>[6]Outubro!$E$27</f>
        <v>63.083333333333336</v>
      </c>
      <c r="Y10" s="3">
        <f>[6]Outubro!$E$28</f>
        <v>65.083333333333329</v>
      </c>
      <c r="Z10" s="3">
        <f>[6]Outubro!$E$29</f>
        <v>61.041666666666664</v>
      </c>
      <c r="AA10" s="3">
        <f>[6]Outubro!$E$30</f>
        <v>56.958333333333336</v>
      </c>
      <c r="AB10" s="3">
        <f>[6]Outubro!$E$31</f>
        <v>59.541666666666664</v>
      </c>
      <c r="AC10" s="3">
        <f>[6]Outubro!$E$32</f>
        <v>49.583333333333336</v>
      </c>
      <c r="AD10" s="3">
        <f>[6]Outubro!$E$33</f>
        <v>41.083333333333336</v>
      </c>
      <c r="AE10" s="3">
        <f>[6]Outubro!$E$34</f>
        <v>42.125</v>
      </c>
      <c r="AF10" s="3">
        <f>[6]Outubro!$E$35</f>
        <v>41.75</v>
      </c>
      <c r="AG10" s="16">
        <f t="shared" si="1"/>
        <v>56.368279569892458</v>
      </c>
    </row>
    <row r="11" spans="1:34" ht="17.100000000000001" customHeight="1" x14ac:dyDescent="0.2">
      <c r="A11" s="9" t="s">
        <v>4</v>
      </c>
      <c r="B11" s="3">
        <f>[7]Outubro!$E$5</f>
        <v>52.458333333333336</v>
      </c>
      <c r="C11" s="3">
        <f>[7]Outubro!$E$6</f>
        <v>44.25</v>
      </c>
      <c r="D11" s="3">
        <f>[7]Outubro!$E$7</f>
        <v>55.75</v>
      </c>
      <c r="E11" s="3">
        <f>[7]Outubro!$E$8</f>
        <v>70.625</v>
      </c>
      <c r="F11" s="3">
        <f>[7]Outubro!$E$9</f>
        <v>71.375</v>
      </c>
      <c r="G11" s="3">
        <f>[7]Outubro!$E$10</f>
        <v>53.541666666666664</v>
      </c>
      <c r="H11" s="3">
        <f>[7]Outubro!$E$11</f>
        <v>31.416666666666668</v>
      </c>
      <c r="I11" s="3">
        <f>[7]Outubro!$E$12</f>
        <v>33.083333333333336</v>
      </c>
      <c r="J11" s="3">
        <f>[7]Outubro!$E$13</f>
        <v>35.958333333333336</v>
      </c>
      <c r="K11" s="3">
        <f>[7]Outubro!$E$14</f>
        <v>67.458333333333329</v>
      </c>
      <c r="L11" s="3">
        <f>[7]Outubro!$E$15</f>
        <v>80.583333333333329</v>
      </c>
      <c r="M11" s="3">
        <f>[7]Outubro!$E$16</f>
        <v>83.041666666666671</v>
      </c>
      <c r="N11" s="3">
        <f>[7]Outubro!$E$17</f>
        <v>74.291666666666671</v>
      </c>
      <c r="O11" s="3">
        <f>[7]Outubro!$E$18</f>
        <v>67.25</v>
      </c>
      <c r="P11" s="3">
        <f>[7]Outubro!$E$19</f>
        <v>58.916666666666664</v>
      </c>
      <c r="Q11" s="3">
        <f>[7]Outubro!$E$20</f>
        <v>82</v>
      </c>
      <c r="R11" s="3">
        <f>[7]Outubro!$E$21</f>
        <v>74.375</v>
      </c>
      <c r="S11" s="3">
        <f>[7]Outubro!$E$22</f>
        <v>65.125</v>
      </c>
      <c r="T11" s="3">
        <f>[7]Outubro!$E$23</f>
        <v>63.458333333333336</v>
      </c>
      <c r="U11" s="3">
        <f>[7]Outubro!$E$24</f>
        <v>69.583333333333329</v>
      </c>
      <c r="V11" s="3">
        <f>[7]Outubro!$E$25</f>
        <v>74.958333333333329</v>
      </c>
      <c r="W11" s="3">
        <f>[7]Outubro!$E$26</f>
        <v>68.541666666666671</v>
      </c>
      <c r="X11" s="3">
        <f>[7]Outubro!$E$27</f>
        <v>64.916666666666671</v>
      </c>
      <c r="Y11" s="3">
        <f>[7]Outubro!$E$28</f>
        <v>73.416666666666671</v>
      </c>
      <c r="Z11" s="3">
        <f>[7]Outubro!$E$29</f>
        <v>66.958333333333329</v>
      </c>
      <c r="AA11" s="3">
        <f>[7]Outubro!$E$30</f>
        <v>61.166666666666664</v>
      </c>
      <c r="AB11" s="3">
        <f>[7]Outubro!$E$31</f>
        <v>66.041666666666671</v>
      </c>
      <c r="AC11" s="3">
        <f>[7]Outubro!$E$32</f>
        <v>53.458333333333336</v>
      </c>
      <c r="AD11" s="3">
        <f>[7]Outubro!$E$33</f>
        <v>41.5</v>
      </c>
      <c r="AE11" s="3">
        <f>[7]Outubro!$E$34</f>
        <v>40.583333333333336</v>
      </c>
      <c r="AF11" s="3">
        <f>[7]Outubro!$E$35</f>
        <v>49.208333333333336</v>
      </c>
      <c r="AG11" s="16">
        <f t="shared" si="1"/>
        <v>61.138440860215049</v>
      </c>
    </row>
    <row r="12" spans="1:34" ht="17.100000000000001" customHeight="1" x14ac:dyDescent="0.2">
      <c r="A12" s="9" t="s">
        <v>5</v>
      </c>
      <c r="B12" s="3">
        <f>[8]Outubro!$E$5</f>
        <v>51.75</v>
      </c>
      <c r="C12" s="3">
        <f>[8]Outubro!$E$6</f>
        <v>54.208333333333336</v>
      </c>
      <c r="D12" s="3">
        <f>[8]Outubro!$E$7</f>
        <v>65.666666666666671</v>
      </c>
      <c r="E12" s="3">
        <f>[8]Outubro!$E$8</f>
        <v>75.625</v>
      </c>
      <c r="F12" s="3">
        <f>[8]Outubro!$E$9</f>
        <v>69.166666666666671</v>
      </c>
      <c r="G12" s="3">
        <f>[8]Outubro!$E$10</f>
        <v>57.5</v>
      </c>
      <c r="H12" s="3">
        <f>[8]Outubro!$E$11</f>
        <v>54.541666666666664</v>
      </c>
      <c r="I12" s="3">
        <f>[8]Outubro!$E$12</f>
        <v>58.416666666666664</v>
      </c>
      <c r="J12" s="3">
        <f>[8]Outubro!$E$13</f>
        <v>55.333333333333336</v>
      </c>
      <c r="K12" s="3">
        <f>[8]Outubro!$E$14</f>
        <v>70.5</v>
      </c>
      <c r="L12" s="3">
        <f>[8]Outubro!$E$15</f>
        <v>81.166666666666671</v>
      </c>
      <c r="M12" s="3">
        <f>[8]Outubro!$E$16</f>
        <v>62.083333333333336</v>
      </c>
      <c r="N12" s="3">
        <f>[8]Outubro!$E$17</f>
        <v>62.541666666666664</v>
      </c>
      <c r="O12" s="3">
        <f>[8]Outubro!$E$18</f>
        <v>48.875</v>
      </c>
      <c r="P12" s="3">
        <f>[8]Outubro!$E$19</f>
        <v>49.75</v>
      </c>
      <c r="Q12" s="3">
        <f>[8]Outubro!$E$20</f>
        <v>64.833333333333329</v>
      </c>
      <c r="R12" s="3">
        <f>[8]Outubro!$E$21</f>
        <v>60.541666666666664</v>
      </c>
      <c r="S12" s="3">
        <f>[8]Outubro!$E$22</f>
        <v>55.833333333333336</v>
      </c>
      <c r="T12" s="3">
        <f>[8]Outubro!$E$23</f>
        <v>53.875</v>
      </c>
      <c r="U12" s="3">
        <f>[8]Outubro!$E$24</f>
        <v>56.041666666666664</v>
      </c>
      <c r="V12" s="3">
        <f>[8]Outubro!$E$25</f>
        <v>53.333333333333336</v>
      </c>
      <c r="W12" s="3">
        <f>[8]Outubro!$E$26</f>
        <v>51.375</v>
      </c>
      <c r="X12" s="3">
        <f>[8]Outubro!$E$27</f>
        <v>55.083333333333336</v>
      </c>
      <c r="Y12" s="3">
        <f>[8]Outubro!$E$28</f>
        <v>69.333333333333329</v>
      </c>
      <c r="Z12" s="3">
        <f>[8]Outubro!$E$29</f>
        <v>63.458333333333336</v>
      </c>
      <c r="AA12" s="3">
        <f>[8]Outubro!$E$30</f>
        <v>54.625</v>
      </c>
      <c r="AB12" s="3">
        <f>[8]Outubro!$E$31</f>
        <v>52.333333333333336</v>
      </c>
      <c r="AC12" s="3">
        <f>[8]Outubro!$E$32</f>
        <v>51.083333333333336</v>
      </c>
      <c r="AD12" s="3">
        <f>[8]Outubro!$E$33</f>
        <v>45.416666666666664</v>
      </c>
      <c r="AE12" s="3">
        <f>[8]Outubro!$E$34</f>
        <v>41.833333333333336</v>
      </c>
      <c r="AF12" s="3">
        <f>[8]Outubro!$E$35</f>
        <v>46.291666666666664</v>
      </c>
      <c r="AG12" s="16">
        <f t="shared" si="1"/>
        <v>57.819892473118266</v>
      </c>
    </row>
    <row r="13" spans="1:34" ht="17.100000000000001" customHeight="1" x14ac:dyDescent="0.2">
      <c r="A13" s="9" t="s">
        <v>6</v>
      </c>
      <c r="B13" s="3">
        <f>[9]Outubro!$E$5</f>
        <v>51.75</v>
      </c>
      <c r="C13" s="3">
        <f>[9]Outubro!$E$6</f>
        <v>54.208333333333336</v>
      </c>
      <c r="D13" s="3">
        <f>[9]Outubro!$E$7</f>
        <v>65.666666666666671</v>
      </c>
      <c r="E13" s="3">
        <f>[9]Outubro!$E$8</f>
        <v>75.625</v>
      </c>
      <c r="F13" s="3">
        <f>[9]Outubro!$E$9</f>
        <v>69.166666666666671</v>
      </c>
      <c r="G13" s="3">
        <f>[9]Outubro!$E$10</f>
        <v>57.5</v>
      </c>
      <c r="H13" s="3">
        <f>[9]Outubro!$E$11</f>
        <v>54.541666666666664</v>
      </c>
      <c r="I13" s="3">
        <f>[9]Outubro!$E$12</f>
        <v>58.416666666666664</v>
      </c>
      <c r="J13" s="3">
        <f>[9]Outubro!$E$13</f>
        <v>55.333333333333336</v>
      </c>
      <c r="K13" s="3">
        <f>[9]Outubro!$E$14</f>
        <v>70.5</v>
      </c>
      <c r="L13" s="3">
        <f>[9]Outubro!$E$15</f>
        <v>81.166666666666671</v>
      </c>
      <c r="M13" s="3">
        <f>[9]Outubro!$E$16</f>
        <v>62.083333333333336</v>
      </c>
      <c r="N13" s="3">
        <f>[9]Outubro!$E$17</f>
        <v>62.541666666666664</v>
      </c>
      <c r="O13" s="3">
        <f>[9]Outubro!$E$18</f>
        <v>48.875</v>
      </c>
      <c r="P13" s="3">
        <f>[9]Outubro!$E$19</f>
        <v>51.875</v>
      </c>
      <c r="Q13" s="3">
        <f>[9]Outubro!$E$20</f>
        <v>75.285714285714292</v>
      </c>
      <c r="R13" s="3">
        <f>[9]Outubro!$E$21</f>
        <v>56.916666666666664</v>
      </c>
      <c r="S13" s="3">
        <f>[9]Outubro!$E$22</f>
        <v>53.75</v>
      </c>
      <c r="T13" s="3">
        <f>[9]Outubro!$E$23</f>
        <v>68.434782608695656</v>
      </c>
      <c r="U13" s="3">
        <f>[9]Outubro!$E$24</f>
        <v>61.772727272727273</v>
      </c>
      <c r="V13" s="3">
        <f>[9]Outubro!$E$25</f>
        <v>57</v>
      </c>
      <c r="W13" s="3">
        <f>[9]Outubro!$E$26</f>
        <v>55.94736842105263</v>
      </c>
      <c r="X13" s="3">
        <f>[9]Outubro!$E$27</f>
        <v>57.478260869565219</v>
      </c>
      <c r="Y13" s="3">
        <f>[9]Outubro!$E$28</f>
        <v>59.375</v>
      </c>
      <c r="Z13" s="3">
        <f>[9]Outubro!$E$29</f>
        <v>51.764705882352942</v>
      </c>
      <c r="AA13" s="3">
        <f>[9]Outubro!$E$30</f>
        <v>58.791666666666664</v>
      </c>
      <c r="AB13" s="3">
        <f>[9]Outubro!$E$31</f>
        <v>56.81818181818182</v>
      </c>
      <c r="AC13" s="3">
        <f>[9]Outubro!$E$32</f>
        <v>58.526315789473685</v>
      </c>
      <c r="AD13" s="3">
        <f>[9]Outubro!$E$33</f>
        <v>50.68181818181818</v>
      </c>
      <c r="AE13" s="3">
        <f>[9]Outubro!$E$34</f>
        <v>49.739130434782609</v>
      </c>
      <c r="AF13" s="3">
        <f>[9]Outubro!$E$35</f>
        <v>51.666666666666664</v>
      </c>
      <c r="AG13" s="16">
        <f t="shared" si="1"/>
        <v>59.458032437560149</v>
      </c>
    </row>
    <row r="14" spans="1:34" ht="17.100000000000001" customHeight="1" x14ac:dyDescent="0.2">
      <c r="A14" s="9" t="s">
        <v>7</v>
      </c>
      <c r="B14" s="3">
        <f>[10]Outubro!$E$5</f>
        <v>46.291666666666664</v>
      </c>
      <c r="C14" s="3">
        <f>[10]Outubro!$E$6</f>
        <v>52.708333333333336</v>
      </c>
      <c r="D14" s="3">
        <f>[10]Outubro!$E$7</f>
        <v>80</v>
      </c>
      <c r="E14" s="3">
        <f>[10]Outubro!$E$8</f>
        <v>80.958333333333329</v>
      </c>
      <c r="F14" s="3">
        <f>[10]Outubro!$E$9</f>
        <v>66.583333333333329</v>
      </c>
      <c r="G14" s="3">
        <f>[10]Outubro!$E$10</f>
        <v>55.130434782608695</v>
      </c>
      <c r="H14" s="3">
        <f>[10]Outubro!$E$11</f>
        <v>40.625</v>
      </c>
      <c r="I14" s="3">
        <f>[10]Outubro!$E$12</f>
        <v>44.5</v>
      </c>
      <c r="J14" s="3">
        <f>[10]Outubro!$E$13</f>
        <v>43.208333333333336</v>
      </c>
      <c r="K14" s="3">
        <f>[10]Outubro!$E$14</f>
        <v>82.083333333333329</v>
      </c>
      <c r="L14" s="3">
        <f>[10]Outubro!$E$15</f>
        <v>89.416666666666671</v>
      </c>
      <c r="M14" s="3">
        <f>[10]Outubro!$E$16</f>
        <v>87.833333333333329</v>
      </c>
      <c r="N14" s="3">
        <f>[10]Outubro!$E$17</f>
        <v>73.916666666666671</v>
      </c>
      <c r="O14" s="3">
        <f>[10]Outubro!$E$18</f>
        <v>63.166666666666664</v>
      </c>
      <c r="P14" s="3">
        <f>[10]Outubro!$E$19</f>
        <v>60.625</v>
      </c>
      <c r="Q14" s="3">
        <f>[10]Outubro!$E$20</f>
        <v>73.375</v>
      </c>
      <c r="R14" s="3">
        <f>[10]Outubro!$E$21</f>
        <v>68.25</v>
      </c>
      <c r="S14" s="3">
        <f>[10]Outubro!$E$22</f>
        <v>55.416666666666664</v>
      </c>
      <c r="T14" s="3">
        <f>[10]Outubro!$E$23</f>
        <v>81.416666666666671</v>
      </c>
      <c r="U14" s="3">
        <f>[10]Outubro!$E$24</f>
        <v>72.208333333333329</v>
      </c>
      <c r="V14" s="3">
        <f>[10]Outubro!$E$25</f>
        <v>76.791666666666671</v>
      </c>
      <c r="W14" s="3">
        <f>[10]Outubro!$E$26</f>
        <v>67.75</v>
      </c>
      <c r="X14" s="3">
        <f>[10]Outubro!$E$27</f>
        <v>70.458333333333329</v>
      </c>
      <c r="Y14" s="3">
        <f>[10]Outubro!$E$28</f>
        <v>67.791666666666671</v>
      </c>
      <c r="Z14" s="3">
        <f>[10]Outubro!$E$29</f>
        <v>68.958333333333329</v>
      </c>
      <c r="AA14" s="3">
        <f>[10]Outubro!$E$30</f>
        <v>63.958333333333336</v>
      </c>
      <c r="AB14" s="3">
        <f>[10]Outubro!$E$31</f>
        <v>59.791666666666664</v>
      </c>
      <c r="AC14" s="3">
        <f>[10]Outubro!$E$32</f>
        <v>55.416666666666664</v>
      </c>
      <c r="AD14" s="3">
        <f>[10]Outubro!$E$33</f>
        <v>59.875</v>
      </c>
      <c r="AE14" s="3">
        <f>[10]Outubro!$E$34</f>
        <v>42.416666666666664</v>
      </c>
      <c r="AF14" s="3">
        <f>[10]Outubro!$E$35</f>
        <v>54.291666666666664</v>
      </c>
      <c r="AG14" s="16">
        <f t="shared" si="1"/>
        <v>64.684315100514269</v>
      </c>
    </row>
    <row r="15" spans="1:34" ht="17.100000000000001" customHeight="1" x14ac:dyDescent="0.2">
      <c r="A15" s="9" t="s">
        <v>8</v>
      </c>
      <c r="B15" s="3">
        <f>[11]Outubro!$E$5</f>
        <v>45.083333333333336</v>
      </c>
      <c r="C15" s="3">
        <f>[11]Outubro!$E$6</f>
        <v>53.25</v>
      </c>
      <c r="D15" s="3">
        <f>[11]Outubro!$E$7</f>
        <v>82.291666666666671</v>
      </c>
      <c r="E15" s="3">
        <f>[11]Outubro!$E$8</f>
        <v>79.166666666666671</v>
      </c>
      <c r="F15" s="3">
        <f>[11]Outubro!$E$9</f>
        <v>75.541666666666671</v>
      </c>
      <c r="G15" s="3">
        <f>[11]Outubro!$E$10</f>
        <v>59.708333333333336</v>
      </c>
      <c r="H15" s="3">
        <f>[11]Outubro!$E$11</f>
        <v>43.625</v>
      </c>
      <c r="I15" s="3">
        <f>[11]Outubro!$E$12</f>
        <v>40.916666666666664</v>
      </c>
      <c r="J15" s="3">
        <f>[11]Outubro!$E$13</f>
        <v>40.083333333333336</v>
      </c>
      <c r="K15" s="3">
        <f>[11]Outubro!$E$14</f>
        <v>79.5</v>
      </c>
      <c r="L15" s="3">
        <f>[11]Outubro!$E$15</f>
        <v>86.583333333333329</v>
      </c>
      <c r="M15" s="3">
        <f>[11]Outubro!$E$16</f>
        <v>81.5</v>
      </c>
      <c r="N15" s="3">
        <f>[11]Outubro!$E$17</f>
        <v>71.458333333333329</v>
      </c>
      <c r="O15" s="3">
        <f>[11]Outubro!$E$18</f>
        <v>63.416666666666664</v>
      </c>
      <c r="P15" s="3">
        <f>[11]Outubro!$E$19</f>
        <v>65.208333333333329</v>
      </c>
      <c r="Q15" s="3">
        <f>[11]Outubro!$E$20</f>
        <v>75.333333333333329</v>
      </c>
      <c r="R15" s="3">
        <f>[11]Outubro!$E$21</f>
        <v>67.291666666666671</v>
      </c>
      <c r="S15" s="3">
        <f>[11]Outubro!$E$22</f>
        <v>57.208333333333336</v>
      </c>
      <c r="T15" s="3">
        <f>[11]Outubro!$E$23</f>
        <v>63.708333333333336</v>
      </c>
      <c r="U15" s="3">
        <f>[11]Outubro!$E$24</f>
        <v>79.541666666666671</v>
      </c>
      <c r="V15" s="3">
        <f>[11]Outubro!$E$25</f>
        <v>84.958333333333329</v>
      </c>
      <c r="W15" s="3">
        <f>[11]Outubro!$E$26</f>
        <v>70.625</v>
      </c>
      <c r="X15" s="3">
        <f>[11]Outubro!$E$27</f>
        <v>74.333333333333329</v>
      </c>
      <c r="Y15" s="3">
        <f>[11]Outubro!$E$28</f>
        <v>74.875</v>
      </c>
      <c r="Z15" s="3">
        <f>[11]Outubro!$E$29</f>
        <v>68.625</v>
      </c>
      <c r="AA15" s="3">
        <f>[11]Outubro!$E$30</f>
        <v>71.333333333333329</v>
      </c>
      <c r="AB15" s="3">
        <f>[11]Outubro!$E$31</f>
        <v>68.291666666666671</v>
      </c>
      <c r="AC15" s="3">
        <f>[11]Outubro!$E$32</f>
        <v>73.416666666666671</v>
      </c>
      <c r="AD15" s="3">
        <f>[11]Outubro!$E$33</f>
        <v>69.5</v>
      </c>
      <c r="AE15" s="3">
        <f>[11]Outubro!$E$34</f>
        <v>59.625</v>
      </c>
      <c r="AF15" s="3">
        <f>[11]Outubro!$E$35</f>
        <v>66.916666666666671</v>
      </c>
      <c r="AG15" s="16">
        <f t="shared" si="1"/>
        <v>67.513440860215056</v>
      </c>
    </row>
    <row r="16" spans="1:34" ht="17.100000000000001" customHeight="1" x14ac:dyDescent="0.2">
      <c r="A16" s="9" t="s">
        <v>9</v>
      </c>
      <c r="B16" s="3">
        <f>[12]Outubro!$E$5</f>
        <v>45.083333333333336</v>
      </c>
      <c r="C16" s="3">
        <f>[12]Outubro!$E$6</f>
        <v>53.25</v>
      </c>
      <c r="D16" s="3">
        <f>[12]Outubro!$E$7</f>
        <v>82.291666666666671</v>
      </c>
      <c r="E16" s="3">
        <f>[12]Outubro!$E$8</f>
        <v>79.166666666666671</v>
      </c>
      <c r="F16" s="3">
        <f>[12]Outubro!$E$9</f>
        <v>75.541666666666671</v>
      </c>
      <c r="G16" s="3">
        <f>[12]Outubro!$E$10</f>
        <v>59.708333333333336</v>
      </c>
      <c r="H16" s="3">
        <f>[12]Outubro!$E$11</f>
        <v>43.625</v>
      </c>
      <c r="I16" s="3">
        <f>[12]Outubro!$E$12</f>
        <v>40.916666666666664</v>
      </c>
      <c r="J16" s="3">
        <f>[12]Outubro!$E$13</f>
        <v>40.083333333333336</v>
      </c>
      <c r="K16" s="3">
        <f>[12]Outubro!$E$14</f>
        <v>79.5</v>
      </c>
      <c r="L16" s="3">
        <f>[12]Outubro!$E$15</f>
        <v>86.583333333333329</v>
      </c>
      <c r="M16" s="3">
        <f>[12]Outubro!$E$16</f>
        <v>81.5</v>
      </c>
      <c r="N16" s="3">
        <f>[12]Outubro!$E$17</f>
        <v>71.458333333333329</v>
      </c>
      <c r="O16" s="3">
        <f>[12]Outubro!$E$18</f>
        <v>63.416666666666664</v>
      </c>
      <c r="P16" s="3">
        <f>[12]Outubro!$E$19</f>
        <v>61.458333333333336</v>
      </c>
      <c r="Q16" s="3">
        <f>[12]Outubro!$E$20</f>
        <v>73.625</v>
      </c>
      <c r="R16" s="3">
        <f>[12]Outubro!$E$21</f>
        <v>70.583333333333329</v>
      </c>
      <c r="S16" s="3">
        <f>[12]Outubro!$E$22</f>
        <v>48.416666666666664</v>
      </c>
      <c r="T16" s="3">
        <f>[12]Outubro!$E$23</f>
        <v>68.875</v>
      </c>
      <c r="U16" s="3">
        <f>[12]Outubro!$E$24</f>
        <v>70</v>
      </c>
      <c r="V16" s="3">
        <f>[12]Outubro!$E$25</f>
        <v>72.208333333333329</v>
      </c>
      <c r="W16" s="3">
        <f>[12]Outubro!$E$26</f>
        <v>64.708333333333329</v>
      </c>
      <c r="X16" s="3">
        <f>[12]Outubro!$E$27</f>
        <v>63.791666666666664</v>
      </c>
      <c r="Y16" s="3">
        <f>[12]Outubro!$E$28</f>
        <v>64.291666666666671</v>
      </c>
      <c r="Z16" s="3">
        <f>[12]Outubro!$E$29</f>
        <v>64.416666666666671</v>
      </c>
      <c r="AA16" s="3">
        <f>[12]Outubro!$E$30</f>
        <v>60.833333333333336</v>
      </c>
      <c r="AB16" s="3">
        <f>[12]Outubro!$E$31</f>
        <v>60.083333333333336</v>
      </c>
      <c r="AC16" s="3">
        <f>[12]Outubro!$E$32</f>
        <v>59.041666666666664</v>
      </c>
      <c r="AD16" s="3">
        <f>[12]Outubro!$E$33</f>
        <v>61.208333333333336</v>
      </c>
      <c r="AE16" s="3">
        <f>[12]Outubro!$E$34</f>
        <v>46.833333333333336</v>
      </c>
      <c r="AF16" s="3">
        <f>[12]Outubro!$E$35</f>
        <v>49.416666666666664</v>
      </c>
      <c r="AG16" s="16">
        <f t="shared" si="1"/>
        <v>63.287634408602152</v>
      </c>
    </row>
    <row r="17" spans="1:34" ht="17.100000000000001" customHeight="1" x14ac:dyDescent="0.2">
      <c r="A17" s="9" t="s">
        <v>48</v>
      </c>
      <c r="B17" s="3">
        <f>[13]Outubro!$E$5</f>
        <v>49.041666666666664</v>
      </c>
      <c r="C17" s="3">
        <f>[13]Outubro!$E$6</f>
        <v>51.333333333333336</v>
      </c>
      <c r="D17" s="3">
        <f>[13]Outubro!$E$7</f>
        <v>77.708333333333329</v>
      </c>
      <c r="E17" s="3">
        <f>[13]Outubro!$E$8</f>
        <v>75.272727272727266</v>
      </c>
      <c r="F17" s="3">
        <f>[13]Outubro!$E$9</f>
        <v>67.333333333333329</v>
      </c>
      <c r="G17" s="3">
        <f>[13]Outubro!$E$10</f>
        <v>56.75</v>
      </c>
      <c r="H17" s="3">
        <f>[13]Outubro!$E$11</f>
        <v>60.875</v>
      </c>
      <c r="I17" s="3">
        <f>[13]Outubro!$E$12</f>
        <v>59.208333333333336</v>
      </c>
      <c r="J17" s="3">
        <f>[13]Outubro!$E$13</f>
        <v>61.041666666666664</v>
      </c>
      <c r="K17" s="3">
        <f>[13]Outubro!$E$14</f>
        <v>77.208333333333329</v>
      </c>
      <c r="L17" s="3">
        <f>[13]Outubro!$E$15</f>
        <v>81.583333333333329</v>
      </c>
      <c r="M17" s="3">
        <f>[13]Outubro!$E$16</f>
        <v>73.125</v>
      </c>
      <c r="N17" s="3">
        <f>[13]Outubro!$E$17</f>
        <v>71.458333333333329</v>
      </c>
      <c r="O17" s="3">
        <f>[13]Outubro!$E$18</f>
        <v>59.5</v>
      </c>
      <c r="P17" s="3">
        <f>[13]Outubro!$E$19</f>
        <v>55.375</v>
      </c>
      <c r="Q17" s="3">
        <f>[13]Outubro!$E$20</f>
        <v>77.916666666666671</v>
      </c>
      <c r="R17" s="3">
        <f>[13]Outubro!$E$21</f>
        <v>75.208333333333329</v>
      </c>
      <c r="S17" s="3">
        <f>[13]Outubro!$E$22</f>
        <v>68.291666666666671</v>
      </c>
      <c r="T17" s="3">
        <f>[13]Outubro!$E$23</f>
        <v>84.954545454545453</v>
      </c>
      <c r="U17" s="3">
        <f>[13]Outubro!$E$24</f>
        <v>72.333333333333329</v>
      </c>
      <c r="V17" s="3">
        <f>[13]Outubro!$E$25</f>
        <v>67.416666666666671</v>
      </c>
      <c r="W17" s="3">
        <f>[13]Outubro!$E$26</f>
        <v>64.75</v>
      </c>
      <c r="X17" s="3">
        <f>[13]Outubro!$E$27</f>
        <v>64.041666666666671</v>
      </c>
      <c r="Y17" s="3">
        <f>[13]Outubro!$E$28</f>
        <v>57.458333333333336</v>
      </c>
      <c r="Z17" s="3">
        <f>[13]Outubro!$E$29</f>
        <v>72.416666666666671</v>
      </c>
      <c r="AA17" s="3">
        <f>[13]Outubro!$E$30</f>
        <v>64.5</v>
      </c>
      <c r="AB17" s="3">
        <f>[13]Outubro!$E$31</f>
        <v>56.416666666666664</v>
      </c>
      <c r="AC17" s="3">
        <f>[13]Outubro!$E$32</f>
        <v>63.291666666666664</v>
      </c>
      <c r="AD17" s="3">
        <f>[13]Outubro!$E$33</f>
        <v>55.75</v>
      </c>
      <c r="AE17" s="3">
        <f>[13]Outubro!$E$34</f>
        <v>56.541666666666664</v>
      </c>
      <c r="AF17" s="3">
        <f>[13]Outubro!$E$35</f>
        <v>49.25</v>
      </c>
      <c r="AG17" s="16">
        <f t="shared" si="1"/>
        <v>65.398460410557206</v>
      </c>
    </row>
    <row r="18" spans="1:34" ht="17.100000000000001" customHeight="1" x14ac:dyDescent="0.2">
      <c r="A18" s="9" t="s">
        <v>10</v>
      </c>
      <c r="B18" s="3">
        <f>[14]outubro!$E$5</f>
        <v>43.375</v>
      </c>
      <c r="C18" s="3">
        <f>[14]outubro!$E$6</f>
        <v>53</v>
      </c>
      <c r="D18" s="3">
        <f>[14]outubro!$E$7</f>
        <v>77.125</v>
      </c>
      <c r="E18" s="3">
        <f>[14]outubro!$E$8</f>
        <v>78.041666666666671</v>
      </c>
      <c r="F18" s="3">
        <f>[14]outubro!$E$9</f>
        <v>71.375</v>
      </c>
      <c r="G18" s="3">
        <f>[14]outubro!$E$10</f>
        <v>60.916666666666664</v>
      </c>
      <c r="H18" s="3">
        <f>[14]outubro!$E$11</f>
        <v>46.375</v>
      </c>
      <c r="I18" s="3">
        <f>[14]outubro!$E$12</f>
        <v>47.875</v>
      </c>
      <c r="J18" s="3">
        <f>[14]outubro!$E$13</f>
        <v>41.5</v>
      </c>
      <c r="K18" s="3">
        <f>[14]outubro!$E$14</f>
        <v>80.833333333333329</v>
      </c>
      <c r="L18" s="3">
        <f>[14]outubro!$E$15</f>
        <v>85.458333333333329</v>
      </c>
      <c r="M18" s="3">
        <f>[14]outubro!$E$16</f>
        <v>84.833333333333329</v>
      </c>
      <c r="N18" s="3">
        <f>[14]outubro!$E$17</f>
        <v>73.666666666666671</v>
      </c>
      <c r="O18" s="3">
        <f>[14]outubro!$E$18</f>
        <v>61.541666666666664</v>
      </c>
      <c r="P18" s="3">
        <f>[14]outubro!$E$19</f>
        <v>60.125</v>
      </c>
      <c r="Q18" s="3">
        <f>[14]outubro!$E$20</f>
        <v>72.666666666666671</v>
      </c>
      <c r="R18" s="3">
        <f>[14]outubro!$E$21</f>
        <v>68.5</v>
      </c>
      <c r="S18" s="3">
        <f>[14]outubro!$E$22</f>
        <v>59.541666666666664</v>
      </c>
      <c r="T18" s="3">
        <f>[14]outubro!$E$23</f>
        <v>78.333333333333329</v>
      </c>
      <c r="U18" s="3">
        <f>[14]outubro!$E$24</f>
        <v>73.083333333333329</v>
      </c>
      <c r="V18" s="3">
        <f>[14]outubro!$E$25</f>
        <v>81.041666666666671</v>
      </c>
      <c r="W18" s="3">
        <f>[14]outubro!$E$26</f>
        <v>66.291666666666671</v>
      </c>
      <c r="X18" s="3">
        <f>[14]outubro!$E$27</f>
        <v>68.5</v>
      </c>
      <c r="Y18" s="3">
        <f>[14]outubro!$E$28</f>
        <v>65.458333333333329</v>
      </c>
      <c r="Z18" s="3">
        <f>[14]outubro!$E$29</f>
        <v>67.125</v>
      </c>
      <c r="AA18" s="3">
        <f>[14]outubro!$E$30</f>
        <v>67.291666666666671</v>
      </c>
      <c r="AB18" s="3">
        <f>[14]outubro!$E$31</f>
        <v>64.875</v>
      </c>
      <c r="AC18" s="3">
        <f>[14]outubro!$E$32</f>
        <v>69.416666666666671</v>
      </c>
      <c r="AD18" s="3">
        <f>[14]outubro!$E$33</f>
        <v>69.083333333333329</v>
      </c>
      <c r="AE18" s="3">
        <f>[14]outubro!$E$34</f>
        <v>56.458333333333336</v>
      </c>
      <c r="AF18" s="3">
        <f>[14]outubro!$E$35</f>
        <v>65</v>
      </c>
      <c r="AG18" s="16">
        <f t="shared" ref="AG18:AG29" si="2">AVERAGE(B18:AF18)</f>
        <v>66.409946236559151</v>
      </c>
    </row>
    <row r="19" spans="1:34" ht="17.100000000000001" customHeight="1" x14ac:dyDescent="0.2">
      <c r="A19" s="9" t="s">
        <v>11</v>
      </c>
      <c r="B19" s="3">
        <f>[15]Outubro!$E$5</f>
        <v>59</v>
      </c>
      <c r="C19" s="3">
        <f>[15]Outubro!$E$6</f>
        <v>59</v>
      </c>
      <c r="D19" s="3">
        <f>[15]Outubro!$E$7</f>
        <v>81.958333333333329</v>
      </c>
      <c r="E19" s="3">
        <f>[15]Outubro!$E$8</f>
        <v>81.666666666666671</v>
      </c>
      <c r="F19" s="3">
        <f>[15]Outubro!$E$9</f>
        <v>78.375</v>
      </c>
      <c r="G19" s="3">
        <f>[15]Outubro!$E$10</f>
        <v>57.916666666666664</v>
      </c>
      <c r="H19" s="3">
        <f>[15]Outubro!$E$11</f>
        <v>56.541666666666664</v>
      </c>
      <c r="I19" s="3">
        <f>[15]Outubro!$E$12</f>
        <v>59.416666666666664</v>
      </c>
      <c r="J19" s="3">
        <f>[15]Outubro!$E$13</f>
        <v>54.75</v>
      </c>
      <c r="K19" s="3">
        <f>[15]Outubro!$E$14</f>
        <v>88.458333333333329</v>
      </c>
      <c r="L19" s="3">
        <f>[15]Outubro!$E$15</f>
        <v>88.041666666666671</v>
      </c>
      <c r="M19" s="3">
        <f>[15]Outubro!$E$16</f>
        <v>84.375</v>
      </c>
      <c r="N19" s="3">
        <f>[15]Outubro!$E$17</f>
        <v>79.541666666666671</v>
      </c>
      <c r="O19" s="3">
        <f>[15]Outubro!$E$18</f>
        <v>66.75</v>
      </c>
      <c r="P19" s="3">
        <f>[15]Outubro!$E$19</f>
        <v>62.75</v>
      </c>
      <c r="Q19" s="3">
        <f>[15]Outubro!$E$20</f>
        <v>79.25</v>
      </c>
      <c r="R19" s="3">
        <f>[15]Outubro!$E$21</f>
        <v>74.791666666666671</v>
      </c>
      <c r="S19" s="3">
        <f>[15]Outubro!$E$22</f>
        <v>75.458333333333329</v>
      </c>
      <c r="T19" s="3">
        <f>[15]Outubro!$E$23</f>
        <v>90.833333333333329</v>
      </c>
      <c r="U19" s="3">
        <f>[15]Outubro!$E$24</f>
        <v>76.19047619047619</v>
      </c>
      <c r="V19" s="3">
        <f>[15]Outubro!$E$25</f>
        <v>78.666666666666671</v>
      </c>
      <c r="W19" s="3">
        <f>[15]Outubro!$E$26</f>
        <v>71.291666666666671</v>
      </c>
      <c r="X19" s="3">
        <f>[15]Outubro!$E$27</f>
        <v>67</v>
      </c>
      <c r="Y19" s="3">
        <f>[15]Outubro!$E$28</f>
        <v>61.25</v>
      </c>
      <c r="Z19" s="3">
        <f>[15]Outubro!$E$29</f>
        <v>79.041666666666671</v>
      </c>
      <c r="AA19" s="3">
        <f>[15]Outubro!$E$30</f>
        <v>73.208333333333329</v>
      </c>
      <c r="AB19" s="3">
        <f>[15]Outubro!$E$31</f>
        <v>60.916666666666664</v>
      </c>
      <c r="AC19" s="3">
        <f>[15]Outubro!$E$32</f>
        <v>58.333333333333336</v>
      </c>
      <c r="AD19" s="3">
        <f>[15]Outubro!$E$33</f>
        <v>61.458333333333336</v>
      </c>
      <c r="AE19" s="3">
        <f>[15]Outubro!$E$34</f>
        <v>52.125</v>
      </c>
      <c r="AF19" s="3">
        <f>[15]Outubro!$E$35</f>
        <v>55.708333333333336</v>
      </c>
      <c r="AG19" s="16">
        <f t="shared" si="2"/>
        <v>70.131144393241172</v>
      </c>
    </row>
    <row r="20" spans="1:34" ht="17.100000000000001" customHeight="1" x14ac:dyDescent="0.2">
      <c r="A20" s="9" t="s">
        <v>12</v>
      </c>
      <c r="B20" s="3">
        <f>[16]Outubro!$E$5</f>
        <v>61.583333333333336</v>
      </c>
      <c r="C20" s="3">
        <f>[16]Outubro!$E$6</f>
        <v>57.375</v>
      </c>
      <c r="D20" s="3">
        <f>[16]Outubro!$E$7</f>
        <v>73.791666666666671</v>
      </c>
      <c r="E20" s="3">
        <f>[16]Outubro!$E$8</f>
        <v>77.708333333333329</v>
      </c>
      <c r="F20" s="3">
        <f>[16]Outubro!$E$9</f>
        <v>76.416666666666671</v>
      </c>
      <c r="G20" s="3">
        <f>[16]Outubro!$E$10</f>
        <v>63.666666666666664</v>
      </c>
      <c r="H20" s="3">
        <f>[16]Outubro!$E$11</f>
        <v>69.875</v>
      </c>
      <c r="I20" s="3">
        <f>[16]Outubro!$E$12</f>
        <v>63.291666666666664</v>
      </c>
      <c r="J20" s="3">
        <f>[16]Outubro!$E$13</f>
        <v>63.75</v>
      </c>
      <c r="K20" s="3">
        <f>[16]Outubro!$E$14</f>
        <v>80.125</v>
      </c>
      <c r="L20" s="3">
        <f>[16]Outubro!$E$15</f>
        <v>75.041666666666671</v>
      </c>
      <c r="M20" s="3">
        <f>[16]Outubro!$E$16</f>
        <v>69.2</v>
      </c>
      <c r="N20" s="3">
        <f>[16]Outubro!$E$17</f>
        <v>67.956521739130437</v>
      </c>
      <c r="O20" s="3">
        <f>[16]Outubro!$E$18</f>
        <v>60.541666666666664</v>
      </c>
      <c r="P20" s="3">
        <f>[16]Outubro!$E$19</f>
        <v>55.333333333333336</v>
      </c>
      <c r="Q20" s="3">
        <f>[16]Outubro!$E$20</f>
        <v>80.375</v>
      </c>
      <c r="R20" s="3">
        <f>[16]Outubro!$E$21</f>
        <v>76.708333333333329</v>
      </c>
      <c r="S20" s="3">
        <f>[16]Outubro!$E$22</f>
        <v>70.291666666666671</v>
      </c>
      <c r="T20" s="3">
        <f>[16]Outubro!$E$23</f>
        <v>80.041666666666671</v>
      </c>
      <c r="U20" s="3">
        <f>[16]Outubro!$E$24</f>
        <v>74.208333333333329</v>
      </c>
      <c r="V20" s="3">
        <f>[16]Outubro!$E$25</f>
        <v>67.541666666666671</v>
      </c>
      <c r="W20" s="3">
        <f>[16]Outubro!$E$26</f>
        <v>61.791666666666664</v>
      </c>
      <c r="X20" s="3">
        <f>[16]Outubro!$E$27</f>
        <v>64.916666666666671</v>
      </c>
      <c r="Y20" s="3">
        <f>[16]Outubro!$E$28</f>
        <v>71</v>
      </c>
      <c r="Z20" s="3">
        <f>[16]Outubro!$E$29</f>
        <v>78.375</v>
      </c>
      <c r="AA20" s="3">
        <f>[16]Outubro!$E$30</f>
        <v>71.333333333333329</v>
      </c>
      <c r="AB20" s="3">
        <f>[16]Outubro!$E$31</f>
        <v>66.375</v>
      </c>
      <c r="AC20" s="3">
        <f>[16]Outubro!$E$32</f>
        <v>65.666666666666671</v>
      </c>
      <c r="AD20" s="3">
        <f>[16]Outubro!$E$33</f>
        <v>64.291666666666671</v>
      </c>
      <c r="AE20" s="3">
        <f>[16]Outubro!$E$34</f>
        <v>62.875</v>
      </c>
      <c r="AF20" s="3">
        <f>[16]Outubro!$E$35</f>
        <v>60.708333333333336</v>
      </c>
      <c r="AG20" s="16">
        <f t="shared" si="2"/>
        <v>68.779242636746162</v>
      </c>
    </row>
    <row r="21" spans="1:34" ht="17.100000000000001" customHeight="1" x14ac:dyDescent="0.2">
      <c r="A21" s="9" t="s">
        <v>13</v>
      </c>
      <c r="B21" s="3">
        <f>[17]Outubro!$E$5</f>
        <v>56.666666666666664</v>
      </c>
      <c r="C21" s="3">
        <f>[17]Outubro!$E$6</f>
        <v>61.125</v>
      </c>
      <c r="D21" s="3">
        <f>[17]Outubro!$E$7</f>
        <v>68.041666666666671</v>
      </c>
      <c r="E21" s="3">
        <f>[17]Outubro!$E$8</f>
        <v>79.791666666666671</v>
      </c>
      <c r="F21" s="3">
        <f>[17]Outubro!$E$9</f>
        <v>73.541666666666671</v>
      </c>
      <c r="G21" s="3">
        <f>[17]Outubro!$E$10</f>
        <v>61.625</v>
      </c>
      <c r="H21" s="3">
        <f>[17]Outubro!$E$11</f>
        <v>73.666666666666671</v>
      </c>
      <c r="I21" s="3">
        <f>[17]Outubro!$E$12</f>
        <v>71.625</v>
      </c>
      <c r="J21" s="3">
        <f>[17]Outubro!$E$13</f>
        <v>69.208333333333329</v>
      </c>
      <c r="K21" s="3">
        <f>[17]Outubro!$E$14</f>
        <v>84.5</v>
      </c>
      <c r="L21" s="3">
        <f>[17]Outubro!$E$15</f>
        <v>88.541666666666671</v>
      </c>
      <c r="M21" s="3">
        <f>[17]Outubro!$E$16</f>
        <v>75.375</v>
      </c>
      <c r="N21" s="3">
        <f>[17]Outubro!$E$17</f>
        <v>73.375</v>
      </c>
      <c r="O21" s="3">
        <f>[17]Outubro!$E$18</f>
        <v>62.666666666666664</v>
      </c>
      <c r="P21" s="3">
        <f>[17]Outubro!$E$19</f>
        <v>68.166666666666671</v>
      </c>
      <c r="Q21" s="3">
        <f>[17]Outubro!$E$20</f>
        <v>74.916666666666671</v>
      </c>
      <c r="R21" s="3">
        <f>[17]Outubro!$E$21</f>
        <v>74</v>
      </c>
      <c r="S21" s="3">
        <f>[17]Outubro!$E$22</f>
        <v>71.416666666666671</v>
      </c>
      <c r="T21" s="3">
        <f>[17]Outubro!$E$23</f>
        <v>65.5</v>
      </c>
      <c r="U21" s="3">
        <f>[17]Outubro!$E$24</f>
        <v>63.916666666666664</v>
      </c>
      <c r="V21" s="3">
        <f>[17]Outubro!$E$25</f>
        <v>62.958333333333336</v>
      </c>
      <c r="W21" s="3">
        <f>[17]Outubro!$E$26</f>
        <v>56.833333333333336</v>
      </c>
      <c r="X21" s="3">
        <f>[17]Outubro!$E$27</f>
        <v>63.333333333333336</v>
      </c>
      <c r="Y21" s="3">
        <f>[17]Outubro!$E$28</f>
        <v>79.041666666666671</v>
      </c>
      <c r="Z21" s="3">
        <f>[17]Outubro!$E$29</f>
        <v>73</v>
      </c>
      <c r="AA21" s="3">
        <f>[17]Outubro!$E$30</f>
        <v>65.75</v>
      </c>
      <c r="AB21" s="3">
        <f>[17]Outubro!$E$31</f>
        <v>59.125</v>
      </c>
      <c r="AC21" s="3">
        <f>[17]Outubro!$E$32</f>
        <v>59.041666666666664</v>
      </c>
      <c r="AD21" s="3">
        <f>[17]Outubro!$E$33</f>
        <v>62.166666666666664</v>
      </c>
      <c r="AE21" s="3">
        <f>[17]Outubro!$E$34</f>
        <v>61.791666666666664</v>
      </c>
      <c r="AF21" s="3">
        <f>[17]Outubro!$E$35</f>
        <v>54.166666666666664</v>
      </c>
      <c r="AG21" s="16">
        <f t="shared" si="2"/>
        <v>68.221774193548384</v>
      </c>
    </row>
    <row r="22" spans="1:34" ht="17.100000000000001" customHeight="1" x14ac:dyDescent="0.2">
      <c r="A22" s="9" t="s">
        <v>14</v>
      </c>
      <c r="B22" s="3">
        <f>[18]Outubro!$E$5</f>
        <v>50</v>
      </c>
      <c r="C22" s="3">
        <f>[18]Outubro!$E$6</f>
        <v>47.6875</v>
      </c>
      <c r="D22" s="3">
        <f>[18]Outubro!$E$7</f>
        <v>55.8</v>
      </c>
      <c r="E22" s="3">
        <f>[18]Outubro!$E$8</f>
        <v>74.86666666666666</v>
      </c>
      <c r="F22" s="3">
        <f>[18]Outubro!$E$9</f>
        <v>73.2</v>
      </c>
      <c r="G22" s="3">
        <f>[18]Outubro!$E$10</f>
        <v>58.285714285714285</v>
      </c>
      <c r="H22" s="3">
        <f>[18]Outubro!$E$11</f>
        <v>52.5</v>
      </c>
      <c r="I22" s="3">
        <f>[18]Outubro!$E$12</f>
        <v>53.5</v>
      </c>
      <c r="J22" s="3">
        <f>[18]Outubro!$E$13</f>
        <v>45.533333333333331</v>
      </c>
      <c r="K22" s="3">
        <f>[18]Outubro!$E$14</f>
        <v>54</v>
      </c>
      <c r="L22" s="3">
        <f>[18]Outubro!$E$15</f>
        <v>78.5</v>
      </c>
      <c r="M22" s="3">
        <f>[18]Outubro!$E$16</f>
        <v>77.277777777777771</v>
      </c>
      <c r="N22" s="3">
        <f>[18]Outubro!$E$17</f>
        <v>74.333333333333329</v>
      </c>
      <c r="O22" s="3">
        <f>[18]Outubro!$E$18</f>
        <v>67.5</v>
      </c>
      <c r="P22" s="3">
        <f>[18]Outubro!$E$19</f>
        <v>63.071428571428569</v>
      </c>
      <c r="Q22" s="3">
        <f>[18]Outubro!$E$20</f>
        <v>69.571428571428569</v>
      </c>
      <c r="R22" s="3">
        <f>[18]Outubro!$E$21</f>
        <v>91.5</v>
      </c>
      <c r="S22" s="3">
        <f>[18]Outubro!$E$22</f>
        <v>82.692307692307693</v>
      </c>
      <c r="T22" s="3">
        <f>[18]Outubro!$E$23</f>
        <v>70.2</v>
      </c>
      <c r="U22" s="3">
        <f>[18]Outubro!$E$24</f>
        <v>69.5</v>
      </c>
      <c r="V22" s="3">
        <f>[18]Outubro!$E$25</f>
        <v>66.294117647058826</v>
      </c>
      <c r="W22" s="3">
        <f>[18]Outubro!$E$26</f>
        <v>71.3125</v>
      </c>
      <c r="X22" s="3">
        <f>[18]Outubro!$E$27</f>
        <v>72.214285714285708</v>
      </c>
      <c r="Y22" s="3">
        <f>[18]Outubro!$E$28</f>
        <v>79.722222222222229</v>
      </c>
      <c r="Z22" s="3">
        <f>[18]Outubro!$E$29</f>
        <v>84.384615384615387</v>
      </c>
      <c r="AA22" s="3">
        <f>[18]Outubro!$E$30</f>
        <v>73.285714285714292</v>
      </c>
      <c r="AB22" s="3">
        <f>[18]Outubro!$E$31</f>
        <v>62.466666666666669</v>
      </c>
      <c r="AC22" s="3">
        <f>[18]Outubro!$E$32</f>
        <v>63.071428571428569</v>
      </c>
      <c r="AD22" s="3">
        <f>[18]Outubro!$E$33</f>
        <v>52.928571428571431</v>
      </c>
      <c r="AE22" s="3">
        <f>[18]Outubro!$E$34</f>
        <v>52.642857142857146</v>
      </c>
      <c r="AF22" s="3">
        <f>[18]Outubro!$E$35</f>
        <v>49.8</v>
      </c>
      <c r="AG22" s="16">
        <f t="shared" si="2"/>
        <v>65.730402235335816</v>
      </c>
    </row>
    <row r="23" spans="1:34" ht="17.100000000000001" customHeight="1" x14ac:dyDescent="0.2">
      <c r="A23" s="9" t="s">
        <v>15</v>
      </c>
      <c r="B23" s="3">
        <f>[19]Outubro!$E$5</f>
        <v>52.291666666666664</v>
      </c>
      <c r="C23" s="3">
        <f>[19]Outubro!$E$6</f>
        <v>54.333333333333336</v>
      </c>
      <c r="D23" s="3">
        <f>[19]Outubro!$E$7</f>
        <v>76.041666666666671</v>
      </c>
      <c r="E23" s="3">
        <f>[19]Outubro!$E$8</f>
        <v>79.541666666666671</v>
      </c>
      <c r="F23" s="3">
        <f>[19]Outubro!$E$9</f>
        <v>72.041666666666671</v>
      </c>
      <c r="G23" s="3">
        <f>[19]Outubro!$E$10</f>
        <v>56.875</v>
      </c>
      <c r="H23" s="3">
        <f>[19]Outubro!$E$11</f>
        <v>53.666666666666664</v>
      </c>
      <c r="I23" s="3">
        <f>[19]Outubro!$E$12</f>
        <v>51.75</v>
      </c>
      <c r="J23" s="3">
        <f>[19]Outubro!$E$13</f>
        <v>46.5</v>
      </c>
      <c r="K23" s="3">
        <f>[19]Outubro!$E$14</f>
        <v>85.5</v>
      </c>
      <c r="L23" s="3">
        <f>[19]Outubro!$E$15</f>
        <v>95.041666666666671</v>
      </c>
      <c r="M23" s="3">
        <f>[19]Outubro!$E$16</f>
        <v>88.583333333333329</v>
      </c>
      <c r="N23" s="3">
        <f>[19]Outubro!$E$17</f>
        <v>80.125</v>
      </c>
      <c r="O23" s="3">
        <f>[19]Outubro!$E$18</f>
        <v>67.541666666666671</v>
      </c>
      <c r="P23" s="3">
        <f>[19]Outubro!$E$19</f>
        <v>65.375</v>
      </c>
      <c r="Q23" s="3">
        <f>[19]Outubro!$E$20</f>
        <v>77.125</v>
      </c>
      <c r="R23" s="3">
        <f>[19]Outubro!$E$21</f>
        <v>67.583333333333329</v>
      </c>
      <c r="S23" s="3">
        <f>[19]Outubro!$E$22</f>
        <v>59</v>
      </c>
      <c r="T23" s="3">
        <f>[19]Outubro!$E$23</f>
        <v>84.708333333333329</v>
      </c>
      <c r="U23" s="3">
        <f>[19]Outubro!$E$24</f>
        <v>76.291666666666671</v>
      </c>
      <c r="V23" s="3">
        <f>[19]Outubro!$E$25</f>
        <v>84.541666666666671</v>
      </c>
      <c r="W23" s="3">
        <f>[19]Outubro!$E$26</f>
        <v>73.333333333333329</v>
      </c>
      <c r="X23" s="3">
        <f>[19]Outubro!$E$27</f>
        <v>73.208333333333329</v>
      </c>
      <c r="Y23" s="3">
        <f>[19]Outubro!$E$28</f>
        <v>56.125</v>
      </c>
      <c r="Z23" s="3">
        <f>[19]Outubro!$E$29</f>
        <v>69.125</v>
      </c>
      <c r="AA23" s="3">
        <f>[19]Outubro!$E$30</f>
        <v>67.958333333333329</v>
      </c>
      <c r="AB23" s="3">
        <f>[19]Outubro!$E$31</f>
        <v>66.458333333333329</v>
      </c>
      <c r="AC23" s="3">
        <f>[19]Outubro!$E$32</f>
        <v>58</v>
      </c>
      <c r="AD23" s="3">
        <f>[19]Outubro!$E$33</f>
        <v>60.041666666666664</v>
      </c>
      <c r="AE23" s="3">
        <f>[19]Outubro!$E$34</f>
        <v>44.833333333333336</v>
      </c>
      <c r="AF23" s="3">
        <f>[19]Outubro!$E$35</f>
        <v>55.291666666666664</v>
      </c>
      <c r="AG23" s="16">
        <f t="shared" si="2"/>
        <v>67.704301075268802</v>
      </c>
    </row>
    <row r="24" spans="1:34" ht="17.100000000000001" customHeight="1" x14ac:dyDescent="0.2">
      <c r="A24" s="9" t="s">
        <v>16</v>
      </c>
      <c r="B24" s="3">
        <f>[20]Outubro!$E$5</f>
        <v>39.25</v>
      </c>
      <c r="C24" s="3">
        <f>[20]Outubro!$E$6</f>
        <v>39.666666666666664</v>
      </c>
      <c r="D24" s="3">
        <f>[20]Outubro!$E$7</f>
        <v>79.916666666666671</v>
      </c>
      <c r="E24" s="3">
        <f>[20]Outubro!$E$8</f>
        <v>70</v>
      </c>
      <c r="F24" s="3">
        <f>[20]Outubro!$E$9</f>
        <v>68.208333333333329</v>
      </c>
      <c r="G24" s="3">
        <f>[20]Outubro!$E$10</f>
        <v>55.416666666666664</v>
      </c>
      <c r="H24" s="3">
        <f>[20]Outubro!$E$11</f>
        <v>56.958333333333336</v>
      </c>
      <c r="I24" s="3">
        <f>[20]Outubro!$E$12</f>
        <v>59.208333333333336</v>
      </c>
      <c r="J24" s="3">
        <f>[20]Outubro!$E$13</f>
        <v>54.416666666666664</v>
      </c>
      <c r="K24" s="3">
        <f>[20]Outubro!$E$14</f>
        <v>83.75</v>
      </c>
      <c r="L24" s="3">
        <f>[20]Outubro!$E$15</f>
        <v>77.3125</v>
      </c>
      <c r="M24" s="3">
        <f>[20]Outubro!$E$16</f>
        <v>68.333333333333329</v>
      </c>
      <c r="N24" s="3">
        <f>[20]Outubro!$E$17</f>
        <v>64.25</v>
      </c>
      <c r="O24" s="3">
        <f>[20]Outubro!$E$18</f>
        <v>61.708333333333336</v>
      </c>
      <c r="P24" s="3">
        <f>[20]Outubro!$E$19</f>
        <v>57.041666666666664</v>
      </c>
      <c r="Q24" s="3">
        <f>[20]Outubro!$E$20</f>
        <v>73.416666666666671</v>
      </c>
      <c r="R24" s="3">
        <f>[20]Outubro!$E$21</f>
        <v>72.791666666666671</v>
      </c>
      <c r="S24" s="3">
        <f>[20]Outubro!$E$22</f>
        <v>79.333333333333329</v>
      </c>
      <c r="T24" s="3">
        <f>[20]Outubro!$E$23</f>
        <v>72.666666666666671</v>
      </c>
      <c r="U24" s="3">
        <f>[20]Outubro!$E$24</f>
        <v>60.041666666666664</v>
      </c>
      <c r="V24" s="3">
        <f>[20]Outubro!$E$25</f>
        <v>56.25</v>
      </c>
      <c r="W24" s="3">
        <f>[20]Outubro!$E$26</f>
        <v>49</v>
      </c>
      <c r="X24" s="3">
        <f>[20]Outubro!$E$27</f>
        <v>60.458333333333336</v>
      </c>
      <c r="Y24" s="3">
        <f>[20]Outubro!$E$28</f>
        <v>49.166666666666664</v>
      </c>
      <c r="Z24" s="3">
        <f>[20]Outubro!$E$29</f>
        <v>66</v>
      </c>
      <c r="AA24" s="3">
        <f>[20]Outubro!$E$30</f>
        <v>61.25</v>
      </c>
      <c r="AB24" s="3">
        <f>[20]Outubro!$E$31</f>
        <v>53.458333333333336</v>
      </c>
      <c r="AC24" s="3">
        <f>[20]Outubro!$E$32</f>
        <v>54.25</v>
      </c>
      <c r="AD24" s="3">
        <f>[20]Outubro!$E$33</f>
        <v>48.5</v>
      </c>
      <c r="AE24" s="3">
        <f>[20]Outubro!$E$34</f>
        <v>38.958333333333336</v>
      </c>
      <c r="AF24" s="3">
        <f>[20]Outubro!$E$35</f>
        <v>45.708333333333336</v>
      </c>
      <c r="AG24" s="16">
        <f t="shared" si="2"/>
        <v>60.538306451612897</v>
      </c>
    </row>
    <row r="25" spans="1:34" ht="17.100000000000001" customHeight="1" x14ac:dyDescent="0.2">
      <c r="A25" s="9" t="s">
        <v>17</v>
      </c>
      <c r="B25" s="3">
        <f>[21]Outubro!$E$5</f>
        <v>49.083333333333336</v>
      </c>
      <c r="C25" s="3">
        <f>[21]Outubro!$E$6</f>
        <v>53.5</v>
      </c>
      <c r="D25" s="3">
        <f>[21]Outubro!$E$7</f>
        <v>79.25</v>
      </c>
      <c r="E25" s="3">
        <f>[21]Outubro!$E$8</f>
        <v>78.458333333333329</v>
      </c>
      <c r="F25" s="3">
        <f>[21]Outubro!$E$9</f>
        <v>68.583333333333329</v>
      </c>
      <c r="G25" s="3">
        <f>[21]Outubro!$E$10</f>
        <v>54.75</v>
      </c>
      <c r="H25" s="3">
        <f>[21]Outubro!$E$11</f>
        <v>45.333333333333336</v>
      </c>
      <c r="I25" s="3">
        <f>[21]Outubro!$E$12</f>
        <v>48.791666666666664</v>
      </c>
      <c r="J25" s="3">
        <f>[21]Outubro!$E$13</f>
        <v>48.458333333333336</v>
      </c>
      <c r="K25" s="3">
        <f>[21]Outubro!$E$14</f>
        <v>83.333333333333329</v>
      </c>
      <c r="L25" s="3">
        <f>[21]Outubro!$E$15</f>
        <v>84.458333333333329</v>
      </c>
      <c r="M25" s="3">
        <f>[21]Outubro!$E$16</f>
        <v>82.291666666666671</v>
      </c>
      <c r="N25" s="3">
        <f>[21]Outubro!$E$17</f>
        <v>72.625</v>
      </c>
      <c r="O25" s="3">
        <f>[21]Outubro!$E$18</f>
        <v>62.625</v>
      </c>
      <c r="P25" s="3">
        <f>[21]Outubro!$E$19</f>
        <v>59.708333333333336</v>
      </c>
      <c r="Q25" s="3">
        <f>[21]Outubro!$E$20</f>
        <v>74.208333333333329</v>
      </c>
      <c r="R25" s="3">
        <f>[21]Outubro!$E$21</f>
        <v>72.333333333333329</v>
      </c>
      <c r="S25" s="3">
        <f>[21]Outubro!$E$22</f>
        <v>66.041666666666671</v>
      </c>
      <c r="T25" s="3">
        <f>[21]Outubro!$E$23</f>
        <v>82.583333333333329</v>
      </c>
      <c r="U25" s="3">
        <f>[21]Outubro!$E$24</f>
        <v>74.434782608695656</v>
      </c>
      <c r="V25" s="3">
        <f>[21]Outubro!$E$25</f>
        <v>79.833333333333329</v>
      </c>
      <c r="W25" s="3">
        <f>[21]Outubro!$E$26</f>
        <v>69.083333333333329</v>
      </c>
      <c r="X25" s="3">
        <f>[21]Outubro!$E$27</f>
        <v>65.666666666666671</v>
      </c>
      <c r="Y25" s="3">
        <f>[21]Outubro!$E$28</f>
        <v>63.875</v>
      </c>
      <c r="Z25" s="3">
        <f>[21]Outubro!$E$29</f>
        <v>72.875</v>
      </c>
      <c r="AA25" s="3">
        <f>[21]Outubro!$E$30</f>
        <v>66.75</v>
      </c>
      <c r="AB25" s="3">
        <f>[21]Outubro!$E$31</f>
        <v>60.125</v>
      </c>
      <c r="AC25" s="3">
        <f>[21]Outubro!$E$32</f>
        <v>60.708333333333336</v>
      </c>
      <c r="AD25" s="3">
        <f>[21]Outubro!$E$33</f>
        <v>61.333333333333336</v>
      </c>
      <c r="AE25" s="3">
        <f>[21]Outubro!$E$34</f>
        <v>54.083333333333336</v>
      </c>
      <c r="AF25" s="3">
        <f>[21]Outubro!$E$35</f>
        <v>54.708333333333336</v>
      </c>
      <c r="AG25" s="16">
        <f t="shared" si="2"/>
        <v>66.125584385226745</v>
      </c>
    </row>
    <row r="26" spans="1:34" ht="17.100000000000001" customHeight="1" x14ac:dyDescent="0.2">
      <c r="A26" s="9" t="s">
        <v>18</v>
      </c>
      <c r="B26" s="3">
        <f>[22]Outubro!$E$5</f>
        <v>55.208333333333336</v>
      </c>
      <c r="C26" s="3">
        <f>[22]Outubro!$E$6</f>
        <v>57.125</v>
      </c>
      <c r="D26" s="3">
        <f>[22]Outubro!$E$7</f>
        <v>61</v>
      </c>
      <c r="E26" s="3">
        <f>[22]Outubro!$E$8</f>
        <v>76.666666666666671</v>
      </c>
      <c r="F26" s="3">
        <f>[22]Outubro!$E$9</f>
        <v>73.458333333333329</v>
      </c>
      <c r="G26" s="3">
        <f>[22]Outubro!$E$10</f>
        <v>50.833333333333336</v>
      </c>
      <c r="H26" s="3">
        <f>[22]Outubro!$E$11</f>
        <v>43.416666666666664</v>
      </c>
      <c r="I26" s="3">
        <f>[22]Outubro!$E$12</f>
        <v>48.041666666666664</v>
      </c>
      <c r="J26" s="3">
        <f>[22]Outubro!$E$13</f>
        <v>61.708333333333336</v>
      </c>
      <c r="K26" s="3">
        <f>[22]Outubro!$E$14</f>
        <v>77.75</v>
      </c>
      <c r="L26" s="3">
        <f>[22]Outubro!$E$15</f>
        <v>93.375</v>
      </c>
      <c r="M26" s="3">
        <f>[22]Outubro!$E$16</f>
        <v>83.041666666666671</v>
      </c>
      <c r="N26" s="3">
        <f>[22]Outubro!$E$17</f>
        <v>74.791666666666671</v>
      </c>
      <c r="O26" s="3">
        <f>[22]Outubro!$E$18</f>
        <v>63.666666666666664</v>
      </c>
      <c r="P26" s="3">
        <f>[22]Outubro!$E$19</f>
        <v>57.375</v>
      </c>
      <c r="Q26" s="3">
        <f>[22]Outubro!$E$20</f>
        <v>81.666666666666671</v>
      </c>
      <c r="R26" s="3">
        <f>[22]Outubro!$E$21</f>
        <v>78.583333333333329</v>
      </c>
      <c r="S26" s="3">
        <f>[22]Outubro!$E$22</f>
        <v>65.25</v>
      </c>
      <c r="T26" s="3">
        <f>[22]Outubro!$E$23</f>
        <v>69.708333333333329</v>
      </c>
      <c r="U26" s="3">
        <f>[22]Outubro!$E$24</f>
        <v>67.416666666666671</v>
      </c>
      <c r="V26" s="3">
        <f>[22]Outubro!$E$25</f>
        <v>71.541666666666671</v>
      </c>
      <c r="W26" s="3">
        <f>[22]Outubro!$E$26</f>
        <v>63.541666666666664</v>
      </c>
      <c r="X26" s="3">
        <f>[22]Outubro!$E$27</f>
        <v>60.75</v>
      </c>
      <c r="Y26" s="3">
        <f>[22]Outubro!$E$28</f>
        <v>82.916666666666671</v>
      </c>
      <c r="Z26" s="3">
        <f>[22]Outubro!$E$29</f>
        <v>70.791666666666671</v>
      </c>
      <c r="AA26" s="3">
        <f>[22]Outubro!$E$30</f>
        <v>69.625</v>
      </c>
      <c r="AB26" s="3">
        <f>[22]Outubro!$E$31</f>
        <v>67.916666666666671</v>
      </c>
      <c r="AC26" s="3">
        <f>[22]Outubro!$E$32</f>
        <v>65.291666666666671</v>
      </c>
      <c r="AD26" s="3">
        <f>[22]Outubro!$E$33</f>
        <v>50.666666666666664</v>
      </c>
      <c r="AE26" s="3">
        <f>[22]Outubro!$E$34</f>
        <v>48.333333333333336</v>
      </c>
      <c r="AF26" s="3">
        <f>[22]Outubro!$E$35</f>
        <v>54.208333333333336</v>
      </c>
      <c r="AG26" s="16">
        <f t="shared" si="2"/>
        <v>65.989247311827967</v>
      </c>
    </row>
    <row r="27" spans="1:34" ht="17.100000000000001" customHeight="1" x14ac:dyDescent="0.2">
      <c r="A27" s="9" t="s">
        <v>19</v>
      </c>
      <c r="B27" s="3">
        <f>[23]Outubro!$E$5</f>
        <v>47.166666666666664</v>
      </c>
      <c r="C27" s="3">
        <f>[23]Outubro!$E$6</f>
        <v>56.291666666666664</v>
      </c>
      <c r="D27" s="3">
        <f>[23]Outubro!$E$7</f>
        <v>81.5</v>
      </c>
      <c r="E27" s="3">
        <f>[23]Outubro!$E$8</f>
        <v>80.625</v>
      </c>
      <c r="F27" s="3">
        <f>[23]Outubro!$E$9</f>
        <v>66.958333333333329</v>
      </c>
      <c r="G27" s="3">
        <f>[23]Outubro!$E$10</f>
        <v>63.166666666666664</v>
      </c>
      <c r="H27" s="3">
        <f>[23]Outubro!$E$11</f>
        <v>47.875</v>
      </c>
      <c r="I27" s="3">
        <f>[23]Outubro!$E$12</f>
        <v>45.291666666666664</v>
      </c>
      <c r="J27" s="3">
        <f>[23]Outubro!$E$13</f>
        <v>41.791666666666664</v>
      </c>
      <c r="K27" s="3">
        <f>[23]Outubro!$E$14</f>
        <v>82.75</v>
      </c>
      <c r="L27" s="3">
        <f>[23]Outubro!$E$15</f>
        <v>85.5</v>
      </c>
      <c r="M27" s="3">
        <f>[23]Outubro!$E$16</f>
        <v>83.791666666666671</v>
      </c>
      <c r="N27" s="3">
        <f>[23]Outubro!$E$17</f>
        <v>71.833333333333329</v>
      </c>
      <c r="O27" s="3">
        <f>[23]Outubro!$E$18</f>
        <v>61.166666666666664</v>
      </c>
      <c r="P27" s="3">
        <f>[23]Outubro!$E$19</f>
        <v>61.666666666666664</v>
      </c>
      <c r="Q27" s="3">
        <f>[23]Outubro!$E$20</f>
        <v>74.458333333333329</v>
      </c>
      <c r="R27" s="3">
        <f>[23]Outubro!$E$21</f>
        <v>58.375</v>
      </c>
      <c r="S27" s="3">
        <f>[23]Outubro!$E$22</f>
        <v>50.458333333333336</v>
      </c>
      <c r="T27" s="3">
        <f>[23]Outubro!$E$23</f>
        <v>68.458333333333329</v>
      </c>
      <c r="U27" s="3">
        <f>[23]Outubro!$E$24</f>
        <v>78.375</v>
      </c>
      <c r="V27" s="3">
        <f>[23]Outubro!$E$25</f>
        <v>85.291666666666671</v>
      </c>
      <c r="W27" s="3">
        <f>[23]Outubro!$E$26</f>
        <v>70.458333333333329</v>
      </c>
      <c r="X27" s="3">
        <f>[23]Outubro!$E$27</f>
        <v>82.125</v>
      </c>
      <c r="Y27" s="3">
        <f>[23]Outubro!$E$28</f>
        <v>71.166666666666671</v>
      </c>
      <c r="Z27" s="3">
        <f>[23]Outubro!$E$29</f>
        <v>62.083333333333336</v>
      </c>
      <c r="AA27" s="3">
        <f>[23]Outubro!$E$30</f>
        <v>76.75</v>
      </c>
      <c r="AB27" s="3">
        <f>[23]Outubro!$E$31</f>
        <v>69.458333333333329</v>
      </c>
      <c r="AC27" s="3">
        <f>[23]Outubro!$E$32</f>
        <v>73.541666666666671</v>
      </c>
      <c r="AD27" s="3">
        <f>[23]Outubro!$E$33</f>
        <v>71.625</v>
      </c>
      <c r="AE27" s="3">
        <f>[23]Outubro!$E$34</f>
        <v>61.208333333333336</v>
      </c>
      <c r="AF27" s="3">
        <f>[23]Outubro!$E$35</f>
        <v>66.416666666666671</v>
      </c>
      <c r="AG27" s="16">
        <f t="shared" si="2"/>
        <v>67.665322580645153</v>
      </c>
    </row>
    <row r="28" spans="1:34" ht="17.100000000000001" customHeight="1" x14ac:dyDescent="0.2">
      <c r="A28" s="9" t="s">
        <v>31</v>
      </c>
      <c r="B28" s="3">
        <f>[24]Outubro!$E$5</f>
        <v>47.875</v>
      </c>
      <c r="C28" s="3">
        <f>[24]Outubro!$E$6</f>
        <v>52.333333333333336</v>
      </c>
      <c r="D28" s="3">
        <f>[24]Outubro!$E$7</f>
        <v>75.916666666666671</v>
      </c>
      <c r="E28" s="3">
        <f>[24]Outubro!$E$8</f>
        <v>74.458333333333329</v>
      </c>
      <c r="F28" s="3">
        <f>[24]Outubro!$E$9</f>
        <v>63.5</v>
      </c>
      <c r="G28" s="3">
        <f>[24]Outubro!$E$10</f>
        <v>46.583333333333336</v>
      </c>
      <c r="H28" s="3">
        <f>[24]Outubro!$E$11</f>
        <v>40.916666666666664</v>
      </c>
      <c r="I28" s="3">
        <f>[24]Outubro!$E$12</f>
        <v>51.916666666666664</v>
      </c>
      <c r="J28" s="3">
        <f>[24]Outubro!$E$13</f>
        <v>45.791666666666664</v>
      </c>
      <c r="K28" s="3">
        <f>[24]Outubro!$E$14</f>
        <v>76.875</v>
      </c>
      <c r="L28" s="3">
        <f>[24]Outubro!$E$15</f>
        <v>87.458333333333329</v>
      </c>
      <c r="M28" s="3">
        <f>[24]Outubro!$E$16</f>
        <v>81.833333333333329</v>
      </c>
      <c r="N28" s="3">
        <f>[24]Outubro!$E$17</f>
        <v>76.833333333333329</v>
      </c>
      <c r="O28" s="3">
        <f>[24]Outubro!$E$18</f>
        <v>66.166666666666671</v>
      </c>
      <c r="P28" s="3">
        <f>[24]Outubro!$E$19</f>
        <v>58</v>
      </c>
      <c r="Q28" s="3">
        <f>[24]Outubro!$E$20</f>
        <v>76.25</v>
      </c>
      <c r="R28" s="3">
        <f>[24]Outubro!$E$21</f>
        <v>73.875</v>
      </c>
      <c r="S28" s="3">
        <f>[24]Outubro!$E$22</f>
        <v>63.083333333333336</v>
      </c>
      <c r="T28" s="3">
        <f>[24]Outubro!$E$23</f>
        <v>77.916666666666671</v>
      </c>
      <c r="U28" s="3">
        <f>[24]Outubro!$E$24</f>
        <v>68.5</v>
      </c>
      <c r="V28" s="3">
        <f>[24]Outubro!$E$25</f>
        <v>64.666666666666671</v>
      </c>
      <c r="W28" s="3">
        <f>[24]Outubro!$E$26</f>
        <v>61.708333333333336</v>
      </c>
      <c r="X28" s="3">
        <f>[24]Outubro!$E$27</f>
        <v>67.291666666666671</v>
      </c>
      <c r="Y28" s="3">
        <f>[24]Outubro!$E$28</f>
        <v>79.208333333333329</v>
      </c>
      <c r="Z28" s="3">
        <f>[24]Outubro!$E$29</f>
        <v>73.833333333333329</v>
      </c>
      <c r="AA28" s="3">
        <f>[24]Outubro!$E$30</f>
        <v>62</v>
      </c>
      <c r="AB28" s="3">
        <f>[24]Outubro!$E$31</f>
        <v>59.083333333333336</v>
      </c>
      <c r="AC28" s="3">
        <f>[24]Outubro!$E$32</f>
        <v>62.458333333333336</v>
      </c>
      <c r="AD28" s="3">
        <f>[24]Outubro!$E$33</f>
        <v>54.5</v>
      </c>
      <c r="AE28" s="3">
        <f>[24]Outubro!$E$34</f>
        <v>48.083333333333336</v>
      </c>
      <c r="AF28" s="3">
        <f>[24]Outubro!$E$35</f>
        <v>52.166666666666664</v>
      </c>
      <c r="AG28" s="16">
        <f t="shared" si="2"/>
        <v>64.228494623655905</v>
      </c>
    </row>
    <row r="29" spans="1:34" ht="17.100000000000001" customHeight="1" x14ac:dyDescent="0.2">
      <c r="A29" s="9" t="s">
        <v>20</v>
      </c>
      <c r="B29" s="3">
        <f>[25]Outubro!$E$5</f>
        <v>40.583333333333336</v>
      </c>
      <c r="C29" s="3">
        <f>[25]Outubro!$E$6</f>
        <v>43.916666666666664</v>
      </c>
      <c r="D29" s="3">
        <f>[25]Outubro!$E$7</f>
        <v>42.916666666666664</v>
      </c>
      <c r="E29" s="3">
        <f>[25]Outubro!$E$8</f>
        <v>65.291666666666671</v>
      </c>
      <c r="F29" s="3">
        <f>[25]Outubro!$E$9</f>
        <v>68.041666666666671</v>
      </c>
      <c r="G29" s="3">
        <f>[25]Outubro!$E$10</f>
        <v>49.208333333333336</v>
      </c>
      <c r="H29" s="3">
        <f>[25]Outubro!$E$11</f>
        <v>40.583333333333336</v>
      </c>
      <c r="I29" s="3">
        <f>[25]Outubro!$E$12</f>
        <v>41.75</v>
      </c>
      <c r="J29" s="3">
        <f>[25]Outubro!$E$13</f>
        <v>38.375</v>
      </c>
      <c r="K29" s="3">
        <f>[25]Outubro!$E$14</f>
        <v>57.75</v>
      </c>
      <c r="L29" s="3">
        <f>[25]Outubro!$E$15</f>
        <v>69.583333333333329</v>
      </c>
      <c r="M29" s="3">
        <f>[25]Outubro!$E$16</f>
        <v>71.25</v>
      </c>
      <c r="N29" s="3">
        <f>[25]Outubro!$E$17</f>
        <v>64.291666666666671</v>
      </c>
      <c r="O29" s="3">
        <f>[25]Outubro!$E$18</f>
        <v>57.666666666666664</v>
      </c>
      <c r="P29" s="3">
        <f>[25]Outubro!$E$19</f>
        <v>50.625</v>
      </c>
      <c r="Q29" s="3">
        <f>[25]Outubro!$E$20</f>
        <v>62.791666666666664</v>
      </c>
      <c r="R29" s="3">
        <f>[25]Outubro!$E$21</f>
        <v>72.416666666666671</v>
      </c>
      <c r="S29" s="3">
        <f>[25]Outubro!$E$22</f>
        <v>56.666666666666664</v>
      </c>
      <c r="T29" s="3">
        <f>[25]Outubro!$E$23</f>
        <v>53.125</v>
      </c>
      <c r="U29" s="3">
        <f>[25]Outubro!$E$24</f>
        <v>56.583333333333336</v>
      </c>
      <c r="V29" s="3">
        <f>[25]Outubro!$E$25</f>
        <v>57.375</v>
      </c>
      <c r="W29" s="3">
        <f>[25]Outubro!$E$26</f>
        <v>60.791666666666664</v>
      </c>
      <c r="X29" s="3">
        <f>[25]Outubro!$E$27</f>
        <v>54.708333333333336</v>
      </c>
      <c r="Y29" s="3">
        <f>[25]Outubro!$E$28</f>
        <v>82.125</v>
      </c>
      <c r="Z29" s="3">
        <f>[25]Outubro!$E$29</f>
        <v>69.333333333333329</v>
      </c>
      <c r="AA29" s="3">
        <f>[25]Outubro!$E$30</f>
        <v>58.583333333333336</v>
      </c>
      <c r="AB29" s="3">
        <f>[25]Outubro!$E$31</f>
        <v>58.541666666666664</v>
      </c>
      <c r="AC29" s="3">
        <f>[25]Outubro!$E$32</f>
        <v>51.666666666666664</v>
      </c>
      <c r="AD29" s="3">
        <f>[25]Outubro!$E$33</f>
        <v>47.291666666666664</v>
      </c>
      <c r="AE29" s="3">
        <f>[25]Outubro!$E$34</f>
        <v>43.25</v>
      </c>
      <c r="AF29" s="3">
        <f>[25]Outubro!$E$35</f>
        <v>41.625</v>
      </c>
      <c r="AG29" s="16">
        <f t="shared" si="2"/>
        <v>55.764784946236553</v>
      </c>
    </row>
    <row r="30" spans="1:34" s="5" customFormat="1" ht="17.100000000000001" customHeight="1" x14ac:dyDescent="0.2">
      <c r="A30" s="13" t="s">
        <v>34</v>
      </c>
      <c r="B30" s="21">
        <f>AVERAGE(B5:B29)</f>
        <v>50.124999999999993</v>
      </c>
      <c r="C30" s="21">
        <f t="shared" ref="C30:AG30" si="3">AVERAGE(C5:C29)</f>
        <v>52.260833333333338</v>
      </c>
      <c r="D30" s="21">
        <f t="shared" si="3"/>
        <v>70.603666666666683</v>
      </c>
      <c r="E30" s="21">
        <f t="shared" si="3"/>
        <v>75.795575757575762</v>
      </c>
      <c r="F30" s="21">
        <f t="shared" si="3"/>
        <v>70.904666666666657</v>
      </c>
      <c r="G30" s="21">
        <f t="shared" si="3"/>
        <v>56.49331262939959</v>
      </c>
      <c r="H30" s="21">
        <f t="shared" si="3"/>
        <v>51.005000000000003</v>
      </c>
      <c r="I30" s="21">
        <f t="shared" si="3"/>
        <v>52.053333333333342</v>
      </c>
      <c r="J30" s="21">
        <f t="shared" si="3"/>
        <v>50.423000000000002</v>
      </c>
      <c r="K30" s="21">
        <f t="shared" si="3"/>
        <v>76.965000000000003</v>
      </c>
      <c r="L30" s="21">
        <f t="shared" si="3"/>
        <v>83.120833333333337</v>
      </c>
      <c r="M30" s="21">
        <f t="shared" si="3"/>
        <v>77.859111111111119</v>
      </c>
      <c r="N30" s="21">
        <f t="shared" si="3"/>
        <v>71.446594202898552</v>
      </c>
      <c r="O30" s="21">
        <f t="shared" si="3"/>
        <v>61.954999999999998</v>
      </c>
      <c r="P30" s="21">
        <f t="shared" si="3"/>
        <v>58.702857142857155</v>
      </c>
      <c r="Q30" s="21">
        <f t="shared" si="3"/>
        <v>75.29928571428573</v>
      </c>
      <c r="R30" s="21">
        <f t="shared" si="3"/>
        <v>72.039999999999992</v>
      </c>
      <c r="S30" s="21">
        <f t="shared" si="3"/>
        <v>64.24435897435896</v>
      </c>
      <c r="T30" s="21">
        <f t="shared" si="3"/>
        <v>72.368573122529639</v>
      </c>
      <c r="U30" s="21">
        <f t="shared" si="3"/>
        <v>69.064252776209301</v>
      </c>
      <c r="V30" s="21">
        <f t="shared" si="3"/>
        <v>70.736764705882365</v>
      </c>
      <c r="W30" s="21">
        <f t="shared" si="3"/>
        <v>64.353728070175436</v>
      </c>
      <c r="X30" s="21">
        <f t="shared" si="3"/>
        <v>65.432701863354026</v>
      </c>
      <c r="Y30" s="21">
        <f t="shared" si="3"/>
        <v>69.26055555555557</v>
      </c>
      <c r="Z30" s="21">
        <f t="shared" si="3"/>
        <v>70.300972850678733</v>
      </c>
      <c r="AA30" s="21">
        <f t="shared" si="3"/>
        <v>66.329761904761895</v>
      </c>
      <c r="AB30" s="21">
        <f t="shared" si="3"/>
        <v>61.891393939393929</v>
      </c>
      <c r="AC30" s="21">
        <f t="shared" si="3"/>
        <v>61.270576441102754</v>
      </c>
      <c r="AD30" s="21">
        <f t="shared" si="3"/>
        <v>57.38274891774892</v>
      </c>
      <c r="AE30" s="21">
        <f t="shared" si="3"/>
        <v>51.615279503105576</v>
      </c>
      <c r="AF30" s="53">
        <f t="shared" si="3"/>
        <v>54.395333333333326</v>
      </c>
      <c r="AG30" s="21">
        <f t="shared" si="3"/>
        <v>64.700002317730693</v>
      </c>
      <c r="AH30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1"/>
    </row>
    <row r="3" spans="1:35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55" t="s">
        <v>41</v>
      </c>
      <c r="AH3" s="54" t="s">
        <v>40</v>
      </c>
      <c r="AI3" s="12"/>
    </row>
    <row r="4" spans="1:35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29" t="s">
        <v>39</v>
      </c>
      <c r="AI4" s="12"/>
    </row>
    <row r="5" spans="1:35" s="5" customFormat="1" ht="20.100000000000001" customHeight="1" thickTop="1" x14ac:dyDescent="0.2">
      <c r="A5" s="8" t="s">
        <v>46</v>
      </c>
      <c r="B5" s="42">
        <f>[1]Outubro!$F$5</f>
        <v>73</v>
      </c>
      <c r="C5" s="42">
        <f>[1]Outubro!$F$6</f>
        <v>84</v>
      </c>
      <c r="D5" s="42">
        <f>[1]Outubro!$F$7</f>
        <v>92</v>
      </c>
      <c r="E5" s="42">
        <f>[1]Outubro!$F$8</f>
        <v>93</v>
      </c>
      <c r="F5" s="42">
        <f>[1]Outubro!$F$9</f>
        <v>94</v>
      </c>
      <c r="G5" s="42">
        <f>[1]Outubro!$F$10</f>
        <v>91</v>
      </c>
      <c r="H5" s="42">
        <f>[1]Outubro!$F$11</f>
        <v>84</v>
      </c>
      <c r="I5" s="42">
        <f>[1]Outubro!$F$12</f>
        <v>80</v>
      </c>
      <c r="J5" s="42">
        <f>[1]Outubro!$F$13</f>
        <v>86</v>
      </c>
      <c r="K5" s="42">
        <f>[1]Outubro!$F$14</f>
        <v>96</v>
      </c>
      <c r="L5" s="42">
        <f>[1]Outubro!$F$15</f>
        <v>96</v>
      </c>
      <c r="M5" s="42">
        <f>[1]Outubro!$F$16</f>
        <v>89</v>
      </c>
      <c r="N5" s="42">
        <f>[1]Outubro!$F$17</f>
        <v>92</v>
      </c>
      <c r="O5" s="42">
        <f>[1]Outubro!$F$18</f>
        <v>82</v>
      </c>
      <c r="P5" s="42">
        <f>[1]Outubro!$F$19</f>
        <v>90</v>
      </c>
      <c r="Q5" s="42">
        <f>[1]Outubro!$F$20</f>
        <v>93</v>
      </c>
      <c r="R5" s="42">
        <f>[1]Outubro!$F$21</f>
        <v>98</v>
      </c>
      <c r="S5" s="42">
        <f>[1]Outubro!$F$22</f>
        <v>97</v>
      </c>
      <c r="T5" s="42">
        <f>[1]Outubro!$F$23</f>
        <v>81</v>
      </c>
      <c r="U5" s="42">
        <f>[1]Outubro!$F$24</f>
        <v>94</v>
      </c>
      <c r="V5" s="42">
        <f>[1]Outubro!$F$25</f>
        <v>94</v>
      </c>
      <c r="W5" s="42">
        <f>[1]Outubro!$F$26</f>
        <v>95</v>
      </c>
      <c r="X5" s="42">
        <f>[1]Outubro!$F$27</f>
        <v>79</v>
      </c>
      <c r="Y5" s="42">
        <f>[1]Outubro!$F$28</f>
        <v>97</v>
      </c>
      <c r="Z5" s="42">
        <f>[1]Outubro!$F$29</f>
        <v>97</v>
      </c>
      <c r="AA5" s="42">
        <f>[1]Outubro!$F$30</f>
        <v>94</v>
      </c>
      <c r="AB5" s="42">
        <f>[1]Outubro!$F$31</f>
        <v>83</v>
      </c>
      <c r="AC5" s="42">
        <f>[1]Outubro!$F$32</f>
        <v>92</v>
      </c>
      <c r="AD5" s="42">
        <f>[1]Outubro!$F$33</f>
        <v>90</v>
      </c>
      <c r="AE5" s="42">
        <f>[1]Outubro!$F$34</f>
        <v>92</v>
      </c>
      <c r="AF5" s="42">
        <f>[1]Outubro!$F$35</f>
        <v>89</v>
      </c>
      <c r="AG5" s="43">
        <f>MAX(B5:AF5)</f>
        <v>98</v>
      </c>
      <c r="AH5" s="44">
        <f>AVERAGE(B5:AF5)</f>
        <v>89.903225806451616</v>
      </c>
      <c r="AI5" s="12"/>
    </row>
    <row r="6" spans="1:35" ht="17.100000000000001" customHeight="1" x14ac:dyDescent="0.2">
      <c r="A6" s="9" t="s">
        <v>0</v>
      </c>
      <c r="B6" s="3">
        <f>[2]Outubro!$F$5</f>
        <v>82</v>
      </c>
      <c r="C6" s="3">
        <f>[2]Outubro!$F$6</f>
        <v>90</v>
      </c>
      <c r="D6" s="3">
        <f>[2]Outubro!$F$7</f>
        <v>96</v>
      </c>
      <c r="E6" s="3">
        <f>[2]Outubro!$F$8</f>
        <v>97</v>
      </c>
      <c r="F6" s="3">
        <f>[2]Outubro!$F$9</f>
        <v>96</v>
      </c>
      <c r="G6" s="3">
        <f>[2]Outubro!$F$10</f>
        <v>93</v>
      </c>
      <c r="H6" s="3">
        <f>[2]Outubro!$F$11</f>
        <v>91</v>
      </c>
      <c r="I6" s="3">
        <f>[2]Outubro!$F$12</f>
        <v>95</v>
      </c>
      <c r="J6" s="3">
        <f>[2]Outubro!$F$13</f>
        <v>89</v>
      </c>
      <c r="K6" s="3">
        <f>[2]Outubro!$F$14</f>
        <v>96</v>
      </c>
      <c r="L6" s="3">
        <f>[2]Outubro!$F$15</f>
        <v>95</v>
      </c>
      <c r="M6" s="3">
        <f>[2]Outubro!$F$16</f>
        <v>95</v>
      </c>
      <c r="N6" s="3">
        <f>[2]Outubro!$F$17</f>
        <v>96</v>
      </c>
      <c r="O6" s="3">
        <f>[2]Outubro!$F$18</f>
        <v>91</v>
      </c>
      <c r="P6" s="3">
        <f>[2]Outubro!$F$19</f>
        <v>91</v>
      </c>
      <c r="Q6" s="3">
        <f>[2]Outubro!$F$20</f>
        <v>96</v>
      </c>
      <c r="R6" s="3">
        <f>[2]Outubro!$F$21</f>
        <v>95</v>
      </c>
      <c r="S6" s="3">
        <f>[2]Outubro!$F$22</f>
        <v>96</v>
      </c>
      <c r="T6" s="3">
        <f>[2]Outubro!$F$23</f>
        <v>95</v>
      </c>
      <c r="U6" s="3">
        <f>[2]Outubro!$F$24</f>
        <v>96</v>
      </c>
      <c r="V6" s="3">
        <f>[2]Outubro!$F$25</f>
        <v>96</v>
      </c>
      <c r="W6" s="3">
        <f>[2]Outubro!$F$26</f>
        <v>97</v>
      </c>
      <c r="X6" s="3">
        <f>[2]Outubro!$F$27</f>
        <v>90</v>
      </c>
      <c r="Y6" s="3">
        <f>[2]Outubro!$F$28</f>
        <v>91</v>
      </c>
      <c r="Z6" s="3">
        <f>[2]Outubro!$F$29</f>
        <v>92</v>
      </c>
      <c r="AA6" s="3">
        <f>[2]Outubro!$F$30</f>
        <v>94</v>
      </c>
      <c r="AB6" s="3">
        <f>[2]Outubro!$F$31</f>
        <v>93</v>
      </c>
      <c r="AC6" s="3">
        <f>[2]Outubro!$F$32</f>
        <v>92</v>
      </c>
      <c r="AD6" s="3">
        <f>[2]Outubro!$F$33</f>
        <v>96</v>
      </c>
      <c r="AE6" s="3">
        <f>[2]Outubro!$F$34</f>
        <v>90</v>
      </c>
      <c r="AF6" s="3">
        <f>[2]Outubro!$F$35</f>
        <v>92</v>
      </c>
      <c r="AG6" s="16">
        <f>MAX(B6:AF6)</f>
        <v>97</v>
      </c>
      <c r="AH6" s="25">
        <f t="shared" ref="AH6:AH14" si="1">AVERAGE(B6:AF6)</f>
        <v>93.354838709677423</v>
      </c>
    </row>
    <row r="7" spans="1:35" ht="17.100000000000001" customHeight="1" x14ac:dyDescent="0.2">
      <c r="A7" s="9" t="s">
        <v>1</v>
      </c>
      <c r="B7" s="3">
        <f>[3]Outubro!$F$5</f>
        <v>90</v>
      </c>
      <c r="C7" s="3">
        <f>[3]Outubro!$F$6</f>
        <v>82</v>
      </c>
      <c r="D7" s="3">
        <f>[3]Outubro!$F$7</f>
        <v>83</v>
      </c>
      <c r="E7" s="3">
        <f>[3]Outubro!$F$8</f>
        <v>94</v>
      </c>
      <c r="F7" s="3">
        <f>[3]Outubro!$F$9</f>
        <v>90</v>
      </c>
      <c r="G7" s="3">
        <f>[3]Outubro!$F$10</f>
        <v>87</v>
      </c>
      <c r="H7" s="3">
        <f>[3]Outubro!$F$11</f>
        <v>90</v>
      </c>
      <c r="I7" s="3">
        <f>[3]Outubro!$F$12</f>
        <v>89</v>
      </c>
      <c r="J7" s="3">
        <f>[3]Outubro!$F$13</f>
        <v>89</v>
      </c>
      <c r="K7" s="3">
        <f>[3]Outubro!$F$14</f>
        <v>95</v>
      </c>
      <c r="L7" s="3">
        <f>[3]Outubro!$F$15</f>
        <v>88</v>
      </c>
      <c r="M7" s="3">
        <f>[3]Outubro!$F$16</f>
        <v>87</v>
      </c>
      <c r="N7" s="3">
        <f>[3]Outubro!$F$17</f>
        <v>85</v>
      </c>
      <c r="O7" s="3">
        <f>[3]Outubro!$F$18</f>
        <v>77</v>
      </c>
      <c r="P7" s="3">
        <f>[3]Outubro!$F$19</f>
        <v>75</v>
      </c>
      <c r="Q7" s="3">
        <f>[3]Outubro!$F$20</f>
        <v>95</v>
      </c>
      <c r="R7" s="3">
        <f>[3]Outubro!$F$21</f>
        <v>97</v>
      </c>
      <c r="S7" s="3">
        <f>[3]Outubro!$F$22</f>
        <v>96</v>
      </c>
      <c r="T7" s="3">
        <f>[3]Outubro!$F$23</f>
        <v>94</v>
      </c>
      <c r="U7" s="3">
        <f>[3]Outubro!$F$24</f>
        <v>94</v>
      </c>
      <c r="V7" s="3">
        <f>[3]Outubro!$F$25</f>
        <v>90</v>
      </c>
      <c r="W7" s="3">
        <f>[3]Outubro!$F$26</f>
        <v>84</v>
      </c>
      <c r="X7" s="3">
        <f>[3]Outubro!$F$27</f>
        <v>93</v>
      </c>
      <c r="Y7" s="3">
        <f>[3]Outubro!$F$28</f>
        <v>84</v>
      </c>
      <c r="Z7" s="3">
        <f>[3]Outubro!$F$29</f>
        <v>96</v>
      </c>
      <c r="AA7" s="3">
        <f>[3]Outubro!$F$30</f>
        <v>95</v>
      </c>
      <c r="AB7" s="3">
        <f>[3]Outubro!$F$31</f>
        <v>90</v>
      </c>
      <c r="AC7" s="3">
        <f>[3]Outubro!$F$32</f>
        <v>87</v>
      </c>
      <c r="AD7" s="3">
        <f>[3]Outubro!$F$33</f>
        <v>93</v>
      </c>
      <c r="AE7" s="3">
        <f>[3]Outubro!$F$34</f>
        <v>92</v>
      </c>
      <c r="AF7" s="3">
        <f>[3]Outubro!$F$35</f>
        <v>90</v>
      </c>
      <c r="AG7" s="16">
        <f>MAX(B7:AF7)</f>
        <v>97</v>
      </c>
      <c r="AH7" s="25">
        <f t="shared" si="1"/>
        <v>89.387096774193552</v>
      </c>
    </row>
    <row r="8" spans="1:35" ht="17.100000000000001" customHeight="1" x14ac:dyDescent="0.2">
      <c r="A8" s="9" t="s">
        <v>47</v>
      </c>
      <c r="B8" s="3">
        <f>[4]Outubro!$F$5</f>
        <v>73</v>
      </c>
      <c r="C8" s="3">
        <f>[4]Outubro!$F$6</f>
        <v>69</v>
      </c>
      <c r="D8" s="3">
        <f>[4]Outubro!$F$7</f>
        <v>89</v>
      </c>
      <c r="E8" s="3">
        <f>[4]Outubro!$F$8</f>
        <v>89</v>
      </c>
      <c r="F8" s="3">
        <f>[4]Outubro!$F$9</f>
        <v>87</v>
      </c>
      <c r="G8" s="3">
        <f>[4]Outubro!$F$10</f>
        <v>79</v>
      </c>
      <c r="H8" s="3">
        <f>[4]Outubro!$F$11</f>
        <v>79</v>
      </c>
      <c r="I8" s="3">
        <f>[4]Outubro!$F$12</f>
        <v>85</v>
      </c>
      <c r="J8" s="3">
        <f>[4]Outubro!$F$13</f>
        <v>85</v>
      </c>
      <c r="K8" s="3">
        <f>[4]Outubro!$F$14</f>
        <v>87</v>
      </c>
      <c r="L8" s="3">
        <f>[4]Outubro!$F$15</f>
        <v>87</v>
      </c>
      <c r="M8" s="3">
        <f>[4]Outubro!$F$16</f>
        <v>83</v>
      </c>
      <c r="N8" s="3">
        <f>[4]Outubro!$F$17</f>
        <v>84</v>
      </c>
      <c r="O8" s="3">
        <f>[4]Outubro!$F$18</f>
        <v>81</v>
      </c>
      <c r="P8" s="3">
        <f>[4]Outubro!$F$19</f>
        <v>77</v>
      </c>
      <c r="Q8" s="3">
        <f>[4]Outubro!$F$20</f>
        <v>85</v>
      </c>
      <c r="R8" s="3">
        <f>[4]Outubro!$F$21</f>
        <v>84</v>
      </c>
      <c r="S8" s="3">
        <f>[4]Outubro!$F$22</f>
        <v>85</v>
      </c>
      <c r="T8" s="3">
        <f>[4]Outubro!$F$23</f>
        <v>86</v>
      </c>
      <c r="U8" s="3">
        <f>[4]Outubro!$F$24</f>
        <v>84</v>
      </c>
      <c r="V8" s="3">
        <f>[4]Outubro!$F$25</f>
        <v>79</v>
      </c>
      <c r="W8" s="3">
        <f>[4]Outubro!$F$26</f>
        <v>78</v>
      </c>
      <c r="X8" s="3">
        <f>[4]Outubro!$F$27</f>
        <v>79</v>
      </c>
      <c r="Y8" s="3">
        <f>[4]Outubro!$F$28</f>
        <v>78</v>
      </c>
      <c r="Z8" s="3">
        <f>[4]Outubro!$F$29</f>
        <v>86</v>
      </c>
      <c r="AA8" s="3">
        <f>[4]Outubro!$F$30</f>
        <v>85</v>
      </c>
      <c r="AB8" s="3">
        <f>[4]Outubro!$F$31</f>
        <v>78</v>
      </c>
      <c r="AC8" s="3">
        <f>[4]Outubro!$F$32</f>
        <v>80</v>
      </c>
      <c r="AD8" s="3">
        <f>[4]Outubro!$F$33</f>
        <v>81</v>
      </c>
      <c r="AE8" s="3">
        <f>[4]Outubro!$F$34</f>
        <v>79</v>
      </c>
      <c r="AF8" s="3">
        <f>[4]Outubro!$F$35</f>
        <v>78</v>
      </c>
      <c r="AG8" s="16">
        <f>MAX(B8:AF8)</f>
        <v>89</v>
      </c>
      <c r="AH8" s="25">
        <f t="shared" ref="AH8" si="2">AVERAGE(B8:AF8)</f>
        <v>81.903225806451616</v>
      </c>
    </row>
    <row r="9" spans="1:35" ht="17.100000000000001" customHeight="1" x14ac:dyDescent="0.2">
      <c r="A9" s="9" t="s">
        <v>2</v>
      </c>
      <c r="B9" s="3">
        <f>[5]Outubro!$F$5</f>
        <v>64</v>
      </c>
      <c r="C9" s="3">
        <f>[5]Outubro!$F$6</f>
        <v>71</v>
      </c>
      <c r="D9" s="3">
        <f>[5]Outubro!$F$7</f>
        <v>83</v>
      </c>
      <c r="E9" s="3">
        <f>[5]Outubro!$F$8</f>
        <v>93</v>
      </c>
      <c r="F9" s="3">
        <f>[5]Outubro!$F$9</f>
        <v>86</v>
      </c>
      <c r="G9" s="3">
        <f>[5]Outubro!$F$10</f>
        <v>58</v>
      </c>
      <c r="H9" s="3">
        <f>[5]Outubro!$F$11</f>
        <v>58</v>
      </c>
      <c r="I9" s="3">
        <f>[5]Outubro!$F$12</f>
        <v>87</v>
      </c>
      <c r="J9" s="3">
        <f>[5]Outubro!$F$13</f>
        <v>63</v>
      </c>
      <c r="K9" s="3">
        <f>[5]Outubro!$F$14</f>
        <v>95</v>
      </c>
      <c r="L9" s="3">
        <f>[5]Outubro!$F$15</f>
        <v>95</v>
      </c>
      <c r="M9" s="3">
        <f>[5]Outubro!$F$16</f>
        <v>92</v>
      </c>
      <c r="N9" s="3">
        <f>[5]Outubro!$F$17</f>
        <v>88</v>
      </c>
      <c r="O9" s="3">
        <f>[5]Outubro!$F$18</f>
        <v>79</v>
      </c>
      <c r="P9" s="3">
        <f>[5]Outubro!$F$19</f>
        <v>74</v>
      </c>
      <c r="Q9" s="3">
        <f>[5]Outubro!$F$20</f>
        <v>95</v>
      </c>
      <c r="R9" s="3">
        <f>[5]Outubro!$F$21</f>
        <v>95</v>
      </c>
      <c r="S9" s="3">
        <f>[5]Outubro!$F$22</f>
        <v>78</v>
      </c>
      <c r="T9" s="3">
        <f>[5]Outubro!$F$23</f>
        <v>94</v>
      </c>
      <c r="U9" s="3">
        <f>[5]Outubro!$F$24</f>
        <v>87</v>
      </c>
      <c r="V9" s="3">
        <f>[5]Outubro!$F$25</f>
        <v>73</v>
      </c>
      <c r="W9" s="3">
        <f>[5]Outubro!$F$26</f>
        <v>75</v>
      </c>
      <c r="X9" s="3">
        <f>[5]Outubro!$F$27</f>
        <v>91</v>
      </c>
      <c r="Y9" s="3">
        <f>[5]Outubro!$F$28</f>
        <v>93</v>
      </c>
      <c r="Z9" s="3">
        <f>[5]Outubro!$F$29</f>
        <v>93</v>
      </c>
      <c r="AA9" s="3">
        <f>[5]Outubro!$F$30</f>
        <v>81</v>
      </c>
      <c r="AB9" s="3">
        <f>[5]Outubro!$F$31</f>
        <v>83</v>
      </c>
      <c r="AC9" s="3">
        <f>[5]Outubro!$F$32</f>
        <v>78</v>
      </c>
      <c r="AD9" s="3">
        <f>[5]Outubro!$F$33</f>
        <v>75</v>
      </c>
      <c r="AE9" s="3">
        <f>[5]Outubro!$F$34</f>
        <v>73</v>
      </c>
      <c r="AF9" s="3">
        <f>[5]Outubro!$F$35</f>
        <v>72</v>
      </c>
      <c r="AG9" s="16">
        <f t="shared" ref="AG9:AG14" si="3">MAX(B9:AF9)</f>
        <v>95</v>
      </c>
      <c r="AH9" s="25">
        <f>AVERAGE(B9:AF9)</f>
        <v>81.354838709677423</v>
      </c>
    </row>
    <row r="10" spans="1:35" ht="17.100000000000001" customHeight="1" x14ac:dyDescent="0.2">
      <c r="A10" s="9" t="s">
        <v>3</v>
      </c>
      <c r="B10" s="3">
        <f>[6]Outubro!$F$5</f>
        <v>80</v>
      </c>
      <c r="C10" s="3">
        <f>[6]Outubro!$F$6</f>
        <v>76</v>
      </c>
      <c r="D10" s="3">
        <f>[6]Outubro!$F$7</f>
        <v>76</v>
      </c>
      <c r="E10" s="3">
        <f>[6]Outubro!$F$8</f>
        <v>86</v>
      </c>
      <c r="F10" s="3">
        <f>[6]Outubro!$F$9</f>
        <v>84</v>
      </c>
      <c r="G10" s="3">
        <f>[6]Outubro!$F$10</f>
        <v>76</v>
      </c>
      <c r="H10" s="3">
        <f>[6]Outubro!$F$11</f>
        <v>76</v>
      </c>
      <c r="I10" s="3">
        <f>[6]Outubro!$F$12</f>
        <v>77</v>
      </c>
      <c r="J10" s="3">
        <f>[6]Outubro!$F$13</f>
        <v>71</v>
      </c>
      <c r="K10" s="3">
        <f>[6]Outubro!$F$14</f>
        <v>76</v>
      </c>
      <c r="L10" s="3">
        <f>[6]Outubro!$F$15</f>
        <v>91</v>
      </c>
      <c r="M10" s="3">
        <f>[6]Outubro!$F$16</f>
        <v>94</v>
      </c>
      <c r="N10" s="3">
        <f>[6]Outubro!$F$17</f>
        <v>86</v>
      </c>
      <c r="O10" s="3">
        <f>[6]Outubro!$F$18</f>
        <v>77</v>
      </c>
      <c r="P10" s="3">
        <f>[6]Outubro!$F$19</f>
        <v>84</v>
      </c>
      <c r="Q10" s="3">
        <f>[6]Outubro!$F$20</f>
        <v>93</v>
      </c>
      <c r="R10" s="3">
        <f>[6]Outubro!$F$21</f>
        <v>99</v>
      </c>
      <c r="S10" s="3">
        <f>[6]Outubro!$F$22</f>
        <v>92</v>
      </c>
      <c r="T10" s="3">
        <f>[6]Outubro!$F$23</f>
        <v>84</v>
      </c>
      <c r="U10" s="3">
        <f>[6]Outubro!$F$24</f>
        <v>90</v>
      </c>
      <c r="V10" s="3">
        <f>[6]Outubro!$F$25</f>
        <v>88</v>
      </c>
      <c r="W10" s="3">
        <f>[6]Outubro!$F$26</f>
        <v>93</v>
      </c>
      <c r="X10" s="3">
        <f>[6]Outubro!$F$27</f>
        <v>88</v>
      </c>
      <c r="Y10" s="3">
        <f>[6]Outubro!$F$28</f>
        <v>88</v>
      </c>
      <c r="Z10" s="3">
        <f>[6]Outubro!$F$29</f>
        <v>88</v>
      </c>
      <c r="AA10" s="3">
        <f>[6]Outubro!$F$30</f>
        <v>85</v>
      </c>
      <c r="AB10" s="3">
        <f>[6]Outubro!$F$31</f>
        <v>82</v>
      </c>
      <c r="AC10" s="3">
        <f>[6]Outubro!$F$32</f>
        <v>86</v>
      </c>
      <c r="AD10" s="3">
        <f>[6]Outubro!$F$33</f>
        <v>70</v>
      </c>
      <c r="AE10" s="3">
        <f>[6]Outubro!$F$34</f>
        <v>72</v>
      </c>
      <c r="AF10" s="3">
        <f>[6]Outubro!$F$35</f>
        <v>68</v>
      </c>
      <c r="AG10" s="16">
        <f t="shared" si="3"/>
        <v>99</v>
      </c>
      <c r="AH10" s="25">
        <f>AVERAGE(B10:AF10)</f>
        <v>83.096774193548384</v>
      </c>
    </row>
    <row r="11" spans="1:35" ht="17.100000000000001" customHeight="1" x14ac:dyDescent="0.2">
      <c r="A11" s="9" t="s">
        <v>4</v>
      </c>
      <c r="B11" s="3">
        <f>[7]Outubro!$F$5</f>
        <v>79</v>
      </c>
      <c r="C11" s="3">
        <f>[7]Outubro!$F$6</f>
        <v>69</v>
      </c>
      <c r="D11" s="3">
        <f>[7]Outubro!$F$7</f>
        <v>87</v>
      </c>
      <c r="E11" s="3">
        <f>[7]Outubro!$F$8</f>
        <v>91</v>
      </c>
      <c r="F11" s="3">
        <f>[7]Outubro!$F$9</f>
        <v>87</v>
      </c>
      <c r="G11" s="3">
        <f>[7]Outubro!$F$10</f>
        <v>81</v>
      </c>
      <c r="H11" s="3">
        <f>[7]Outubro!$F$11</f>
        <v>46</v>
      </c>
      <c r="I11" s="3">
        <f>[7]Outubro!$F$12</f>
        <v>49</v>
      </c>
      <c r="J11" s="3">
        <f>[7]Outubro!$F$13</f>
        <v>58</v>
      </c>
      <c r="K11" s="3">
        <f>[7]Outubro!$F$14</f>
        <v>95</v>
      </c>
      <c r="L11" s="3">
        <f>[7]Outubro!$F$15</f>
        <v>96</v>
      </c>
      <c r="M11" s="3">
        <f>[7]Outubro!$F$16</f>
        <v>96</v>
      </c>
      <c r="N11" s="3">
        <f>[7]Outubro!$F$17</f>
        <v>97</v>
      </c>
      <c r="O11" s="3">
        <f>[7]Outubro!$F$18</f>
        <v>90</v>
      </c>
      <c r="P11" s="3">
        <f>[7]Outubro!$F$19</f>
        <v>85</v>
      </c>
      <c r="Q11" s="3">
        <f>[7]Outubro!$F$20</f>
        <v>96</v>
      </c>
      <c r="R11" s="3">
        <f>[7]Outubro!$F$21</f>
        <v>97</v>
      </c>
      <c r="S11" s="3">
        <f>[7]Outubro!$F$22</f>
        <v>88</v>
      </c>
      <c r="T11" s="3">
        <f>[7]Outubro!$F$23</f>
        <v>86</v>
      </c>
      <c r="U11" s="3">
        <f>[7]Outubro!$F$24</f>
        <v>89</v>
      </c>
      <c r="V11" s="3">
        <f>[7]Outubro!$F$25</f>
        <v>96</v>
      </c>
      <c r="W11" s="3">
        <f>[7]Outubro!$F$26</f>
        <v>91</v>
      </c>
      <c r="X11" s="3">
        <f>[7]Outubro!$F$27</f>
        <v>80</v>
      </c>
      <c r="Y11" s="3">
        <f>[7]Outubro!$F$28</f>
        <v>95</v>
      </c>
      <c r="Z11" s="3">
        <f>[7]Outubro!$F$29</f>
        <v>91</v>
      </c>
      <c r="AA11" s="3">
        <f>[7]Outubro!$F$30</f>
        <v>93</v>
      </c>
      <c r="AB11" s="3">
        <f>[7]Outubro!$F$31</f>
        <v>87</v>
      </c>
      <c r="AC11" s="3">
        <f>[7]Outubro!$F$32</f>
        <v>87</v>
      </c>
      <c r="AD11" s="3">
        <f>[7]Outubro!$F$33</f>
        <v>74</v>
      </c>
      <c r="AE11" s="3">
        <f>[7]Outubro!$F$34</f>
        <v>59</v>
      </c>
      <c r="AF11" s="3">
        <f>[7]Outubro!$F$35</f>
        <v>70</v>
      </c>
      <c r="AG11" s="16">
        <f>MAX(B11:AF11)</f>
        <v>97</v>
      </c>
      <c r="AH11" s="25">
        <f t="shared" si="1"/>
        <v>83.387096774193552</v>
      </c>
    </row>
    <row r="12" spans="1:35" ht="17.100000000000001" customHeight="1" x14ac:dyDescent="0.2">
      <c r="A12" s="9" t="s">
        <v>5</v>
      </c>
      <c r="B12" s="14">
        <f>[8]Outubro!$F$5</f>
        <v>76</v>
      </c>
      <c r="C12" s="14">
        <f>[8]Outubro!$F$6</f>
        <v>67</v>
      </c>
      <c r="D12" s="14">
        <f>[8]Outubro!$F$7</f>
        <v>81</v>
      </c>
      <c r="E12" s="14">
        <f>[8]Outubro!$F$8</f>
        <v>90</v>
      </c>
      <c r="F12" s="14">
        <f>[8]Outubro!$F$9</f>
        <v>90</v>
      </c>
      <c r="G12" s="14">
        <f>[8]Outubro!$F$10</f>
        <v>71</v>
      </c>
      <c r="H12" s="14">
        <f>[8]Outubro!$F$11</f>
        <v>73</v>
      </c>
      <c r="I12" s="14">
        <f>[8]Outubro!$F$12</f>
        <v>78</v>
      </c>
      <c r="J12" s="14">
        <f>[8]Outubro!$F$13</f>
        <v>80</v>
      </c>
      <c r="K12" s="14">
        <f>[8]Outubro!$F$14</f>
        <v>83</v>
      </c>
      <c r="L12" s="14">
        <f>[8]Outubro!$F$15</f>
        <v>88</v>
      </c>
      <c r="M12" s="14">
        <f>[8]Outubro!$F$16</f>
        <v>77</v>
      </c>
      <c r="N12" s="14">
        <f>[8]Outubro!$F$17</f>
        <v>88</v>
      </c>
      <c r="O12" s="14">
        <f>[8]Outubro!$F$18</f>
        <v>59</v>
      </c>
      <c r="P12" s="14">
        <f>[8]Outubro!$F$19</f>
        <v>76</v>
      </c>
      <c r="Q12" s="14">
        <f>[8]Outubro!$F$20</f>
        <v>78</v>
      </c>
      <c r="R12" s="14">
        <f>[8]Outubro!$F$21</f>
        <v>85</v>
      </c>
      <c r="S12" s="14">
        <f>[8]Outubro!$F$22</f>
        <v>84</v>
      </c>
      <c r="T12" s="14">
        <f>[8]Outubro!$F$23</f>
        <v>74</v>
      </c>
      <c r="U12" s="14">
        <f>[8]Outubro!$F$24</f>
        <v>78</v>
      </c>
      <c r="V12" s="14">
        <f>[8]Outubro!$F$25</f>
        <v>73</v>
      </c>
      <c r="W12" s="14">
        <f>[8]Outubro!$F$26</f>
        <v>72</v>
      </c>
      <c r="X12" s="14">
        <f>[8]Outubro!$F$27</f>
        <v>83</v>
      </c>
      <c r="Y12" s="14">
        <f>[8]Outubro!$F$28</f>
        <v>83</v>
      </c>
      <c r="Z12" s="14">
        <f>[8]Outubro!$F$29</f>
        <v>82</v>
      </c>
      <c r="AA12" s="14">
        <f>[8]Outubro!$F$30</f>
        <v>80</v>
      </c>
      <c r="AB12" s="14">
        <f>[8]Outubro!$F$31</f>
        <v>79</v>
      </c>
      <c r="AC12" s="14">
        <f>[8]Outubro!$F$32</f>
        <v>78</v>
      </c>
      <c r="AD12" s="14">
        <f>[8]Outubro!$F$33</f>
        <v>79</v>
      </c>
      <c r="AE12" s="14">
        <f>[8]Outubro!$F$34</f>
        <v>77</v>
      </c>
      <c r="AF12" s="14">
        <f>[8]Outubro!$F$35</f>
        <v>74</v>
      </c>
      <c r="AG12" s="16">
        <f t="shared" si="3"/>
        <v>90</v>
      </c>
      <c r="AH12" s="25">
        <f t="shared" si="1"/>
        <v>78.58064516129032</v>
      </c>
    </row>
    <row r="13" spans="1:35" ht="17.100000000000001" customHeight="1" x14ac:dyDescent="0.2">
      <c r="A13" s="9" t="s">
        <v>6</v>
      </c>
      <c r="B13" s="14">
        <f>[9]Outubro!$F$5</f>
        <v>76</v>
      </c>
      <c r="C13" s="14">
        <f>[9]Outubro!$F$6</f>
        <v>67</v>
      </c>
      <c r="D13" s="14">
        <f>[9]Outubro!$F$7</f>
        <v>81</v>
      </c>
      <c r="E13" s="14">
        <f>[9]Outubro!$F$8</f>
        <v>90</v>
      </c>
      <c r="F13" s="14">
        <f>[9]Outubro!$F$9</f>
        <v>90</v>
      </c>
      <c r="G13" s="14">
        <f>[9]Outubro!$F$10</f>
        <v>71</v>
      </c>
      <c r="H13" s="14">
        <f>[9]Outubro!$F$11</f>
        <v>73</v>
      </c>
      <c r="I13" s="14">
        <f>[9]Outubro!$F$12</f>
        <v>78</v>
      </c>
      <c r="J13" s="14">
        <f>[9]Outubro!$F$13</f>
        <v>80</v>
      </c>
      <c r="K13" s="14">
        <f>[9]Outubro!$F$14</f>
        <v>83</v>
      </c>
      <c r="L13" s="14">
        <f>[9]Outubro!$F$15</f>
        <v>88</v>
      </c>
      <c r="M13" s="14">
        <f>[9]Outubro!$F$16</f>
        <v>77</v>
      </c>
      <c r="N13" s="14">
        <f>[9]Outubro!$F$17</f>
        <v>88</v>
      </c>
      <c r="O13" s="14">
        <f>[9]Outubro!$F$18</f>
        <v>59</v>
      </c>
      <c r="P13" s="14">
        <f>[9]Outubro!$F$19</f>
        <v>78</v>
      </c>
      <c r="Q13" s="14">
        <f>[9]Outubro!$F$20</f>
        <v>99</v>
      </c>
      <c r="R13" s="14">
        <f>[9]Outubro!$F$21</f>
        <v>98</v>
      </c>
      <c r="S13" s="14">
        <f>[9]Outubro!$F$22</f>
        <v>99</v>
      </c>
      <c r="T13" s="14">
        <f>[9]Outubro!$F$23</f>
        <v>100</v>
      </c>
      <c r="U13" s="14">
        <f>[9]Outubro!$F$24</f>
        <v>99</v>
      </c>
      <c r="V13" s="14">
        <f>[9]Outubro!$F$25</f>
        <v>99</v>
      </c>
      <c r="W13" s="14">
        <f>[9]Outubro!$F$26</f>
        <v>85</v>
      </c>
      <c r="X13" s="14">
        <f>[9]Outubro!$F$27</f>
        <v>100</v>
      </c>
      <c r="Y13" s="14">
        <f>[9]Outubro!$F$28</f>
        <v>82</v>
      </c>
      <c r="Z13" s="14">
        <f>[9]Outubro!$F$29</f>
        <v>100</v>
      </c>
      <c r="AA13" s="14">
        <f>[9]Outubro!$F$30</f>
        <v>84</v>
      </c>
      <c r="AB13" s="14">
        <f>[9]Outubro!$F$31</f>
        <v>100</v>
      </c>
      <c r="AC13" s="14">
        <f>[9]Outubro!$F$32</f>
        <v>100</v>
      </c>
      <c r="AD13" s="14">
        <f>[9]Outubro!$F$33</f>
        <v>100</v>
      </c>
      <c r="AE13" s="14">
        <f>[9]Outubro!$F$34</f>
        <v>99</v>
      </c>
      <c r="AF13" s="14">
        <f>[9]Outubro!$F$35</f>
        <v>80</v>
      </c>
      <c r="AG13" s="16">
        <f t="shared" si="3"/>
        <v>100</v>
      </c>
      <c r="AH13" s="25">
        <f t="shared" si="1"/>
        <v>87.193548387096769</v>
      </c>
    </row>
    <row r="14" spans="1:35" ht="17.100000000000001" customHeight="1" x14ac:dyDescent="0.2">
      <c r="A14" s="9" t="s">
        <v>7</v>
      </c>
      <c r="B14" s="14">
        <f>[10]Outubro!$F$5</f>
        <v>66</v>
      </c>
      <c r="C14" s="14">
        <f>[10]Outubro!$F$6</f>
        <v>81</v>
      </c>
      <c r="D14" s="14">
        <f>[10]Outubro!$F$7</f>
        <v>97</v>
      </c>
      <c r="E14" s="14">
        <f>[10]Outubro!$F$8</f>
        <v>98</v>
      </c>
      <c r="F14" s="14">
        <f>[10]Outubro!$F$9</f>
        <v>92</v>
      </c>
      <c r="G14" s="14">
        <f>[10]Outubro!$F$10</f>
        <v>81</v>
      </c>
      <c r="H14" s="14">
        <f>[10]Outubro!$F$11</f>
        <v>61</v>
      </c>
      <c r="I14" s="14">
        <f>[10]Outubro!$F$12</f>
        <v>75</v>
      </c>
      <c r="J14" s="14">
        <f>[10]Outubro!$F$13</f>
        <v>93</v>
      </c>
      <c r="K14" s="14">
        <f>[10]Outubro!$F$14</f>
        <v>96</v>
      </c>
      <c r="L14" s="14">
        <f>[10]Outubro!$F$15</f>
        <v>97</v>
      </c>
      <c r="M14" s="14">
        <f>[10]Outubro!$F$16</f>
        <v>96</v>
      </c>
      <c r="N14" s="14">
        <f>[10]Outubro!$F$17</f>
        <v>92</v>
      </c>
      <c r="O14" s="14">
        <f>[10]Outubro!$F$18</f>
        <v>85</v>
      </c>
      <c r="P14" s="14">
        <f>[10]Outubro!$F$19</f>
        <v>83</v>
      </c>
      <c r="Q14" s="14">
        <f>[10]Outubro!$F$20</f>
        <v>96</v>
      </c>
      <c r="R14" s="14">
        <f>[10]Outubro!$F$21</f>
        <v>94</v>
      </c>
      <c r="S14" s="14">
        <f>[10]Outubro!$F$22</f>
        <v>94</v>
      </c>
      <c r="T14" s="14">
        <f>[10]Outubro!$F$23</f>
        <v>95</v>
      </c>
      <c r="U14" s="14">
        <f>[10]Outubro!$F$24</f>
        <v>93</v>
      </c>
      <c r="V14" s="14">
        <f>[10]Outubro!$F$25</f>
        <v>94</v>
      </c>
      <c r="W14" s="14">
        <f>[10]Outubro!$F$26</f>
        <v>95</v>
      </c>
      <c r="X14" s="14">
        <f>[10]Outubro!$F$27</f>
        <v>82</v>
      </c>
      <c r="Y14" s="14">
        <f>[10]Outubro!$F$28</f>
        <v>91</v>
      </c>
      <c r="Z14" s="14">
        <f>[10]Outubro!$F$29</f>
        <v>93</v>
      </c>
      <c r="AA14" s="14">
        <f>[10]Outubro!$F$30</f>
        <v>85</v>
      </c>
      <c r="AB14" s="14">
        <f>[10]Outubro!$F$31</f>
        <v>87</v>
      </c>
      <c r="AC14" s="14">
        <f>[10]Outubro!$F$32</f>
        <v>80</v>
      </c>
      <c r="AD14" s="14">
        <f>[10]Outubro!$F$33</f>
        <v>90</v>
      </c>
      <c r="AE14" s="14">
        <f>[10]Outubro!$F$34</f>
        <v>67</v>
      </c>
      <c r="AF14" s="14">
        <f>[10]Outubro!$F$35</f>
        <v>86</v>
      </c>
      <c r="AG14" s="16">
        <f t="shared" si="3"/>
        <v>98</v>
      </c>
      <c r="AH14" s="25">
        <f t="shared" si="1"/>
        <v>87.58064516129032</v>
      </c>
    </row>
    <row r="15" spans="1:35" ht="17.100000000000001" customHeight="1" x14ac:dyDescent="0.2">
      <c r="A15" s="9" t="s">
        <v>8</v>
      </c>
      <c r="B15" s="14">
        <f>[11]Outubro!$F$5</f>
        <v>59</v>
      </c>
      <c r="C15" s="14">
        <f>[11]Outubro!$F$6</f>
        <v>80</v>
      </c>
      <c r="D15" s="14">
        <f>[11]Outubro!$F$7</f>
        <v>95</v>
      </c>
      <c r="E15" s="14">
        <f>[11]Outubro!$F$8</f>
        <v>96</v>
      </c>
      <c r="F15" s="14">
        <f>[11]Outubro!$F$9</f>
        <v>92</v>
      </c>
      <c r="G15" s="14">
        <f>[11]Outubro!$F$10</f>
        <v>82</v>
      </c>
      <c r="H15" s="14">
        <f>[11]Outubro!$F$11</f>
        <v>67</v>
      </c>
      <c r="I15" s="14">
        <f>[11]Outubro!$F$12</f>
        <v>61</v>
      </c>
      <c r="J15" s="14">
        <f>[11]Outubro!$F$13</f>
        <v>58</v>
      </c>
      <c r="K15" s="14">
        <f>[11]Outubro!$F$14</f>
        <v>95</v>
      </c>
      <c r="L15" s="14">
        <f>[11]Outubro!$F$15</f>
        <v>95</v>
      </c>
      <c r="M15" s="14">
        <f>[11]Outubro!$F$16</f>
        <v>91</v>
      </c>
      <c r="N15" s="14">
        <f>[11]Outubro!$F$17</f>
        <v>90</v>
      </c>
      <c r="O15" s="14">
        <f>[11]Outubro!$F$18</f>
        <v>82</v>
      </c>
      <c r="P15" s="14">
        <f>[11]Outubro!$F$19</f>
        <v>83</v>
      </c>
      <c r="Q15" s="14">
        <f>[11]Outubro!$F$20</f>
        <v>96</v>
      </c>
      <c r="R15" s="14">
        <f>[11]Outubro!$F$21</f>
        <v>95</v>
      </c>
      <c r="S15" s="14">
        <f>[11]Outubro!$F$22</f>
        <v>89</v>
      </c>
      <c r="T15" s="14">
        <f>[11]Outubro!$F$23</f>
        <v>82</v>
      </c>
      <c r="U15" s="14">
        <f>[11]Outubro!$F$24</f>
        <v>93</v>
      </c>
      <c r="V15" s="14">
        <f>[11]Outubro!$F$25</f>
        <v>95</v>
      </c>
      <c r="W15" s="14">
        <f>[11]Outubro!$F$26</f>
        <v>96</v>
      </c>
      <c r="X15" s="14">
        <f>[11]Outubro!$F$27</f>
        <v>92</v>
      </c>
      <c r="Y15" s="14">
        <f>[11]Outubro!$F$28</f>
        <v>96</v>
      </c>
      <c r="Z15" s="14">
        <f>[11]Outubro!$F$29</f>
        <v>94</v>
      </c>
      <c r="AA15" s="14">
        <f>[11]Outubro!$F$30</f>
        <v>88</v>
      </c>
      <c r="AB15" s="14">
        <f>[11]Outubro!$F$31</f>
        <v>91</v>
      </c>
      <c r="AC15" s="14">
        <f>[11]Outubro!$F$32</f>
        <v>96</v>
      </c>
      <c r="AD15" s="14">
        <f>[11]Outubro!$F$33</f>
        <v>94</v>
      </c>
      <c r="AE15" s="14">
        <f>[11]Outubro!$F$34</f>
        <v>87</v>
      </c>
      <c r="AF15" s="14">
        <f>[11]Outubro!$F$35</f>
        <v>90</v>
      </c>
      <c r="AG15" s="16">
        <f>MAX(B15:AF15)</f>
        <v>96</v>
      </c>
      <c r="AH15" s="25">
        <f>AVERAGE(B15:AF15)</f>
        <v>87.096774193548384</v>
      </c>
    </row>
    <row r="16" spans="1:35" ht="17.100000000000001" customHeight="1" x14ac:dyDescent="0.2">
      <c r="A16" s="9" t="s">
        <v>9</v>
      </c>
      <c r="B16" s="14">
        <f>[12]Outubro!$F$5</f>
        <v>59</v>
      </c>
      <c r="C16" s="14">
        <f>[12]Outubro!$F$6</f>
        <v>80</v>
      </c>
      <c r="D16" s="14">
        <f>[12]Outubro!$F$7</f>
        <v>95</v>
      </c>
      <c r="E16" s="14">
        <f>[12]Outubro!$F$8</f>
        <v>96</v>
      </c>
      <c r="F16" s="14">
        <f>[12]Outubro!$F$9</f>
        <v>92</v>
      </c>
      <c r="G16" s="14">
        <f>[12]Outubro!$F$10</f>
        <v>82</v>
      </c>
      <c r="H16" s="14">
        <f>[12]Outubro!$F$11</f>
        <v>67</v>
      </c>
      <c r="I16" s="14">
        <f>[12]Outubro!$F$12</f>
        <v>61</v>
      </c>
      <c r="J16" s="14">
        <f>[12]Outubro!$F$13</f>
        <v>58</v>
      </c>
      <c r="K16" s="14">
        <f>[12]Outubro!$F$14</f>
        <v>95</v>
      </c>
      <c r="L16" s="14">
        <f>[12]Outubro!$F$15</f>
        <v>95</v>
      </c>
      <c r="M16" s="14">
        <f>[12]Outubro!$F$16</f>
        <v>91</v>
      </c>
      <c r="N16" s="14">
        <f>[12]Outubro!$F$17</f>
        <v>90</v>
      </c>
      <c r="O16" s="14">
        <f>[12]Outubro!$F$18</f>
        <v>82</v>
      </c>
      <c r="P16" s="14">
        <f>[12]Outubro!$F$19</f>
        <v>82</v>
      </c>
      <c r="Q16" s="14">
        <f>[12]Outubro!$F$20</f>
        <v>96</v>
      </c>
      <c r="R16" s="14">
        <f>[12]Outubro!$F$21</f>
        <v>94</v>
      </c>
      <c r="S16" s="14">
        <f>[12]Outubro!$F$22</f>
        <v>68</v>
      </c>
      <c r="T16" s="14">
        <f>[12]Outubro!$F$23</f>
        <v>92</v>
      </c>
      <c r="U16" s="14">
        <f>[12]Outubro!$F$24</f>
        <v>88</v>
      </c>
      <c r="V16" s="14">
        <f>[12]Outubro!$F$25</f>
        <v>85</v>
      </c>
      <c r="W16" s="14">
        <f>[12]Outubro!$F$26</f>
        <v>88</v>
      </c>
      <c r="X16" s="14">
        <f>[12]Outubro!$F$27</f>
        <v>74</v>
      </c>
      <c r="Y16" s="14">
        <f>[12]Outubro!$F$28</f>
        <v>86</v>
      </c>
      <c r="Z16" s="14">
        <f>[12]Outubro!$F$29</f>
        <v>85</v>
      </c>
      <c r="AA16" s="14">
        <f>[12]Outubro!$F$30</f>
        <v>78</v>
      </c>
      <c r="AB16" s="14">
        <f>[12]Outubro!$F$31</f>
        <v>84</v>
      </c>
      <c r="AC16" s="14">
        <f>[12]Outubro!$F$32</f>
        <v>92</v>
      </c>
      <c r="AD16" s="14">
        <f>[12]Outubro!$F$33</f>
        <v>84</v>
      </c>
      <c r="AE16" s="14">
        <f>[12]Outubro!$F$34</f>
        <v>74</v>
      </c>
      <c r="AF16" s="14">
        <f>[12]Outubro!$F$35</f>
        <v>78</v>
      </c>
      <c r="AG16" s="16">
        <f t="shared" ref="AG16:AG27" si="4">MAX(B16:AF16)</f>
        <v>96</v>
      </c>
      <c r="AH16" s="25">
        <f t="shared" ref="AH16:AH28" si="5">AVERAGE(B16:AF16)</f>
        <v>82.935483870967744</v>
      </c>
    </row>
    <row r="17" spans="1:35" ht="17.100000000000001" customHeight="1" x14ac:dyDescent="0.2">
      <c r="A17" s="9" t="s">
        <v>48</v>
      </c>
      <c r="B17" s="14">
        <f>[13]Outubro!$F$5</f>
        <v>86</v>
      </c>
      <c r="C17" s="14">
        <f>[13]Outubro!$F$6</f>
        <v>80</v>
      </c>
      <c r="D17" s="14">
        <f>[13]Outubro!$F$7</f>
        <v>95</v>
      </c>
      <c r="E17" s="14">
        <f>[13]Outubro!$F$8</f>
        <v>96</v>
      </c>
      <c r="F17" s="14">
        <f>[13]Outubro!$F$9</f>
        <v>91</v>
      </c>
      <c r="G17" s="14">
        <f>[13]Outubro!$F$10</f>
        <v>90</v>
      </c>
      <c r="H17" s="14">
        <f>[13]Outubro!$F$11</f>
        <v>85</v>
      </c>
      <c r="I17" s="14">
        <f>[13]Outubro!$F$12</f>
        <v>88</v>
      </c>
      <c r="J17" s="14">
        <f>[13]Outubro!$F$13</f>
        <v>93</v>
      </c>
      <c r="K17" s="14">
        <f>[13]Outubro!$F$14</f>
        <v>95</v>
      </c>
      <c r="L17" s="14">
        <f>[13]Outubro!$F$15</f>
        <v>91</v>
      </c>
      <c r="M17" s="14">
        <f>[13]Outubro!$F$16</f>
        <v>87</v>
      </c>
      <c r="N17" s="14">
        <f>[13]Outubro!$F$17</f>
        <v>86</v>
      </c>
      <c r="O17" s="14">
        <f>[13]Outubro!$F$18</f>
        <v>74</v>
      </c>
      <c r="P17" s="14">
        <f>[13]Outubro!$F$19</f>
        <v>74</v>
      </c>
      <c r="Q17" s="14">
        <f>[13]Outubro!$F$20</f>
        <v>95</v>
      </c>
      <c r="R17" s="14">
        <f>[13]Outubro!$F$21</f>
        <v>96</v>
      </c>
      <c r="S17" s="14">
        <f>[13]Outubro!$F$22</f>
        <v>88</v>
      </c>
      <c r="T17" s="14">
        <f>[13]Outubro!$F$23</f>
        <v>94</v>
      </c>
      <c r="U17" s="14">
        <f>[13]Outubro!$F$24</f>
        <v>95</v>
      </c>
      <c r="V17" s="14">
        <f>[13]Outubro!$F$25</f>
        <v>88</v>
      </c>
      <c r="W17" s="14">
        <f>[13]Outubro!$F$26</f>
        <v>86</v>
      </c>
      <c r="X17" s="14">
        <f>[13]Outubro!$F$27</f>
        <v>80</v>
      </c>
      <c r="Y17" s="14">
        <f>[13]Outubro!$F$28</f>
        <v>79</v>
      </c>
      <c r="Z17" s="14">
        <f>[13]Outubro!$F$29</f>
        <v>94</v>
      </c>
      <c r="AA17" s="14">
        <f>[13]Outubro!$F$30</f>
        <v>90</v>
      </c>
      <c r="AB17" s="14">
        <f>[13]Outubro!$F$31</f>
        <v>81</v>
      </c>
      <c r="AC17" s="14">
        <f>[13]Outubro!$F$32</f>
        <v>82</v>
      </c>
      <c r="AD17" s="14">
        <f>[13]Outubro!$F$33</f>
        <v>85</v>
      </c>
      <c r="AE17" s="14">
        <f>[13]Outubro!$F$34</f>
        <v>92</v>
      </c>
      <c r="AF17" s="14">
        <f>[13]Outubro!$F$35</f>
        <v>71</v>
      </c>
      <c r="AG17" s="16">
        <f t="shared" ref="AG17" si="6">MAX(B17:AF17)</f>
        <v>96</v>
      </c>
      <c r="AH17" s="25">
        <f t="shared" ref="AH17" si="7">AVERAGE(B17:AF17)</f>
        <v>87.322580645161295</v>
      </c>
    </row>
    <row r="18" spans="1:35" ht="17.100000000000001" customHeight="1" x14ac:dyDescent="0.2">
      <c r="A18" s="9" t="s">
        <v>10</v>
      </c>
      <c r="B18" s="14">
        <f>[14]outubro!$F$5</f>
        <v>63</v>
      </c>
      <c r="C18" s="14">
        <f>[14]outubro!$F$6</f>
        <v>78</v>
      </c>
      <c r="D18" s="14">
        <f>[14]outubro!$F$7</f>
        <v>95</v>
      </c>
      <c r="E18" s="14">
        <f>[14]outubro!$F$8</f>
        <v>96</v>
      </c>
      <c r="F18" s="14">
        <f>[14]outubro!$F$9</f>
        <v>93</v>
      </c>
      <c r="G18" s="14">
        <f>[14]outubro!$F$10</f>
        <v>89</v>
      </c>
      <c r="H18" s="14">
        <f>[14]outubro!$F$11</f>
        <v>77</v>
      </c>
      <c r="I18" s="14">
        <f>[14]outubro!$F$12</f>
        <v>78</v>
      </c>
      <c r="J18" s="14">
        <f>[14]outubro!$F$13</f>
        <v>67</v>
      </c>
      <c r="K18" s="14">
        <f>[14]outubro!$F$14</f>
        <v>94</v>
      </c>
      <c r="L18" s="14">
        <f>[14]outubro!$F$15</f>
        <v>94</v>
      </c>
      <c r="M18" s="14">
        <f>[14]outubro!$F$16</f>
        <v>94</v>
      </c>
      <c r="N18" s="14">
        <f>[14]outubro!$F$17</f>
        <v>96</v>
      </c>
      <c r="O18" s="14">
        <f>[14]outubro!$F$18</f>
        <v>79</v>
      </c>
      <c r="P18" s="14">
        <f>[14]outubro!$F$19</f>
        <v>81</v>
      </c>
      <c r="Q18" s="14">
        <f>[14]outubro!$F$20</f>
        <v>95</v>
      </c>
      <c r="R18" s="14">
        <f>[14]outubro!$F$21</f>
        <v>94</v>
      </c>
      <c r="S18" s="14">
        <f>[14]outubro!$F$22</f>
        <v>93</v>
      </c>
      <c r="T18" s="14">
        <f>[14]outubro!$F$23</f>
        <v>94</v>
      </c>
      <c r="U18" s="14">
        <f>[14]outubro!$F$24</f>
        <v>92</v>
      </c>
      <c r="V18" s="14">
        <f>[14]outubro!$F$25</f>
        <v>92</v>
      </c>
      <c r="W18" s="14">
        <f>[14]outubro!$F$26</f>
        <v>93</v>
      </c>
      <c r="X18" s="14">
        <f>[14]outubro!$F$27</f>
        <v>82</v>
      </c>
      <c r="Y18" s="14">
        <f>[14]outubro!$F$28</f>
        <v>88</v>
      </c>
      <c r="Z18" s="14">
        <f>[14]outubro!$F$29</f>
        <v>85</v>
      </c>
      <c r="AA18" s="14">
        <f>[14]outubro!$F$30</f>
        <v>87</v>
      </c>
      <c r="AB18" s="14">
        <f>[14]outubro!$F$31</f>
        <v>89</v>
      </c>
      <c r="AC18" s="14">
        <f>[14]outubro!$F$32</f>
        <v>85</v>
      </c>
      <c r="AD18" s="14">
        <f>[14]outubro!$F$33</f>
        <v>94</v>
      </c>
      <c r="AE18" s="14">
        <f>[14]outubro!$F$34</f>
        <v>87</v>
      </c>
      <c r="AF18" s="14">
        <f>[14]outubro!$F$35</f>
        <v>91</v>
      </c>
      <c r="AG18" s="16">
        <f t="shared" si="4"/>
        <v>96</v>
      </c>
      <c r="AH18" s="25">
        <f t="shared" si="5"/>
        <v>87.58064516129032</v>
      </c>
    </row>
    <row r="19" spans="1:35" ht="17.100000000000001" customHeight="1" x14ac:dyDescent="0.2">
      <c r="A19" s="9" t="s">
        <v>11</v>
      </c>
      <c r="B19" s="14">
        <f>[15]Outubro!$F$5</f>
        <v>94</v>
      </c>
      <c r="C19" s="14">
        <f>[15]Outubro!$F$6</f>
        <v>92</v>
      </c>
      <c r="D19" s="14">
        <f>[15]Outubro!$F$7</f>
        <v>99</v>
      </c>
      <c r="E19" s="14">
        <f>[15]Outubro!$F$8</f>
        <v>100</v>
      </c>
      <c r="F19" s="14">
        <f>[15]Outubro!$F$9</f>
        <v>100</v>
      </c>
      <c r="G19" s="14">
        <f>[15]Outubro!$F$10</f>
        <v>96</v>
      </c>
      <c r="H19" s="14">
        <f>[15]Outubro!$F$11</f>
        <v>93</v>
      </c>
      <c r="I19" s="14">
        <f>[15]Outubro!$F$12</f>
        <v>100</v>
      </c>
      <c r="J19" s="14">
        <f>[15]Outubro!$F$13</f>
        <v>90</v>
      </c>
      <c r="K19" s="14">
        <f>[15]Outubro!$F$14</f>
        <v>100</v>
      </c>
      <c r="L19" s="14">
        <f>[15]Outubro!$F$15</f>
        <v>100</v>
      </c>
      <c r="M19" s="14">
        <f>[15]Outubro!$F$16</f>
        <v>93</v>
      </c>
      <c r="N19" s="14">
        <f>[15]Outubro!$F$17</f>
        <v>99</v>
      </c>
      <c r="O19" s="14">
        <f>[15]Outubro!$F$18</f>
        <v>93</v>
      </c>
      <c r="P19" s="14">
        <f>[15]Outubro!$F$19</f>
        <v>93</v>
      </c>
      <c r="Q19" s="14">
        <f>[15]Outubro!$F$20</f>
        <v>100</v>
      </c>
      <c r="R19" s="14">
        <f>[15]Outubro!$F$21</f>
        <v>100</v>
      </c>
      <c r="S19" s="14">
        <f>[15]Outubro!$F$22</f>
        <v>100</v>
      </c>
      <c r="T19" s="14">
        <f>[15]Outubro!$F$23</f>
        <v>100</v>
      </c>
      <c r="U19" s="14">
        <f>[15]Outubro!$F$24</f>
        <v>100</v>
      </c>
      <c r="V19" s="14">
        <f>[15]Outubro!$F$25</f>
        <v>100</v>
      </c>
      <c r="W19" s="14">
        <f>[15]Outubro!$F$26</f>
        <v>100</v>
      </c>
      <c r="X19" s="14">
        <f>[15]Outubro!$F$27</f>
        <v>88</v>
      </c>
      <c r="Y19" s="14">
        <f>[15]Outubro!$F$28</f>
        <v>80</v>
      </c>
      <c r="Z19" s="14">
        <f>[15]Outubro!$F$29</f>
        <v>100</v>
      </c>
      <c r="AA19" s="14">
        <f>[15]Outubro!$F$30</f>
        <v>100</v>
      </c>
      <c r="AB19" s="14">
        <f>[15]Outubro!$F$31</f>
        <v>99</v>
      </c>
      <c r="AC19" s="14">
        <f>[15]Outubro!$F$32</f>
        <v>90</v>
      </c>
      <c r="AD19" s="14">
        <f>[15]Outubro!$F$33</f>
        <v>100</v>
      </c>
      <c r="AE19" s="14">
        <f>[15]Outubro!$F$34</f>
        <v>95</v>
      </c>
      <c r="AF19" s="14">
        <f>[15]Outubro!$F$35</f>
        <v>92</v>
      </c>
      <c r="AG19" s="16">
        <f t="shared" si="4"/>
        <v>100</v>
      </c>
      <c r="AH19" s="25">
        <f t="shared" si="5"/>
        <v>96.322580645161295</v>
      </c>
    </row>
    <row r="20" spans="1:35" ht="17.100000000000001" customHeight="1" x14ac:dyDescent="0.2">
      <c r="A20" s="9" t="s">
        <v>12</v>
      </c>
      <c r="B20" s="14">
        <f>[16]Outubro!$F$5</f>
        <v>92</v>
      </c>
      <c r="C20" s="14">
        <f>[16]Outubro!$F$6</f>
        <v>85</v>
      </c>
      <c r="D20" s="14">
        <f>[16]Outubro!$F$7</f>
        <v>84</v>
      </c>
      <c r="E20" s="14">
        <f>[16]Outubro!$F$8</f>
        <v>96</v>
      </c>
      <c r="F20" s="14">
        <f>[16]Outubro!$F$9</f>
        <v>95</v>
      </c>
      <c r="G20" s="14">
        <f>[16]Outubro!$F$10</f>
        <v>94</v>
      </c>
      <c r="H20" s="14">
        <f>[16]Outubro!$F$11</f>
        <v>92</v>
      </c>
      <c r="I20" s="14">
        <f>[16]Outubro!$F$12</f>
        <v>92</v>
      </c>
      <c r="J20" s="14">
        <f>[16]Outubro!$F$13</f>
        <v>94</v>
      </c>
      <c r="K20" s="14">
        <f>[16]Outubro!$F$14</f>
        <v>94</v>
      </c>
      <c r="L20" s="14">
        <f>[16]Outubro!$F$15</f>
        <v>89</v>
      </c>
      <c r="M20" s="14">
        <f>[16]Outubro!$F$16</f>
        <v>86</v>
      </c>
      <c r="N20" s="14">
        <f>[16]Outubro!$F$17</f>
        <v>86</v>
      </c>
      <c r="O20" s="14">
        <f>[16]Outubro!$F$18</f>
        <v>79</v>
      </c>
      <c r="P20" s="14">
        <f>[16]Outubro!$F$19</f>
        <v>80</v>
      </c>
      <c r="Q20" s="14">
        <f>[16]Outubro!$F$20</f>
        <v>96</v>
      </c>
      <c r="R20" s="14">
        <f>[16]Outubro!$F$21</f>
        <v>96</v>
      </c>
      <c r="S20" s="14">
        <f>[16]Outubro!$F$22</f>
        <v>95</v>
      </c>
      <c r="T20" s="14">
        <f>[16]Outubro!$F$23</f>
        <v>95</v>
      </c>
      <c r="U20" s="14">
        <f>[16]Outubro!$F$24</f>
        <v>96</v>
      </c>
      <c r="V20" s="14">
        <f>[16]Outubro!$F$25</f>
        <v>91</v>
      </c>
      <c r="W20" s="14">
        <f>[16]Outubro!$F$26</f>
        <v>90</v>
      </c>
      <c r="X20" s="14">
        <f>[16]Outubro!$F$27</f>
        <v>85</v>
      </c>
      <c r="Y20" s="14">
        <f>[16]Outubro!$F$28</f>
        <v>85</v>
      </c>
      <c r="Z20" s="14">
        <f>[16]Outubro!$F$29</f>
        <v>94</v>
      </c>
      <c r="AA20" s="14">
        <f>[16]Outubro!$F$30</f>
        <v>95</v>
      </c>
      <c r="AB20" s="14">
        <f>[16]Outubro!$F$31</f>
        <v>91</v>
      </c>
      <c r="AC20" s="14">
        <f>[16]Outubro!$F$32</f>
        <v>90</v>
      </c>
      <c r="AD20" s="14">
        <f>[16]Outubro!$F$33</f>
        <v>91</v>
      </c>
      <c r="AE20" s="14">
        <f>[16]Outubro!$F$34</f>
        <v>94</v>
      </c>
      <c r="AF20" s="14">
        <f>[16]Outubro!$F$35</f>
        <v>91</v>
      </c>
      <c r="AG20" s="16">
        <f t="shared" si="4"/>
        <v>96</v>
      </c>
      <c r="AH20" s="25">
        <f t="shared" si="5"/>
        <v>90.741935483870961</v>
      </c>
    </row>
    <row r="21" spans="1:35" ht="17.100000000000001" customHeight="1" x14ac:dyDescent="0.2">
      <c r="A21" s="9" t="s">
        <v>13</v>
      </c>
      <c r="B21" s="14">
        <f>[17]Outubro!$F$5</f>
        <v>83</v>
      </c>
      <c r="C21" s="14">
        <f>[17]Outubro!$F$6</f>
        <v>86</v>
      </c>
      <c r="D21" s="14">
        <f>[17]Outubro!$F$7</f>
        <v>85</v>
      </c>
      <c r="E21" s="14">
        <f>[17]Outubro!$F$8</f>
        <v>96</v>
      </c>
      <c r="F21" s="14">
        <f>[17]Outubro!$F$9</f>
        <v>95</v>
      </c>
      <c r="G21" s="14">
        <f>[17]Outubro!$F$10</f>
        <v>92</v>
      </c>
      <c r="H21" s="14">
        <f>[17]Outubro!$F$11</f>
        <v>90</v>
      </c>
      <c r="I21" s="14">
        <f>[17]Outubro!$F$12</f>
        <v>96</v>
      </c>
      <c r="J21" s="14">
        <f>[17]Outubro!$F$13</f>
        <v>96</v>
      </c>
      <c r="K21" s="14">
        <f>[17]Outubro!$F$14</f>
        <v>94</v>
      </c>
      <c r="L21" s="14">
        <f>[17]Outubro!$F$15</f>
        <v>96</v>
      </c>
      <c r="M21" s="14">
        <f>[17]Outubro!$F$16</f>
        <v>91</v>
      </c>
      <c r="N21" s="14">
        <f>[17]Outubro!$F$17</f>
        <v>96</v>
      </c>
      <c r="O21" s="14">
        <f>[17]Outubro!$F$18</f>
        <v>88</v>
      </c>
      <c r="P21" s="14">
        <f>[17]Outubro!$F$19</f>
        <v>95</v>
      </c>
      <c r="Q21" s="14">
        <f>[17]Outubro!$F$20</f>
        <v>97</v>
      </c>
      <c r="R21" s="14">
        <f>[17]Outubro!$F$21</f>
        <v>95</v>
      </c>
      <c r="S21" s="14">
        <f>[17]Outubro!$F$22</f>
        <v>96</v>
      </c>
      <c r="T21" s="14">
        <f>[17]Outubro!$F$23</f>
        <v>87</v>
      </c>
      <c r="U21" s="14">
        <f>[17]Outubro!$F$24</f>
        <v>89</v>
      </c>
      <c r="V21" s="14">
        <f>[17]Outubro!$F$25</f>
        <v>88</v>
      </c>
      <c r="W21" s="14">
        <f>[17]Outubro!$F$26</f>
        <v>80</v>
      </c>
      <c r="X21" s="14">
        <f>[17]Outubro!$F$27</f>
        <v>87</v>
      </c>
      <c r="Y21" s="14">
        <f>[17]Outubro!$F$28</f>
        <v>93</v>
      </c>
      <c r="Z21" s="14">
        <f>[17]Outubro!$F$29</f>
        <v>96</v>
      </c>
      <c r="AA21" s="14">
        <f>[17]Outubro!$F$30</f>
        <v>95</v>
      </c>
      <c r="AB21" s="14">
        <f>[17]Outubro!$F$31</f>
        <v>86</v>
      </c>
      <c r="AC21" s="14">
        <f>[17]Outubro!$F$32</f>
        <v>91</v>
      </c>
      <c r="AD21" s="14">
        <f>[17]Outubro!$F$33</f>
        <v>94</v>
      </c>
      <c r="AE21" s="14">
        <f>[17]Outubro!$F$34</f>
        <v>94</v>
      </c>
      <c r="AF21" s="14">
        <f>[17]Outubro!$F$35</f>
        <v>83</v>
      </c>
      <c r="AG21" s="16">
        <f t="shared" si="4"/>
        <v>97</v>
      </c>
      <c r="AH21" s="25">
        <f t="shared" si="5"/>
        <v>91.290322580645167</v>
      </c>
    </row>
    <row r="22" spans="1:35" ht="17.100000000000001" customHeight="1" x14ac:dyDescent="0.2">
      <c r="A22" s="9" t="s">
        <v>14</v>
      </c>
      <c r="B22" s="14">
        <f>[18]Outubro!$F$5</f>
        <v>65</v>
      </c>
      <c r="C22" s="14">
        <f>[18]Outubro!$F$6</f>
        <v>72</v>
      </c>
      <c r="D22" s="14">
        <f>[18]Outubro!$F$7</f>
        <v>84</v>
      </c>
      <c r="E22" s="14">
        <f>[18]Outubro!$F$8</f>
        <v>88</v>
      </c>
      <c r="F22" s="14">
        <f>[18]Outubro!$F$9</f>
        <v>88</v>
      </c>
      <c r="G22" s="14">
        <f>[18]Outubro!$F$10</f>
        <v>73</v>
      </c>
      <c r="H22" s="14">
        <f>[18]Outubro!$F$11</f>
        <v>72</v>
      </c>
      <c r="I22" s="14">
        <f>[18]Outubro!$F$12</f>
        <v>76</v>
      </c>
      <c r="J22" s="14">
        <f>[18]Outubro!$F$13</f>
        <v>62</v>
      </c>
      <c r="K22" s="14">
        <f>[18]Outubro!$F$14</f>
        <v>77</v>
      </c>
      <c r="L22" s="14">
        <f>[18]Outubro!$F$15</f>
        <v>91</v>
      </c>
      <c r="M22" s="14">
        <f>[18]Outubro!$F$16</f>
        <v>92</v>
      </c>
      <c r="N22" s="14">
        <f>[18]Outubro!$F$17</f>
        <v>89</v>
      </c>
      <c r="O22" s="14">
        <f>[18]Outubro!$F$18</f>
        <v>77</v>
      </c>
      <c r="P22" s="14">
        <f>[18]Outubro!$F$19</f>
        <v>74</v>
      </c>
      <c r="Q22" s="14">
        <f>[18]Outubro!$F$20</f>
        <v>95</v>
      </c>
      <c r="R22" s="14">
        <f>[18]Outubro!$F$21</f>
        <v>96</v>
      </c>
      <c r="S22" s="14">
        <f>[18]Outubro!$F$22</f>
        <v>94</v>
      </c>
      <c r="T22" s="14">
        <f>[18]Outubro!$F$23</f>
        <v>88</v>
      </c>
      <c r="U22" s="14">
        <f>[18]Outubro!$F$24</f>
        <v>87</v>
      </c>
      <c r="V22" s="14">
        <f>[18]Outubro!$F$25</f>
        <v>79</v>
      </c>
      <c r="W22" s="14">
        <f>[18]Outubro!$F$26</f>
        <v>82</v>
      </c>
      <c r="X22" s="14">
        <f>[18]Outubro!$F$27</f>
        <v>84</v>
      </c>
      <c r="Y22" s="14">
        <f>[18]Outubro!$F$28</f>
        <v>90</v>
      </c>
      <c r="Z22" s="14">
        <f>[18]Outubro!$F$29</f>
        <v>93</v>
      </c>
      <c r="AA22" s="14">
        <f>[18]Outubro!$F$30</f>
        <v>90</v>
      </c>
      <c r="AB22" s="14">
        <f>[18]Outubro!$F$31</f>
        <v>74</v>
      </c>
      <c r="AC22" s="14">
        <f>[18]Outubro!$F$32</f>
        <v>86</v>
      </c>
      <c r="AD22" s="14">
        <f>[18]Outubro!$F$33</f>
        <v>70</v>
      </c>
      <c r="AE22" s="14">
        <f>[18]Outubro!$F$34</f>
        <v>77</v>
      </c>
      <c r="AF22" s="14">
        <f>[18]Outubro!$F$35</f>
        <v>68</v>
      </c>
      <c r="AG22" s="16">
        <f t="shared" si="4"/>
        <v>96</v>
      </c>
      <c r="AH22" s="25">
        <f t="shared" si="5"/>
        <v>81.709677419354833</v>
      </c>
    </row>
    <row r="23" spans="1:35" ht="17.100000000000001" customHeight="1" x14ac:dyDescent="0.2">
      <c r="A23" s="9" t="s">
        <v>15</v>
      </c>
      <c r="B23" s="14">
        <f>[19]Outubro!$F$5</f>
        <v>80</v>
      </c>
      <c r="C23" s="14">
        <f>[19]Outubro!$F$6</f>
        <v>86</v>
      </c>
      <c r="D23" s="14">
        <f>[19]Outubro!$F$7</f>
        <v>97</v>
      </c>
      <c r="E23" s="14">
        <f>[19]Outubro!$F$8</f>
        <v>98</v>
      </c>
      <c r="F23" s="14">
        <f>[19]Outubro!$F$9</f>
        <v>95</v>
      </c>
      <c r="G23" s="14">
        <f>[19]Outubro!$F$10</f>
        <v>84</v>
      </c>
      <c r="H23" s="14">
        <f>[19]Outubro!$F$11</f>
        <v>72</v>
      </c>
      <c r="I23" s="14">
        <f>[19]Outubro!$F$12</f>
        <v>78</v>
      </c>
      <c r="J23" s="14">
        <f>[19]Outubro!$F$13</f>
        <v>63</v>
      </c>
      <c r="K23" s="14">
        <f>[19]Outubro!$F$14</f>
        <v>96</v>
      </c>
      <c r="L23" s="14">
        <f>[19]Outubro!$F$15</f>
        <v>99</v>
      </c>
      <c r="M23" s="14">
        <f>[19]Outubro!$F$16</f>
        <v>99</v>
      </c>
      <c r="N23" s="14">
        <f>[19]Outubro!$F$17</f>
        <v>96</v>
      </c>
      <c r="O23" s="14">
        <f>[19]Outubro!$F$18</f>
        <v>91</v>
      </c>
      <c r="P23" s="14">
        <f>[19]Outubro!$F$19</f>
        <v>90</v>
      </c>
      <c r="Q23" s="14">
        <f>[19]Outubro!$F$20</f>
        <v>97</v>
      </c>
      <c r="R23" s="14">
        <f>[19]Outubro!$F$21</f>
        <v>92</v>
      </c>
      <c r="S23" s="14">
        <f>[19]Outubro!$F$22</f>
        <v>96</v>
      </c>
      <c r="T23" s="14">
        <f>[19]Outubro!$F$23</f>
        <v>96</v>
      </c>
      <c r="U23" s="14">
        <f>[19]Outubro!$F$24</f>
        <v>96</v>
      </c>
      <c r="V23" s="14">
        <f>[19]Outubro!$F$25</f>
        <v>97</v>
      </c>
      <c r="W23" s="14">
        <f>[19]Outubro!$F$26</f>
        <v>99</v>
      </c>
      <c r="X23" s="14">
        <f>[19]Outubro!$F$27</f>
        <v>97</v>
      </c>
      <c r="Y23" s="14">
        <f>[19]Outubro!$F$28</f>
        <v>78</v>
      </c>
      <c r="Z23" s="14">
        <f>[19]Outubro!$F$29</f>
        <v>88</v>
      </c>
      <c r="AA23" s="14">
        <f>[19]Outubro!$F$30</f>
        <v>89</v>
      </c>
      <c r="AB23" s="14">
        <f>[19]Outubro!$F$31</f>
        <v>94</v>
      </c>
      <c r="AC23" s="14">
        <f>[19]Outubro!$F$32</f>
        <v>76</v>
      </c>
      <c r="AD23" s="14">
        <f>[19]Outubro!$F$33</f>
        <v>90</v>
      </c>
      <c r="AE23" s="14">
        <f>[19]Outubro!$F$34</f>
        <v>72</v>
      </c>
      <c r="AF23" s="14">
        <f>[19]Outubro!$F$35</f>
        <v>81</v>
      </c>
      <c r="AG23" s="16">
        <f t="shared" si="4"/>
        <v>99</v>
      </c>
      <c r="AH23" s="25">
        <f t="shared" si="5"/>
        <v>89.096774193548384</v>
      </c>
    </row>
    <row r="24" spans="1:35" ht="17.100000000000001" customHeight="1" x14ac:dyDescent="0.2">
      <c r="A24" s="9" t="s">
        <v>16</v>
      </c>
      <c r="B24" s="14">
        <f>[20]Outubro!$F$5</f>
        <v>59</v>
      </c>
      <c r="C24" s="14">
        <f>[20]Outubro!$F$6</f>
        <v>53</v>
      </c>
      <c r="D24" s="14">
        <f>[20]Outubro!$F$7</f>
        <v>96</v>
      </c>
      <c r="E24" s="14">
        <f>[20]Outubro!$F$8</f>
        <v>94</v>
      </c>
      <c r="F24" s="14">
        <f>[20]Outubro!$F$9</f>
        <v>92</v>
      </c>
      <c r="G24" s="14">
        <f>[20]Outubro!$F$10</f>
        <v>79</v>
      </c>
      <c r="H24" s="14">
        <f>[20]Outubro!$F$11</f>
        <v>74</v>
      </c>
      <c r="I24" s="14">
        <f>[20]Outubro!$F$12</f>
        <v>86</v>
      </c>
      <c r="J24" s="14">
        <f>[20]Outubro!$F$13</f>
        <v>77</v>
      </c>
      <c r="K24" s="14">
        <f>[20]Outubro!$F$14</f>
        <v>95</v>
      </c>
      <c r="L24" s="14">
        <f>[20]Outubro!$F$15</f>
        <v>94</v>
      </c>
      <c r="M24" s="14">
        <f>[20]Outubro!$F$16</f>
        <v>90</v>
      </c>
      <c r="N24" s="14">
        <f>[20]Outubro!$F$17</f>
        <v>89</v>
      </c>
      <c r="O24" s="14">
        <f>[20]Outubro!$F$18</f>
        <v>87</v>
      </c>
      <c r="P24" s="14">
        <f>[20]Outubro!$F$19</f>
        <v>82</v>
      </c>
      <c r="Q24" s="14">
        <f>[20]Outubro!$F$20</f>
        <v>96</v>
      </c>
      <c r="R24" s="14">
        <f>[20]Outubro!$F$21</f>
        <v>93</v>
      </c>
      <c r="S24" s="14">
        <f>[20]Outubro!$F$22</f>
        <v>94</v>
      </c>
      <c r="T24" s="14">
        <f>[20]Outubro!$F$23</f>
        <v>92</v>
      </c>
      <c r="U24" s="14">
        <f>[20]Outubro!$F$24</f>
        <v>82</v>
      </c>
      <c r="V24" s="14">
        <f>[20]Outubro!$F$25</f>
        <v>71</v>
      </c>
      <c r="W24" s="14">
        <f>[20]Outubro!$F$26</f>
        <v>65</v>
      </c>
      <c r="X24" s="14">
        <f>[20]Outubro!$F$27</f>
        <v>80</v>
      </c>
      <c r="Y24" s="14">
        <f>[20]Outubro!$F$28</f>
        <v>65</v>
      </c>
      <c r="Z24" s="14">
        <f>[20]Outubro!$F$29</f>
        <v>85</v>
      </c>
      <c r="AA24" s="14">
        <f>[20]Outubro!$F$30</f>
        <v>88</v>
      </c>
      <c r="AB24" s="14">
        <f>[20]Outubro!$F$31</f>
        <v>71</v>
      </c>
      <c r="AC24" s="14">
        <f>[20]Outubro!$F$32</f>
        <v>71</v>
      </c>
      <c r="AD24" s="14">
        <f>[20]Outubro!$F$33</f>
        <v>74</v>
      </c>
      <c r="AE24" s="14">
        <f>[20]Outubro!$F$34</f>
        <v>56</v>
      </c>
      <c r="AF24" s="14">
        <f>[20]Outubro!$F$35</f>
        <v>66</v>
      </c>
      <c r="AG24" s="16">
        <f t="shared" si="4"/>
        <v>96</v>
      </c>
      <c r="AH24" s="25">
        <f t="shared" si="5"/>
        <v>80.516129032258064</v>
      </c>
    </row>
    <row r="25" spans="1:35" ht="17.100000000000001" customHeight="1" x14ac:dyDescent="0.2">
      <c r="A25" s="9" t="s">
        <v>17</v>
      </c>
      <c r="B25" s="14">
        <f>[21]Outubro!$F$5</f>
        <v>72</v>
      </c>
      <c r="C25" s="14">
        <f>[21]Outubro!$F$6</f>
        <v>84</v>
      </c>
      <c r="D25" s="14">
        <f>[21]Outubro!$F$7</f>
        <v>94</v>
      </c>
      <c r="E25" s="14">
        <f>[21]Outubro!$F$8</f>
        <v>97</v>
      </c>
      <c r="F25" s="14">
        <f>[21]Outubro!$F$9</f>
        <v>93</v>
      </c>
      <c r="G25" s="14">
        <f>[21]Outubro!$F$10</f>
        <v>87</v>
      </c>
      <c r="H25" s="14">
        <f>[21]Outubro!$F$11</f>
        <v>76</v>
      </c>
      <c r="I25" s="14">
        <f>[21]Outubro!$F$12</f>
        <v>86</v>
      </c>
      <c r="J25" s="14">
        <f>[21]Outubro!$F$13</f>
        <v>79</v>
      </c>
      <c r="K25" s="14">
        <f>[21]Outubro!$F$14</f>
        <v>95</v>
      </c>
      <c r="L25" s="14">
        <f>[21]Outubro!$F$15</f>
        <v>94</v>
      </c>
      <c r="M25" s="14">
        <f>[21]Outubro!$F$16</f>
        <v>91</v>
      </c>
      <c r="N25" s="14">
        <f>[21]Outubro!$F$17</f>
        <v>95</v>
      </c>
      <c r="O25" s="14">
        <f>[21]Outubro!$F$18</f>
        <v>80</v>
      </c>
      <c r="P25" s="14">
        <f>[21]Outubro!$F$19</f>
        <v>83</v>
      </c>
      <c r="Q25" s="14">
        <f>[21]Outubro!$F$20</f>
        <v>96</v>
      </c>
      <c r="R25" s="14">
        <f>[21]Outubro!$F$21</f>
        <v>96</v>
      </c>
      <c r="S25" s="14">
        <f>[21]Outubro!$F$22</f>
        <v>96</v>
      </c>
      <c r="T25" s="14">
        <f>[21]Outubro!$F$23</f>
        <v>94</v>
      </c>
      <c r="U25" s="14">
        <f>[21]Outubro!$F$24</f>
        <v>96</v>
      </c>
      <c r="V25" s="14">
        <f>[21]Outubro!$F$25</f>
        <v>95</v>
      </c>
      <c r="W25" s="14">
        <f>[21]Outubro!$F$26</f>
        <v>95</v>
      </c>
      <c r="X25" s="14">
        <f>[21]Outubro!$F$27</f>
        <v>83</v>
      </c>
      <c r="Y25" s="14">
        <f>[21]Outubro!$F$28</f>
        <v>82</v>
      </c>
      <c r="Z25" s="14">
        <f>[21]Outubro!$F$29</f>
        <v>96</v>
      </c>
      <c r="AA25" s="14">
        <f>[21]Outubro!$F$30</f>
        <v>95</v>
      </c>
      <c r="AB25" s="14">
        <f>[21]Outubro!$F$31</f>
        <v>85</v>
      </c>
      <c r="AC25" s="14">
        <f>[21]Outubro!$F$32</f>
        <v>86</v>
      </c>
      <c r="AD25" s="14">
        <f>[21]Outubro!$F$33</f>
        <v>94</v>
      </c>
      <c r="AE25" s="14">
        <f>[21]Outubro!$F$34</f>
        <v>91</v>
      </c>
      <c r="AF25" s="14">
        <f>[21]Outubro!$F$35</f>
        <v>91</v>
      </c>
      <c r="AG25" s="16">
        <f t="shared" si="4"/>
        <v>97</v>
      </c>
      <c r="AH25" s="25">
        <f t="shared" si="5"/>
        <v>89.58064516129032</v>
      </c>
    </row>
    <row r="26" spans="1:35" ht="17.100000000000001" customHeight="1" x14ac:dyDescent="0.2">
      <c r="A26" s="9" t="s">
        <v>18</v>
      </c>
      <c r="B26" s="14">
        <f>[22]Outubro!$F$5</f>
        <v>79</v>
      </c>
      <c r="C26" s="14">
        <f>[22]Outubro!$F$6</f>
        <v>79</v>
      </c>
      <c r="D26" s="14">
        <f>[22]Outubro!$F$7</f>
        <v>84</v>
      </c>
      <c r="E26" s="14">
        <f>[22]Outubro!$F$8</f>
        <v>92</v>
      </c>
      <c r="F26" s="14">
        <f>[22]Outubro!$F$9</f>
        <v>90</v>
      </c>
      <c r="G26" s="14">
        <f>[22]Outubro!$F$10</f>
        <v>75</v>
      </c>
      <c r="H26" s="14">
        <f>[22]Outubro!$F$11</f>
        <v>73</v>
      </c>
      <c r="I26" s="14">
        <f>[22]Outubro!$F$12</f>
        <v>88</v>
      </c>
      <c r="J26" s="14">
        <f>[22]Outubro!$F$13</f>
        <v>93</v>
      </c>
      <c r="K26" s="14">
        <f>[22]Outubro!$F$14</f>
        <v>96</v>
      </c>
      <c r="L26" s="14">
        <f>[22]Outubro!$F$15</f>
        <v>97</v>
      </c>
      <c r="M26" s="14">
        <f>[22]Outubro!$F$16</f>
        <v>95</v>
      </c>
      <c r="N26" s="14">
        <f>[22]Outubro!$F$17</f>
        <v>94</v>
      </c>
      <c r="O26" s="14">
        <f>[22]Outubro!$F$18</f>
        <v>86</v>
      </c>
      <c r="P26" s="14">
        <f>[22]Outubro!$F$19</f>
        <v>85</v>
      </c>
      <c r="Q26" s="14">
        <f>[22]Outubro!$F$20</f>
        <v>97</v>
      </c>
      <c r="R26" s="14">
        <f>[22]Outubro!$F$21</f>
        <v>98</v>
      </c>
      <c r="S26" s="14">
        <f>[22]Outubro!$F$22</f>
        <v>90</v>
      </c>
      <c r="T26" s="14">
        <f>[22]Outubro!$F$23</f>
        <v>97</v>
      </c>
      <c r="U26" s="14">
        <f>[22]Outubro!$F$24</f>
        <v>91</v>
      </c>
      <c r="V26" s="14">
        <f>[22]Outubro!$F$25</f>
        <v>93</v>
      </c>
      <c r="W26" s="14">
        <f>[22]Outubro!$F$26</f>
        <v>90</v>
      </c>
      <c r="X26" s="14">
        <f>[22]Outubro!$F$27</f>
        <v>84</v>
      </c>
      <c r="Y26" s="14">
        <f>[22]Outubro!$F$28</f>
        <v>93</v>
      </c>
      <c r="Z26" s="14">
        <f>[22]Outubro!$F$29</f>
        <v>96</v>
      </c>
      <c r="AA26" s="14">
        <f>[22]Outubro!$F$30</f>
        <v>89</v>
      </c>
      <c r="AB26" s="14">
        <f>[22]Outubro!$F$31</f>
        <v>89</v>
      </c>
      <c r="AC26" s="14">
        <f>[22]Outubro!$F$32</f>
        <v>93</v>
      </c>
      <c r="AD26" s="14">
        <f>[22]Outubro!$F$33</f>
        <v>83</v>
      </c>
      <c r="AE26" s="14">
        <f>[22]Outubro!$F$34</f>
        <v>82</v>
      </c>
      <c r="AF26" s="14">
        <f>[22]Outubro!$F$35</f>
        <v>84</v>
      </c>
      <c r="AG26" s="16">
        <f t="shared" si="4"/>
        <v>98</v>
      </c>
      <c r="AH26" s="25">
        <f t="shared" si="5"/>
        <v>88.870967741935488</v>
      </c>
    </row>
    <row r="27" spans="1:35" ht="17.100000000000001" customHeight="1" x14ac:dyDescent="0.2">
      <c r="A27" s="9" t="s">
        <v>19</v>
      </c>
      <c r="B27" s="14">
        <f>[23]Outubro!$F$5</f>
        <v>67</v>
      </c>
      <c r="C27" s="14">
        <f>[23]Outubro!$F$6</f>
        <v>83</v>
      </c>
      <c r="D27" s="14">
        <f>[23]Outubro!$F$7</f>
        <v>95</v>
      </c>
      <c r="E27" s="14">
        <f>[23]Outubro!$F$8</f>
        <v>95</v>
      </c>
      <c r="F27" s="14">
        <f>[23]Outubro!$F$9</f>
        <v>85</v>
      </c>
      <c r="G27" s="14">
        <f>[23]Outubro!$F$10</f>
        <v>85</v>
      </c>
      <c r="H27" s="14">
        <f>[23]Outubro!$F$11</f>
        <v>71</v>
      </c>
      <c r="I27" s="14">
        <f>[23]Outubro!$F$12</f>
        <v>65</v>
      </c>
      <c r="J27" s="14">
        <f>[23]Outubro!$F$13</f>
        <v>61</v>
      </c>
      <c r="K27" s="14">
        <f>[23]Outubro!$F$14</f>
        <v>94</v>
      </c>
      <c r="L27" s="14">
        <f>[23]Outubro!$F$15</f>
        <v>93</v>
      </c>
      <c r="M27" s="14">
        <f>[23]Outubro!$F$16</f>
        <v>95</v>
      </c>
      <c r="N27" s="14">
        <f>[23]Outubro!$F$17</f>
        <v>94</v>
      </c>
      <c r="O27" s="14">
        <f>[23]Outubro!$F$18</f>
        <v>85</v>
      </c>
      <c r="P27" s="14">
        <f>[23]Outubro!$F$19</f>
        <v>81</v>
      </c>
      <c r="Q27" s="14">
        <f>[23]Outubro!$F$20</f>
        <v>94</v>
      </c>
      <c r="R27" s="14">
        <f>[23]Outubro!$F$21</f>
        <v>86</v>
      </c>
      <c r="S27" s="14">
        <f>[23]Outubro!$F$22</f>
        <v>76</v>
      </c>
      <c r="T27" s="14">
        <f>[23]Outubro!$F$23</f>
        <v>82</v>
      </c>
      <c r="U27" s="14">
        <f>[23]Outubro!$F$24</f>
        <v>93</v>
      </c>
      <c r="V27" s="14">
        <f>[23]Outubro!$F$25</f>
        <v>94</v>
      </c>
      <c r="W27" s="14">
        <f>[23]Outubro!$F$26</f>
        <v>95</v>
      </c>
      <c r="X27" s="14">
        <f>[23]Outubro!$F$27</f>
        <v>92</v>
      </c>
      <c r="Y27" s="14">
        <f>[23]Outubro!$F$28</f>
        <v>93</v>
      </c>
      <c r="Z27" s="14">
        <f>[23]Outubro!$F$29</f>
        <v>77</v>
      </c>
      <c r="AA27" s="14">
        <f>[23]Outubro!$F$30</f>
        <v>94</v>
      </c>
      <c r="AB27" s="14">
        <f>[23]Outubro!$F$31</f>
        <v>89</v>
      </c>
      <c r="AC27" s="14">
        <f>[23]Outubro!$F$32</f>
        <v>94</v>
      </c>
      <c r="AD27" s="14">
        <f>[23]Outubro!$F$33</f>
        <v>91</v>
      </c>
      <c r="AE27" s="14">
        <f>[23]Outubro!$F$34</f>
        <v>82</v>
      </c>
      <c r="AF27" s="14">
        <f>[23]Outubro!$F$35</f>
        <v>86</v>
      </c>
      <c r="AG27" s="16">
        <f t="shared" si="4"/>
        <v>95</v>
      </c>
      <c r="AH27" s="25">
        <f>AVERAGE(B27:AF27)</f>
        <v>86.032258064516128</v>
      </c>
    </row>
    <row r="28" spans="1:35" ht="17.100000000000001" customHeight="1" x14ac:dyDescent="0.2">
      <c r="A28" s="9" t="s">
        <v>31</v>
      </c>
      <c r="B28" s="14">
        <f>[24]Outubro!$F$5</f>
        <v>70</v>
      </c>
      <c r="C28" s="14">
        <f>[24]Outubro!$F$6</f>
        <v>95</v>
      </c>
      <c r="D28" s="14">
        <f>[24]Outubro!$F$7</f>
        <v>92</v>
      </c>
      <c r="E28" s="14">
        <f>[24]Outubro!$F$8</f>
        <v>94</v>
      </c>
      <c r="F28" s="14">
        <f>[24]Outubro!$F$9</f>
        <v>82</v>
      </c>
      <c r="G28" s="14">
        <f>[24]Outubro!$F$10</f>
        <v>67</v>
      </c>
      <c r="H28" s="14">
        <f>[24]Outubro!$F$11</f>
        <v>60</v>
      </c>
      <c r="I28" s="14">
        <f>[24]Outubro!$F$12</f>
        <v>87</v>
      </c>
      <c r="J28" s="14">
        <f>[24]Outubro!$F$13</f>
        <v>66</v>
      </c>
      <c r="K28" s="14">
        <f>[24]Outubro!$F$14</f>
        <v>95</v>
      </c>
      <c r="L28" s="14">
        <f>[24]Outubro!$F$15</f>
        <v>96</v>
      </c>
      <c r="M28" s="14">
        <f>[24]Outubro!$F$16</f>
        <v>92</v>
      </c>
      <c r="N28" s="14">
        <f>[24]Outubro!$F$17</f>
        <v>91</v>
      </c>
      <c r="O28" s="14">
        <f>[24]Outubro!$F$18</f>
        <v>86</v>
      </c>
      <c r="P28" s="14">
        <f>[24]Outubro!$F$19</f>
        <v>77</v>
      </c>
      <c r="Q28" s="14">
        <f>[24]Outubro!$F$20</f>
        <v>95</v>
      </c>
      <c r="R28" s="14">
        <f>[24]Outubro!$F$21</f>
        <v>93</v>
      </c>
      <c r="S28" s="14">
        <f>[24]Outubro!$F$22</f>
        <v>91</v>
      </c>
      <c r="T28" s="14">
        <f>[24]Outubro!$F$23</f>
        <v>94</v>
      </c>
      <c r="U28" s="14">
        <f>[24]Outubro!$F$24</f>
        <v>93</v>
      </c>
      <c r="V28" s="14">
        <f>[24]Outubro!$F$25</f>
        <v>79</v>
      </c>
      <c r="W28" s="14">
        <f>[24]Outubro!$F$26</f>
        <v>79</v>
      </c>
      <c r="X28" s="14">
        <f>[24]Outubro!$F$27</f>
        <v>95</v>
      </c>
      <c r="Y28" s="14">
        <f>[24]Outubro!$F$28</f>
        <v>92</v>
      </c>
      <c r="Z28" s="14">
        <f>[24]Outubro!$F$29</f>
        <v>96</v>
      </c>
      <c r="AA28" s="14">
        <f>[24]Outubro!$F$30</f>
        <v>84</v>
      </c>
      <c r="AB28" s="14">
        <f>[24]Outubro!$F$31</f>
        <v>85</v>
      </c>
      <c r="AC28" s="14">
        <f>[24]Outubro!$F$32</f>
        <v>85</v>
      </c>
      <c r="AD28" s="14">
        <f>[24]Outubro!$F$33</f>
        <v>79</v>
      </c>
      <c r="AE28" s="14">
        <f>[24]Outubro!$F$34</f>
        <v>70</v>
      </c>
      <c r="AF28" s="14">
        <f>[24]Outubro!$F$35</f>
        <v>77</v>
      </c>
      <c r="AG28" s="16">
        <f>MAX(B28:AF28)</f>
        <v>96</v>
      </c>
      <c r="AH28" s="25">
        <f t="shared" si="5"/>
        <v>85.064516129032256</v>
      </c>
    </row>
    <row r="29" spans="1:35" ht="17.100000000000001" customHeight="1" x14ac:dyDescent="0.2">
      <c r="A29" s="9" t="s">
        <v>20</v>
      </c>
      <c r="B29" s="14">
        <f>[25]Outubro!$F$5</f>
        <v>68</v>
      </c>
      <c r="C29" s="14">
        <f>[25]Outubro!$F$6</f>
        <v>74</v>
      </c>
      <c r="D29" s="14">
        <f>[25]Outubro!$F$7</f>
        <v>67</v>
      </c>
      <c r="E29" s="14">
        <f>[25]Outubro!$F$8</f>
        <v>84</v>
      </c>
      <c r="F29" s="14">
        <f>[25]Outubro!$F$9</f>
        <v>80</v>
      </c>
      <c r="G29" s="14">
        <f>[25]Outubro!$F$10</f>
        <v>71</v>
      </c>
      <c r="H29" s="14">
        <f>[25]Outubro!$F$11</f>
        <v>63</v>
      </c>
      <c r="I29" s="14">
        <f>[25]Outubro!$F$12</f>
        <v>65</v>
      </c>
      <c r="J29" s="14">
        <f>[25]Outubro!$F$13</f>
        <v>59</v>
      </c>
      <c r="K29" s="14">
        <f>[25]Outubro!$F$14</f>
        <v>81</v>
      </c>
      <c r="L29" s="14">
        <f>[25]Outubro!$F$15</f>
        <v>89</v>
      </c>
      <c r="M29" s="14">
        <f>[25]Outubro!$F$16</f>
        <v>84</v>
      </c>
      <c r="N29" s="14">
        <f>[25]Outubro!$F$17</f>
        <v>88</v>
      </c>
      <c r="O29" s="14">
        <f>[25]Outubro!$F$18</f>
        <v>80</v>
      </c>
      <c r="P29" s="14">
        <f>[25]Outubro!$F$19</f>
        <v>73</v>
      </c>
      <c r="Q29" s="14">
        <f>[25]Outubro!$F$20</f>
        <v>87</v>
      </c>
      <c r="R29" s="14">
        <f>[25]Outubro!$F$21</f>
        <v>97</v>
      </c>
      <c r="S29" s="14">
        <f>[25]Outubro!$F$22</f>
        <v>90</v>
      </c>
      <c r="T29" s="14">
        <f>[25]Outubro!$F$23</f>
        <v>74</v>
      </c>
      <c r="U29" s="14">
        <f>[25]Outubro!$F$24</f>
        <v>83</v>
      </c>
      <c r="V29" s="14">
        <f>[25]Outubro!$F$25</f>
        <v>83</v>
      </c>
      <c r="W29" s="14">
        <f>[25]Outubro!$F$26</f>
        <v>88</v>
      </c>
      <c r="X29" s="14">
        <f>[25]Outubro!$F$27</f>
        <v>93</v>
      </c>
      <c r="Y29" s="14">
        <f>[25]Outubro!$F$28</f>
        <v>94</v>
      </c>
      <c r="Z29" s="14">
        <f>[25]Outubro!$F$29</f>
        <v>93</v>
      </c>
      <c r="AA29" s="14">
        <f>[25]Outubro!$F$30</f>
        <v>84</v>
      </c>
      <c r="AB29" s="14">
        <f>[25]Outubro!$F$31</f>
        <v>80</v>
      </c>
      <c r="AC29" s="14">
        <f>[25]Outubro!$F$32</f>
        <v>78</v>
      </c>
      <c r="AD29" s="14">
        <f>[25]Outubro!$F$33</f>
        <v>77</v>
      </c>
      <c r="AE29" s="14">
        <f>[25]Outubro!$F$34</f>
        <v>72</v>
      </c>
      <c r="AF29" s="14">
        <f>[25]Outubro!$F$35</f>
        <v>59</v>
      </c>
      <c r="AG29" s="16">
        <f>MAX(B29:AF29)</f>
        <v>97</v>
      </c>
      <c r="AH29" s="25">
        <f>AVERAGE(B29:AF29)</f>
        <v>79.290322580645167</v>
      </c>
    </row>
    <row r="30" spans="1:35" s="5" customFormat="1" ht="17.100000000000001" customHeight="1" x14ac:dyDescent="0.2">
      <c r="A30" s="13" t="s">
        <v>33</v>
      </c>
      <c r="B30" s="21">
        <f>MAX(B5:B29)</f>
        <v>94</v>
      </c>
      <c r="C30" s="21">
        <f t="shared" ref="C30:AH30" si="8">MAX(C5:C29)</f>
        <v>95</v>
      </c>
      <c r="D30" s="21">
        <f t="shared" si="8"/>
        <v>99</v>
      </c>
      <c r="E30" s="21">
        <f t="shared" si="8"/>
        <v>100</v>
      </c>
      <c r="F30" s="21">
        <f t="shared" si="8"/>
        <v>100</v>
      </c>
      <c r="G30" s="21">
        <f t="shared" si="8"/>
        <v>96</v>
      </c>
      <c r="H30" s="21">
        <f t="shared" si="8"/>
        <v>93</v>
      </c>
      <c r="I30" s="21">
        <f t="shared" si="8"/>
        <v>100</v>
      </c>
      <c r="J30" s="21">
        <f t="shared" si="8"/>
        <v>96</v>
      </c>
      <c r="K30" s="21">
        <f t="shared" si="8"/>
        <v>100</v>
      </c>
      <c r="L30" s="21">
        <f t="shared" si="8"/>
        <v>100</v>
      </c>
      <c r="M30" s="21">
        <f t="shared" si="8"/>
        <v>99</v>
      </c>
      <c r="N30" s="21">
        <f t="shared" si="8"/>
        <v>99</v>
      </c>
      <c r="O30" s="21">
        <f t="shared" si="8"/>
        <v>93</v>
      </c>
      <c r="P30" s="21">
        <f t="shared" si="8"/>
        <v>95</v>
      </c>
      <c r="Q30" s="21">
        <f t="shared" si="8"/>
        <v>100</v>
      </c>
      <c r="R30" s="21">
        <f t="shared" si="8"/>
        <v>100</v>
      </c>
      <c r="S30" s="21">
        <f t="shared" si="8"/>
        <v>100</v>
      </c>
      <c r="T30" s="21">
        <f t="shared" si="8"/>
        <v>100</v>
      </c>
      <c r="U30" s="21">
        <f t="shared" si="8"/>
        <v>100</v>
      </c>
      <c r="V30" s="21">
        <f t="shared" si="8"/>
        <v>100</v>
      </c>
      <c r="W30" s="21">
        <f t="shared" si="8"/>
        <v>100</v>
      </c>
      <c r="X30" s="21">
        <f t="shared" si="8"/>
        <v>100</v>
      </c>
      <c r="Y30" s="21">
        <f t="shared" si="8"/>
        <v>97</v>
      </c>
      <c r="Z30" s="21">
        <f t="shared" si="8"/>
        <v>100</v>
      </c>
      <c r="AA30" s="21">
        <f t="shared" si="8"/>
        <v>100</v>
      </c>
      <c r="AB30" s="21">
        <f t="shared" si="8"/>
        <v>100</v>
      </c>
      <c r="AC30" s="21">
        <f t="shared" si="8"/>
        <v>100</v>
      </c>
      <c r="AD30" s="21">
        <f t="shared" si="8"/>
        <v>100</v>
      </c>
      <c r="AE30" s="21">
        <f t="shared" si="8"/>
        <v>99</v>
      </c>
      <c r="AF30" s="53">
        <f t="shared" si="8"/>
        <v>92</v>
      </c>
      <c r="AG30" s="21">
        <f t="shared" si="8"/>
        <v>100</v>
      </c>
      <c r="AH30" s="21">
        <f t="shared" si="8"/>
        <v>96.322580645161295</v>
      </c>
      <c r="AI30" s="12"/>
    </row>
  </sheetData>
  <mergeCells count="34"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A2:A4"/>
    <mergeCell ref="S3:S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I5" sqref="AI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55" t="s">
        <v>59</v>
      </c>
      <c r="AH3" s="54" t="s">
        <v>40</v>
      </c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29" t="s">
        <v>39</v>
      </c>
    </row>
    <row r="5" spans="1:34" s="5" customFormat="1" ht="20.100000000000001" customHeight="1" thickTop="1" x14ac:dyDescent="0.2">
      <c r="A5" s="8" t="s">
        <v>46</v>
      </c>
      <c r="B5" s="42">
        <f>[1]Outubro!$G$5</f>
        <v>26</v>
      </c>
      <c r="C5" s="42">
        <f>[1]Outubro!$G$6</f>
        <v>16</v>
      </c>
      <c r="D5" s="42">
        <f>[1]Outubro!$G$7</f>
        <v>23</v>
      </c>
      <c r="E5" s="42">
        <f>[1]Outubro!$G$8</f>
        <v>63</v>
      </c>
      <c r="F5" s="42">
        <f>[1]Outubro!$G$9</f>
        <v>70</v>
      </c>
      <c r="G5" s="42">
        <f>[1]Outubro!$G$10</f>
        <v>21</v>
      </c>
      <c r="H5" s="42">
        <f>[1]Outubro!$G$11</f>
        <v>18</v>
      </c>
      <c r="I5" s="42">
        <f>[1]Outubro!$G$12</f>
        <v>16</v>
      </c>
      <c r="J5" s="42">
        <f>[1]Outubro!$G$13</f>
        <v>17</v>
      </c>
      <c r="K5" s="42">
        <f>[1]Outubro!$G$14</f>
        <v>44</v>
      </c>
      <c r="L5" s="42">
        <f>[1]Outubro!$G$15</f>
        <v>49</v>
      </c>
      <c r="M5" s="42">
        <f>[1]Outubro!$G$16</f>
        <v>61</v>
      </c>
      <c r="N5" s="42">
        <f>[1]Outubro!$G$17</f>
        <v>46</v>
      </c>
      <c r="O5" s="42">
        <f>[1]Outubro!$G$18</f>
        <v>38</v>
      </c>
      <c r="P5" s="42">
        <f>[1]Outubro!$G$19</f>
        <v>22</v>
      </c>
      <c r="Q5" s="42">
        <f>[1]Outubro!$G$20</f>
        <v>54</v>
      </c>
      <c r="R5" s="42">
        <f>[1]Outubro!$G$21</f>
        <v>39</v>
      </c>
      <c r="S5" s="42">
        <f>[1]Outubro!$G$22</f>
        <v>26</v>
      </c>
      <c r="T5" s="42">
        <f>[1]Outubro!$G$23</f>
        <v>36</v>
      </c>
      <c r="U5" s="42">
        <f>[1]Outubro!$G$24</f>
        <v>28</v>
      </c>
      <c r="V5" s="42">
        <f>[1]Outubro!$G$25</f>
        <v>33</v>
      </c>
      <c r="W5" s="42">
        <f>[1]Outubro!$G$26</f>
        <v>32</v>
      </c>
      <c r="X5" s="42">
        <f>[1]Outubro!$G$27</f>
        <v>28</v>
      </c>
      <c r="Y5" s="42">
        <f>[1]Outubro!$G$28</f>
        <v>59</v>
      </c>
      <c r="Z5" s="42">
        <f>[1]Outubro!$G$29</f>
        <v>34</v>
      </c>
      <c r="AA5" s="42">
        <f>[1]Outubro!$G$30</f>
        <v>30</v>
      </c>
      <c r="AB5" s="42">
        <f>[1]Outubro!$G$31</f>
        <v>32</v>
      </c>
      <c r="AC5" s="42">
        <f>[1]Outubro!$G$32</f>
        <v>32</v>
      </c>
      <c r="AD5" s="42">
        <f>[1]Outubro!$G$33</f>
        <v>17</v>
      </c>
      <c r="AE5" s="42">
        <f>[1]Outubro!$G$34</f>
        <v>17</v>
      </c>
      <c r="AF5" s="42">
        <f>[1]Outubro!$G$35</f>
        <v>25</v>
      </c>
      <c r="AG5" s="43">
        <f>MIN(B5:AF5)</f>
        <v>16</v>
      </c>
      <c r="AH5" s="44">
        <f>AVERAGE(B5:AF5)</f>
        <v>33.935483870967744</v>
      </c>
    </row>
    <row r="6" spans="1:34" ht="17.100000000000001" customHeight="1" x14ac:dyDescent="0.2">
      <c r="A6" s="9" t="s">
        <v>0</v>
      </c>
      <c r="B6" s="3">
        <f>[2]Outubro!$G$5</f>
        <v>26</v>
      </c>
      <c r="C6" s="3">
        <f>[2]Outubro!$G$6</f>
        <v>27</v>
      </c>
      <c r="D6" s="3">
        <f>[2]Outubro!$G$7</f>
        <v>48</v>
      </c>
      <c r="E6" s="3">
        <f>[2]Outubro!$G$8</f>
        <v>47</v>
      </c>
      <c r="F6" s="3">
        <f>[2]Outubro!$G$9</f>
        <v>41</v>
      </c>
      <c r="G6" s="3">
        <f>[2]Outubro!$G$10</f>
        <v>28</v>
      </c>
      <c r="H6" s="3">
        <f>[2]Outubro!$G$11</f>
        <v>22</v>
      </c>
      <c r="I6" s="3">
        <f>[2]Outubro!$G$12</f>
        <v>24</v>
      </c>
      <c r="J6" s="3">
        <f>[2]Outubro!$G$13</f>
        <v>23</v>
      </c>
      <c r="K6" s="3">
        <f>[2]Outubro!$G$14</f>
        <v>52</v>
      </c>
      <c r="L6" s="3">
        <f>[2]Outubro!$G$15</f>
        <v>73</v>
      </c>
      <c r="M6" s="3">
        <f>[2]Outubro!$G$16</f>
        <v>75</v>
      </c>
      <c r="N6" s="3">
        <f>[2]Outubro!$G$17</f>
        <v>47</v>
      </c>
      <c r="O6" s="3">
        <f>[2]Outubro!$G$18</f>
        <v>39</v>
      </c>
      <c r="P6" s="3">
        <f>[2]Outubro!$G$19</f>
        <v>34</v>
      </c>
      <c r="Q6" s="3">
        <f>[2]Outubro!$G$20</f>
        <v>50</v>
      </c>
      <c r="R6" s="3">
        <f>[2]Outubro!$G$21</f>
        <v>31</v>
      </c>
      <c r="S6" s="3">
        <f>[2]Outubro!$G$22</f>
        <v>33</v>
      </c>
      <c r="T6" s="3">
        <f>[2]Outubro!$G$23</f>
        <v>56</v>
      </c>
      <c r="U6" s="3">
        <f>[2]Outubro!$G$24</f>
        <v>50</v>
      </c>
      <c r="V6" s="3">
        <f>[2]Outubro!$G$25</f>
        <v>81</v>
      </c>
      <c r="W6" s="3">
        <f>[2]Outubro!$G$26</f>
        <v>33</v>
      </c>
      <c r="X6" s="3">
        <f>[2]Outubro!$G$27</f>
        <v>56</v>
      </c>
      <c r="Y6" s="3">
        <f>[2]Outubro!$G$28</f>
        <v>34</v>
      </c>
      <c r="Z6" s="3">
        <f>[2]Outubro!$G$29</f>
        <v>48</v>
      </c>
      <c r="AA6" s="3">
        <f>[2]Outubro!$G$30</f>
        <v>43</v>
      </c>
      <c r="AB6" s="3">
        <f>[2]Outubro!$G$31</f>
        <v>33</v>
      </c>
      <c r="AC6" s="3">
        <f>[2]Outubro!$G$32</f>
        <v>37</v>
      </c>
      <c r="AD6" s="3">
        <f>[2]Outubro!$G$33</f>
        <v>28</v>
      </c>
      <c r="AE6" s="3">
        <f>[2]Outubro!$G$34</f>
        <v>22</v>
      </c>
      <c r="AF6" s="3">
        <f>[2]Outubro!$G$35</f>
        <v>25</v>
      </c>
      <c r="AG6" s="7">
        <f>MIN(B6:AF6)</f>
        <v>22</v>
      </c>
      <c r="AH6" s="25">
        <f t="shared" ref="AH6:AH14" si="1">AVERAGE(B6:AF6)</f>
        <v>40.838709677419352</v>
      </c>
    </row>
    <row r="7" spans="1:34" ht="17.100000000000001" customHeight="1" x14ac:dyDescent="0.2">
      <c r="A7" s="9" t="s">
        <v>1</v>
      </c>
      <c r="B7" s="3">
        <f>[3]Outubro!$G$5</f>
        <v>31</v>
      </c>
      <c r="C7" s="3">
        <f>[3]Outubro!$G$6</f>
        <v>32</v>
      </c>
      <c r="D7" s="3">
        <f>[3]Outubro!$G$7</f>
        <v>63</v>
      </c>
      <c r="E7" s="3">
        <f>[3]Outubro!$G$8</f>
        <v>41</v>
      </c>
      <c r="F7" s="3">
        <f>[3]Outubro!$G$9</f>
        <v>41</v>
      </c>
      <c r="G7" s="3">
        <f>[3]Outubro!$G$10</f>
        <v>29</v>
      </c>
      <c r="H7" s="3">
        <f>[3]Outubro!$G$11</f>
        <v>39</v>
      </c>
      <c r="I7" s="3">
        <f>[3]Outubro!$G$12</f>
        <v>21</v>
      </c>
      <c r="J7" s="3">
        <f>[3]Outubro!$G$13</f>
        <v>35</v>
      </c>
      <c r="K7" s="3">
        <f>[3]Outubro!$G$14</f>
        <v>60</v>
      </c>
      <c r="L7" s="3">
        <f>[3]Outubro!$G$15</f>
        <v>66</v>
      </c>
      <c r="M7" s="3">
        <f>[3]Outubro!$G$16</f>
        <v>51</v>
      </c>
      <c r="N7" s="3">
        <f>[3]Outubro!$G$17</f>
        <v>49</v>
      </c>
      <c r="O7" s="3">
        <f>[3]Outubro!$G$18</f>
        <v>39</v>
      </c>
      <c r="P7" s="3">
        <f>[3]Outubro!$G$19</f>
        <v>25</v>
      </c>
      <c r="Q7" s="3">
        <f>[3]Outubro!$G$20</f>
        <v>44</v>
      </c>
      <c r="R7" s="3">
        <f>[3]Outubro!$G$21</f>
        <v>43</v>
      </c>
      <c r="S7" s="3">
        <f>[3]Outubro!$G$22</f>
        <v>40</v>
      </c>
      <c r="T7" s="3">
        <f>[3]Outubro!$G$23</f>
        <v>49</v>
      </c>
      <c r="U7" s="3">
        <f>[3]Outubro!$G$24</f>
        <v>41</v>
      </c>
      <c r="V7" s="3">
        <f>[3]Outubro!$G$25</f>
        <v>45</v>
      </c>
      <c r="W7" s="3">
        <f>[3]Outubro!$G$26</f>
        <v>38</v>
      </c>
      <c r="X7" s="3">
        <f>[3]Outubro!$G$27</f>
        <v>44</v>
      </c>
      <c r="Y7" s="3">
        <f>[3]Outubro!$G$28</f>
        <v>61</v>
      </c>
      <c r="Z7" s="3">
        <f>[3]Outubro!$G$29</f>
        <v>46</v>
      </c>
      <c r="AA7" s="3">
        <f>[3]Outubro!$G$30</f>
        <v>39</v>
      </c>
      <c r="AB7" s="3">
        <f>[3]Outubro!$G$31</f>
        <v>40</v>
      </c>
      <c r="AC7" s="3">
        <f>[3]Outubro!$G$32</f>
        <v>42</v>
      </c>
      <c r="AD7" s="3">
        <f>[3]Outubro!$G$33</f>
        <v>30</v>
      </c>
      <c r="AE7" s="3">
        <f>[3]Outubro!$G$34</f>
        <v>28</v>
      </c>
      <c r="AF7" s="3">
        <f>[3]Outubro!$G$35</f>
        <v>33</v>
      </c>
      <c r="AG7" s="7">
        <f t="shared" ref="AG7:AG14" si="2">MIN(B7:AF7)</f>
        <v>21</v>
      </c>
      <c r="AH7" s="25">
        <f t="shared" si="1"/>
        <v>41.451612903225808</v>
      </c>
    </row>
    <row r="8" spans="1:34" ht="17.100000000000001" customHeight="1" x14ac:dyDescent="0.2">
      <c r="A8" s="9" t="s">
        <v>47</v>
      </c>
      <c r="B8" s="3">
        <f>[4]Outubro!$G$5</f>
        <v>39</v>
      </c>
      <c r="C8" s="3">
        <f>[4]Outubro!$G$6</f>
        <v>42</v>
      </c>
      <c r="D8" s="3">
        <f>[4]Outubro!$G$7</f>
        <v>63</v>
      </c>
      <c r="E8" s="3">
        <f>[4]Outubro!$G$8</f>
        <v>57</v>
      </c>
      <c r="F8" s="3">
        <f>[4]Outubro!$G$9</f>
        <v>49</v>
      </c>
      <c r="G8" s="3">
        <f>[4]Outubro!$G$10</f>
        <v>44</v>
      </c>
      <c r="H8" s="3">
        <f>[4]Outubro!$G$11</f>
        <v>53</v>
      </c>
      <c r="I8" s="3">
        <f>[4]Outubro!$G$12</f>
        <v>45</v>
      </c>
      <c r="J8" s="3">
        <f>[4]Outubro!$G$13</f>
        <v>51</v>
      </c>
      <c r="K8" s="3">
        <f>[4]Outubro!$G$14</f>
        <v>72</v>
      </c>
      <c r="L8" s="3">
        <f>[4]Outubro!$G$15</f>
        <v>72</v>
      </c>
      <c r="M8" s="3">
        <f>[4]Outubro!$G$16</f>
        <v>52</v>
      </c>
      <c r="N8" s="3">
        <f>[4]Outubro!$G$17</f>
        <v>52</v>
      </c>
      <c r="O8" s="3">
        <f>[4]Outubro!$G$18</f>
        <v>48</v>
      </c>
      <c r="P8" s="3">
        <f>[4]Outubro!$G$19</f>
        <v>48</v>
      </c>
      <c r="Q8" s="3">
        <f>[4]Outubro!$G$20</f>
        <v>57</v>
      </c>
      <c r="R8" s="3">
        <f>[4]Outubro!$G$21</f>
        <v>53</v>
      </c>
      <c r="S8" s="3">
        <f>[4]Outubro!$G$22</f>
        <v>57</v>
      </c>
      <c r="T8" s="3">
        <f>[4]Outubro!$G$23</f>
        <v>69</v>
      </c>
      <c r="U8" s="3">
        <f>[4]Outubro!$G$24</f>
        <v>55</v>
      </c>
      <c r="V8" s="3">
        <f>[4]Outubro!$G$25</f>
        <v>50</v>
      </c>
      <c r="W8" s="3">
        <f>[4]Outubro!$G$26</f>
        <v>43</v>
      </c>
      <c r="X8" s="3">
        <f>[4]Outubro!$G$27</f>
        <v>59</v>
      </c>
      <c r="Y8" s="3">
        <f>[4]Outubro!$G$28</f>
        <v>40</v>
      </c>
      <c r="Z8" s="3">
        <f>[4]Outubro!$G$29</f>
        <v>60</v>
      </c>
      <c r="AA8" s="3">
        <f>[4]Outubro!$G$30</f>
        <v>54</v>
      </c>
      <c r="AB8" s="3">
        <f>[4]Outubro!$G$31</f>
        <v>54</v>
      </c>
      <c r="AC8" s="3">
        <f>[4]Outubro!$G$32</f>
        <v>49</v>
      </c>
      <c r="AD8" s="3">
        <f>[4]Outubro!$G$33</f>
        <v>43</v>
      </c>
      <c r="AE8" s="3">
        <f>[4]Outubro!$G$34</f>
        <v>42</v>
      </c>
      <c r="AF8" s="3">
        <f>[4]Outubro!$G$35</f>
        <v>47</v>
      </c>
      <c r="AG8" s="7">
        <f t="shared" ref="AG8" si="3">MIN(B8:AF8)</f>
        <v>39</v>
      </c>
      <c r="AH8" s="25">
        <f t="shared" ref="AH8" si="4">AVERAGE(B8:AF8)</f>
        <v>52.225806451612904</v>
      </c>
    </row>
    <row r="9" spans="1:34" ht="17.100000000000001" customHeight="1" x14ac:dyDescent="0.2">
      <c r="A9" s="9" t="s">
        <v>2</v>
      </c>
      <c r="B9" s="3">
        <f>[5]Outubro!$G$5</f>
        <v>32</v>
      </c>
      <c r="C9" s="3">
        <f>[5]Outubro!$G$6</f>
        <v>29</v>
      </c>
      <c r="D9" s="3">
        <f>[5]Outubro!$G$7</f>
        <v>43</v>
      </c>
      <c r="E9" s="3">
        <f>[5]Outubro!$G$8</f>
        <v>44</v>
      </c>
      <c r="F9" s="3">
        <f>[5]Outubro!$G$9</f>
        <v>34</v>
      </c>
      <c r="G9" s="3">
        <f>[5]Outubro!$G$10</f>
        <v>25</v>
      </c>
      <c r="H9" s="3">
        <f>[5]Outubro!$G$11</f>
        <v>19</v>
      </c>
      <c r="I9" s="3">
        <f>[5]Outubro!$G$12</f>
        <v>21</v>
      </c>
      <c r="J9" s="3">
        <f>[5]Outubro!$G$13</f>
        <v>32</v>
      </c>
      <c r="K9" s="3">
        <f>[5]Outubro!$G$14</f>
        <v>53</v>
      </c>
      <c r="L9" s="3">
        <f>[5]Outubro!$G$15</f>
        <v>74</v>
      </c>
      <c r="M9" s="3">
        <f>[5]Outubro!$G$16</f>
        <v>63</v>
      </c>
      <c r="N9" s="3">
        <f>[5]Outubro!$G$17</f>
        <v>53</v>
      </c>
      <c r="O9" s="3">
        <f>[5]Outubro!$G$18</f>
        <v>36</v>
      </c>
      <c r="P9" s="3">
        <f>[5]Outubro!$G$19</f>
        <v>29</v>
      </c>
      <c r="Q9" s="3">
        <f>[5]Outubro!$G$20</f>
        <v>44</v>
      </c>
      <c r="R9" s="3">
        <f>[5]Outubro!$G$21</f>
        <v>43</v>
      </c>
      <c r="S9" s="3">
        <f>[5]Outubro!$G$22</f>
        <v>35</v>
      </c>
      <c r="T9" s="3">
        <f>[5]Outubro!$G$23</f>
        <v>41</v>
      </c>
      <c r="U9" s="3">
        <f>[5]Outubro!$G$24</f>
        <v>37</v>
      </c>
      <c r="V9" s="3">
        <f>[5]Outubro!$G$25</f>
        <v>48</v>
      </c>
      <c r="W9" s="3">
        <f>[5]Outubro!$G$26</f>
        <v>40</v>
      </c>
      <c r="X9" s="3">
        <f>[5]Outubro!$G$27</f>
        <v>43</v>
      </c>
      <c r="Y9" s="3">
        <f>[5]Outubro!$G$28</f>
        <v>66</v>
      </c>
      <c r="Z9" s="3">
        <f>[5]Outubro!$G$29</f>
        <v>38</v>
      </c>
      <c r="AA9" s="3">
        <f>[5]Outubro!$G$30</f>
        <v>35</v>
      </c>
      <c r="AB9" s="3">
        <f>[5]Outubro!$G$31</f>
        <v>37</v>
      </c>
      <c r="AC9" s="3">
        <f>[5]Outubro!$G$32</f>
        <v>34</v>
      </c>
      <c r="AD9" s="3">
        <f>[5]Outubro!$G$33</f>
        <v>27</v>
      </c>
      <c r="AE9" s="3">
        <f>[5]Outubro!$G$34</f>
        <v>23</v>
      </c>
      <c r="AF9" s="3">
        <f>[5]Outubro!$G$35</f>
        <v>32</v>
      </c>
      <c r="AG9" s="7">
        <f t="shared" si="2"/>
        <v>19</v>
      </c>
      <c r="AH9" s="25">
        <f t="shared" si="1"/>
        <v>39.032258064516128</v>
      </c>
    </row>
    <row r="10" spans="1:34" ht="17.100000000000001" customHeight="1" x14ac:dyDescent="0.2">
      <c r="A10" s="9" t="s">
        <v>3</v>
      </c>
      <c r="B10" s="3">
        <f>[6]Outubro!$G$5</f>
        <v>19</v>
      </c>
      <c r="C10" s="3">
        <f>[6]Outubro!$G$6</f>
        <v>13</v>
      </c>
      <c r="D10" s="3">
        <f>[6]Outubro!$G$7</f>
        <v>12</v>
      </c>
      <c r="E10" s="3">
        <f>[6]Outubro!$G$8</f>
        <v>31</v>
      </c>
      <c r="F10" s="3">
        <f>[6]Outubro!$G$9</f>
        <v>43</v>
      </c>
      <c r="G10" s="3">
        <f>[6]Outubro!$G$10</f>
        <v>19</v>
      </c>
      <c r="H10" s="3">
        <f>[6]Outubro!$G$11</f>
        <v>19</v>
      </c>
      <c r="I10" s="3">
        <f>[6]Outubro!$G$12</f>
        <v>17</v>
      </c>
      <c r="J10" s="3">
        <f>[6]Outubro!$G$13</f>
        <v>18</v>
      </c>
      <c r="K10" s="3">
        <f>[6]Outubro!$G$14</f>
        <v>32</v>
      </c>
      <c r="L10" s="3">
        <f>[6]Outubro!$G$15</f>
        <v>37</v>
      </c>
      <c r="M10" s="3">
        <f>[6]Outubro!$G$16</f>
        <v>53</v>
      </c>
      <c r="N10" s="3">
        <f>[6]Outubro!$G$17</f>
        <v>39</v>
      </c>
      <c r="O10" s="3">
        <f>[6]Outubro!$G$18</f>
        <v>36</v>
      </c>
      <c r="P10" s="3">
        <f>[6]Outubro!$G$19</f>
        <v>24</v>
      </c>
      <c r="Q10" s="3">
        <f>[6]Outubro!$G$20</f>
        <v>45</v>
      </c>
      <c r="R10" s="3">
        <f>[6]Outubro!$G$21</f>
        <v>39</v>
      </c>
      <c r="S10" s="3">
        <f>[6]Outubro!$G$22</f>
        <v>35</v>
      </c>
      <c r="T10" s="3">
        <f>[6]Outubro!$G$23</f>
        <v>30</v>
      </c>
      <c r="U10" s="3">
        <f>[6]Outubro!$G$24</f>
        <v>29</v>
      </c>
      <c r="V10" s="3">
        <f>[6]Outubro!$G$25</f>
        <v>33</v>
      </c>
      <c r="W10" s="3">
        <f>[6]Outubro!$G$26</f>
        <v>33</v>
      </c>
      <c r="X10" s="3">
        <f>[6]Outubro!$G$27</f>
        <v>34</v>
      </c>
      <c r="Y10" s="3">
        <f>[6]Outubro!$G$28</f>
        <v>36</v>
      </c>
      <c r="Z10" s="3">
        <f>[6]Outubro!$G$29</f>
        <v>30</v>
      </c>
      <c r="AA10" s="3">
        <f>[6]Outubro!$G$30</f>
        <v>25</v>
      </c>
      <c r="AB10" s="3">
        <f>[6]Outubro!$G$31</f>
        <v>26</v>
      </c>
      <c r="AC10" s="3">
        <f>[6]Outubro!$G$32</f>
        <v>12</v>
      </c>
      <c r="AD10" s="3">
        <f>[6]Outubro!$G$33</f>
        <v>11</v>
      </c>
      <c r="AE10" s="3">
        <f>[6]Outubro!$G$34</f>
        <v>16</v>
      </c>
      <c r="AF10" s="3">
        <f>[6]Outubro!$G$35</f>
        <v>20</v>
      </c>
      <c r="AG10" s="7">
        <f t="shared" si="2"/>
        <v>11</v>
      </c>
      <c r="AH10" s="25">
        <f>AVERAGE(B10:AF10)</f>
        <v>27.93548387096774</v>
      </c>
    </row>
    <row r="11" spans="1:34" ht="17.100000000000001" customHeight="1" x14ac:dyDescent="0.2">
      <c r="A11" s="9" t="s">
        <v>4</v>
      </c>
      <c r="B11" s="3">
        <f>[7]Outubro!$G$5</f>
        <v>25</v>
      </c>
      <c r="C11" s="3">
        <f>[7]Outubro!$G$6</f>
        <v>15</v>
      </c>
      <c r="D11" s="3">
        <f>[7]Outubro!$G$7</f>
        <v>17</v>
      </c>
      <c r="E11" s="3">
        <f>[7]Outubro!$G$8</f>
        <v>43</v>
      </c>
      <c r="F11" s="3">
        <f>[7]Outubro!$G$9</f>
        <v>51</v>
      </c>
      <c r="G11" s="3">
        <f>[7]Outubro!$G$10</f>
        <v>21</v>
      </c>
      <c r="H11" s="3">
        <f>[7]Outubro!$G$11</f>
        <v>20</v>
      </c>
      <c r="I11" s="3">
        <f>[7]Outubro!$G$12</f>
        <v>20</v>
      </c>
      <c r="J11" s="3">
        <f>[7]Outubro!$G$13</f>
        <v>21</v>
      </c>
      <c r="K11" s="3">
        <f>[7]Outubro!$G$14</f>
        <v>40</v>
      </c>
      <c r="L11" s="3">
        <f>[7]Outubro!$G$15</f>
        <v>49</v>
      </c>
      <c r="M11" s="3">
        <f>[7]Outubro!$G$16</f>
        <v>53</v>
      </c>
      <c r="N11" s="3">
        <f>[7]Outubro!$G$17</f>
        <v>47</v>
      </c>
      <c r="O11" s="3">
        <f>[7]Outubro!$G$18</f>
        <v>40</v>
      </c>
      <c r="P11" s="3">
        <f>[7]Outubro!$G$19</f>
        <v>31</v>
      </c>
      <c r="Q11" s="3">
        <f>[7]Outubro!$G$20</f>
        <v>57</v>
      </c>
      <c r="R11" s="3">
        <f>[7]Outubro!$G$21</f>
        <v>42</v>
      </c>
      <c r="S11" s="3">
        <f>[7]Outubro!$G$22</f>
        <v>34</v>
      </c>
      <c r="T11" s="3">
        <f>[7]Outubro!$G$23</f>
        <v>33</v>
      </c>
      <c r="U11" s="3">
        <f>[7]Outubro!$G$24</f>
        <v>40</v>
      </c>
      <c r="V11" s="3">
        <f>[7]Outubro!$G$25</f>
        <v>42</v>
      </c>
      <c r="W11" s="3">
        <f>[7]Outubro!$G$26</f>
        <v>41</v>
      </c>
      <c r="X11" s="3">
        <f>[7]Outubro!$G$27</f>
        <v>41</v>
      </c>
      <c r="Y11" s="3">
        <f>[7]Outubro!$G$28</f>
        <v>41</v>
      </c>
      <c r="Z11" s="3">
        <f>[7]Outubro!$G$29</f>
        <v>34</v>
      </c>
      <c r="AA11" s="3">
        <f>[7]Outubro!$G$30</f>
        <v>31</v>
      </c>
      <c r="AB11" s="3">
        <f>[7]Outubro!$G$31</f>
        <v>40</v>
      </c>
      <c r="AC11" s="3">
        <f>[7]Outubro!$G$32</f>
        <v>16</v>
      </c>
      <c r="AD11" s="3">
        <f>[7]Outubro!$G$33</f>
        <v>15</v>
      </c>
      <c r="AE11" s="3">
        <f>[7]Outubro!$G$34</f>
        <v>23</v>
      </c>
      <c r="AF11" s="3">
        <f>[7]Outubro!$G$35</f>
        <v>28</v>
      </c>
      <c r="AG11" s="7">
        <f t="shared" si="2"/>
        <v>15</v>
      </c>
      <c r="AH11" s="25">
        <f t="shared" si="1"/>
        <v>33.903225806451616</v>
      </c>
    </row>
    <row r="12" spans="1:34" ht="17.100000000000001" customHeight="1" x14ac:dyDescent="0.2">
      <c r="A12" s="9" t="s">
        <v>5</v>
      </c>
      <c r="B12" s="14">
        <f>[8]Outubro!$G$5</f>
        <v>26</v>
      </c>
      <c r="C12" s="14">
        <f>[8]Outubro!$G$6</f>
        <v>29</v>
      </c>
      <c r="D12" s="14">
        <f>[8]Outubro!$G$7</f>
        <v>57</v>
      </c>
      <c r="E12" s="14">
        <f>[8]Outubro!$G$8</f>
        <v>55</v>
      </c>
      <c r="F12" s="14">
        <f>[8]Outubro!$G$9</f>
        <v>38</v>
      </c>
      <c r="G12" s="14">
        <f>[8]Outubro!$G$10</f>
        <v>35</v>
      </c>
      <c r="H12" s="14">
        <f>[8]Outubro!$G$11</f>
        <v>34</v>
      </c>
      <c r="I12" s="14">
        <f>[8]Outubro!$G$12</f>
        <v>33</v>
      </c>
      <c r="J12" s="14">
        <f>[8]Outubro!$G$13</f>
        <v>31</v>
      </c>
      <c r="K12" s="14">
        <f>[8]Outubro!$G$14</f>
        <v>61</v>
      </c>
      <c r="L12" s="14">
        <f>[8]Outubro!$G$15</f>
        <v>64</v>
      </c>
      <c r="M12" s="14">
        <f>[8]Outubro!$G$16</f>
        <v>48</v>
      </c>
      <c r="N12" s="14">
        <f>[8]Outubro!$G$17</f>
        <v>39</v>
      </c>
      <c r="O12" s="14">
        <f>[8]Outubro!$G$18</f>
        <v>31</v>
      </c>
      <c r="P12" s="14">
        <f>[8]Outubro!$G$19</f>
        <v>31</v>
      </c>
      <c r="Q12" s="14">
        <f>[8]Outubro!$G$20</f>
        <v>49</v>
      </c>
      <c r="R12" s="14">
        <f>[8]Outubro!$G$21</f>
        <v>32</v>
      </c>
      <c r="S12" s="14">
        <f>[8]Outubro!$G$22</f>
        <v>33</v>
      </c>
      <c r="T12" s="14">
        <f>[8]Outubro!$G$23</f>
        <v>33</v>
      </c>
      <c r="U12" s="14">
        <f>[8]Outubro!$G$24</f>
        <v>30</v>
      </c>
      <c r="V12" s="14">
        <f>[8]Outubro!$G$25</f>
        <v>25</v>
      </c>
      <c r="W12" s="14">
        <f>[8]Outubro!$G$26</f>
        <v>26</v>
      </c>
      <c r="X12" s="14">
        <f>[8]Outubro!$G$27</f>
        <v>31</v>
      </c>
      <c r="Y12" s="14">
        <f>[8]Outubro!$G$28</f>
        <v>54</v>
      </c>
      <c r="Z12" s="14">
        <f>[8]Outubro!$G$29</f>
        <v>37</v>
      </c>
      <c r="AA12" s="14">
        <f>[8]Outubro!$G$30</f>
        <v>27</v>
      </c>
      <c r="AB12" s="14">
        <f>[8]Outubro!$G$31</f>
        <v>20</v>
      </c>
      <c r="AC12" s="14">
        <f>[8]Outubro!$G$32</f>
        <v>26</v>
      </c>
      <c r="AD12" s="14">
        <f>[8]Outubro!$G$33</f>
        <v>20</v>
      </c>
      <c r="AE12" s="14">
        <f>[8]Outubro!$G$34</f>
        <v>17</v>
      </c>
      <c r="AF12" s="14">
        <f>[8]Outubro!$G$35</f>
        <v>22</v>
      </c>
      <c r="AG12" s="7">
        <f t="shared" si="2"/>
        <v>17</v>
      </c>
      <c r="AH12" s="25">
        <f t="shared" si="1"/>
        <v>35.29032258064516</v>
      </c>
    </row>
    <row r="13" spans="1:34" ht="17.100000000000001" customHeight="1" x14ac:dyDescent="0.2">
      <c r="A13" s="9" t="s">
        <v>6</v>
      </c>
      <c r="B13" s="14">
        <f>[9]Outubro!$G$5</f>
        <v>26</v>
      </c>
      <c r="C13" s="14">
        <f>[9]Outubro!$G$6</f>
        <v>29</v>
      </c>
      <c r="D13" s="14">
        <f>[9]Outubro!$G$7</f>
        <v>57</v>
      </c>
      <c r="E13" s="14">
        <f>[9]Outubro!$G$8</f>
        <v>55</v>
      </c>
      <c r="F13" s="14">
        <f>[9]Outubro!$G$9</f>
        <v>38</v>
      </c>
      <c r="G13" s="14">
        <f>[9]Outubro!$G$10</f>
        <v>35</v>
      </c>
      <c r="H13" s="14">
        <f>[9]Outubro!$G$11</f>
        <v>34</v>
      </c>
      <c r="I13" s="14">
        <f>[9]Outubro!$G$12</f>
        <v>33</v>
      </c>
      <c r="J13" s="14">
        <f>[9]Outubro!$G$13</f>
        <v>31</v>
      </c>
      <c r="K13" s="14">
        <f>[9]Outubro!$G$14</f>
        <v>61</v>
      </c>
      <c r="L13" s="14">
        <f>[9]Outubro!$G$15</f>
        <v>64</v>
      </c>
      <c r="M13" s="14">
        <f>[9]Outubro!$G$16</f>
        <v>48</v>
      </c>
      <c r="N13" s="14">
        <f>[9]Outubro!$G$17</f>
        <v>39</v>
      </c>
      <c r="O13" s="14">
        <f>[9]Outubro!$G$18</f>
        <v>31</v>
      </c>
      <c r="P13" s="14">
        <f>[9]Outubro!$G$19</f>
        <v>27</v>
      </c>
      <c r="Q13" s="14">
        <f>[9]Outubro!$G$20</f>
        <v>54</v>
      </c>
      <c r="R13" s="14">
        <f>[9]Outubro!$G$21</f>
        <v>44</v>
      </c>
      <c r="S13" s="14">
        <f>[9]Outubro!$G$22</f>
        <v>28</v>
      </c>
      <c r="T13" s="14">
        <f>[9]Outubro!$G$23</f>
        <v>45</v>
      </c>
      <c r="U13" s="14">
        <f>[9]Outubro!$G$24</f>
        <v>32</v>
      </c>
      <c r="V13" s="14">
        <f>[9]Outubro!$G$25</f>
        <v>36</v>
      </c>
      <c r="W13" s="14">
        <f>[9]Outubro!$G$26</f>
        <v>34</v>
      </c>
      <c r="X13" s="14">
        <f>[9]Outubro!$G$27</f>
        <v>30</v>
      </c>
      <c r="Y13" s="14">
        <f>[9]Outubro!$G$28</f>
        <v>41</v>
      </c>
      <c r="Z13" s="14">
        <f>[9]Outubro!$G$29</f>
        <v>27</v>
      </c>
      <c r="AA13" s="14">
        <f>[9]Outubro!$G$30</f>
        <v>33</v>
      </c>
      <c r="AB13" s="14">
        <f>[9]Outubro!$G$31</f>
        <v>29</v>
      </c>
      <c r="AC13" s="14">
        <f>[9]Outubro!$G$32</f>
        <v>29</v>
      </c>
      <c r="AD13" s="14">
        <f>[9]Outubro!$G$33</f>
        <v>17</v>
      </c>
      <c r="AE13" s="14">
        <f>[9]Outubro!$G$34</f>
        <v>19</v>
      </c>
      <c r="AF13" s="14">
        <f>[9]Outubro!$G$35</f>
        <v>26</v>
      </c>
      <c r="AG13" s="7">
        <f t="shared" si="2"/>
        <v>17</v>
      </c>
      <c r="AH13" s="25">
        <f t="shared" si="1"/>
        <v>36.516129032258064</v>
      </c>
    </row>
    <row r="14" spans="1:34" ht="17.100000000000001" customHeight="1" x14ac:dyDescent="0.2">
      <c r="A14" s="9" t="s">
        <v>7</v>
      </c>
      <c r="B14" s="14">
        <f>[10]Outubro!$G$5</f>
        <v>26</v>
      </c>
      <c r="C14" s="14">
        <f>[10]Outubro!$G$6</f>
        <v>26</v>
      </c>
      <c r="D14" s="14">
        <f>[10]Outubro!$G$7</f>
        <v>48</v>
      </c>
      <c r="E14" s="14">
        <f>[10]Outubro!$G$8</f>
        <v>46</v>
      </c>
      <c r="F14" s="14">
        <f>[10]Outubro!$G$9</f>
        <v>32</v>
      </c>
      <c r="G14" s="14">
        <f>[10]Outubro!$G$10</f>
        <v>26</v>
      </c>
      <c r="H14" s="14">
        <f>[10]Outubro!$G$11</f>
        <v>20</v>
      </c>
      <c r="I14" s="14">
        <f>[10]Outubro!$G$12</f>
        <v>22</v>
      </c>
      <c r="J14" s="14">
        <f>[10]Outubro!$G$13</f>
        <v>22</v>
      </c>
      <c r="K14" s="14">
        <f>[10]Outubro!$G$14</f>
        <v>51</v>
      </c>
      <c r="L14" s="14">
        <f>[10]Outubro!$G$15</f>
        <v>74</v>
      </c>
      <c r="M14" s="14">
        <f>[10]Outubro!$G$16</f>
        <v>77</v>
      </c>
      <c r="N14" s="14">
        <f>[10]Outubro!$G$17</f>
        <v>50</v>
      </c>
      <c r="O14" s="14">
        <f>[10]Outubro!$G$18</f>
        <v>41</v>
      </c>
      <c r="P14" s="14">
        <f>[10]Outubro!$G$19</f>
        <v>35</v>
      </c>
      <c r="Q14" s="14">
        <f>[10]Outubro!$G$20</f>
        <v>50</v>
      </c>
      <c r="R14" s="14">
        <f>[10]Outubro!$G$21</f>
        <v>36</v>
      </c>
      <c r="S14" s="14">
        <f>[10]Outubro!$G$22</f>
        <v>36</v>
      </c>
      <c r="T14" s="14">
        <f>[10]Outubro!$G$23</f>
        <v>31</v>
      </c>
      <c r="U14" s="14">
        <f>[10]Outubro!$G$24</f>
        <v>42</v>
      </c>
      <c r="V14" s="14">
        <f>[10]Outubro!$G$25</f>
        <v>58</v>
      </c>
      <c r="W14" s="14">
        <f>[10]Outubro!$G$26</f>
        <v>33</v>
      </c>
      <c r="X14" s="14">
        <f>[10]Outubro!$G$27</f>
        <v>57</v>
      </c>
      <c r="Y14" s="14">
        <f>[10]Outubro!$G$28</f>
        <v>38</v>
      </c>
      <c r="Z14" s="14">
        <f>[10]Outubro!$G$29</f>
        <v>37</v>
      </c>
      <c r="AA14" s="14">
        <f>[10]Outubro!$G$30</f>
        <v>37</v>
      </c>
      <c r="AB14" s="14">
        <f>[10]Outubro!$G$31</f>
        <v>27</v>
      </c>
      <c r="AC14" s="14">
        <f>[10]Outubro!$G$32</f>
        <v>31</v>
      </c>
      <c r="AD14" s="14">
        <f>[10]Outubro!$G$33</f>
        <v>23</v>
      </c>
      <c r="AE14" s="14">
        <f>[10]Outubro!$G$34</f>
        <v>19</v>
      </c>
      <c r="AF14" s="14">
        <f>[10]Outubro!$G$35</f>
        <v>25</v>
      </c>
      <c r="AG14" s="7">
        <f t="shared" si="2"/>
        <v>19</v>
      </c>
      <c r="AH14" s="25">
        <f t="shared" si="1"/>
        <v>37.935483870967744</v>
      </c>
    </row>
    <row r="15" spans="1:34" ht="17.100000000000001" customHeight="1" x14ac:dyDescent="0.2">
      <c r="A15" s="9" t="s">
        <v>8</v>
      </c>
      <c r="B15" s="14">
        <f>[11]Outubro!$G$5</f>
        <v>28</v>
      </c>
      <c r="C15" s="14">
        <f>[11]Outubro!$G$6</f>
        <v>24</v>
      </c>
      <c r="D15" s="14">
        <f>[11]Outubro!$G$7</f>
        <v>42</v>
      </c>
      <c r="E15" s="14">
        <f>[11]Outubro!$G$8</f>
        <v>48</v>
      </c>
      <c r="F15" s="14">
        <f>[11]Outubro!$G$9</f>
        <v>56</v>
      </c>
      <c r="G15" s="14">
        <f>[11]Outubro!$G$10</f>
        <v>29</v>
      </c>
      <c r="H15" s="14">
        <f>[11]Outubro!$G$11</f>
        <v>23</v>
      </c>
      <c r="I15" s="14">
        <f>[11]Outubro!$G$12</f>
        <v>23</v>
      </c>
      <c r="J15" s="14">
        <f>[11]Outubro!$G$13</f>
        <v>23</v>
      </c>
      <c r="K15" s="14">
        <f>[11]Outubro!$G$14</f>
        <v>49</v>
      </c>
      <c r="L15" s="14">
        <f>[11]Outubro!$G$15</f>
        <v>73</v>
      </c>
      <c r="M15" s="14">
        <f>[11]Outubro!$G$16</f>
        <v>69</v>
      </c>
      <c r="N15" s="14">
        <f>[11]Outubro!$G$17</f>
        <v>49</v>
      </c>
      <c r="O15" s="14">
        <f>[11]Outubro!$G$18</f>
        <v>44</v>
      </c>
      <c r="P15" s="14">
        <f>[11]Outubro!$G$19</f>
        <v>43</v>
      </c>
      <c r="Q15" s="14">
        <f>[11]Outubro!$G$20</f>
        <v>52</v>
      </c>
      <c r="R15" s="14">
        <f>[11]Outubro!$G$21</f>
        <v>29</v>
      </c>
      <c r="S15" s="14">
        <f>[11]Outubro!$G$22</f>
        <v>33</v>
      </c>
      <c r="T15" s="14">
        <f>[11]Outubro!$G$23</f>
        <v>45</v>
      </c>
      <c r="U15" s="14">
        <f>[11]Outubro!$G$24</f>
        <v>61</v>
      </c>
      <c r="V15" s="14">
        <f>[11]Outubro!$G$25</f>
        <v>73</v>
      </c>
      <c r="W15" s="14">
        <f>[11]Outubro!$G$26</f>
        <v>33</v>
      </c>
      <c r="X15" s="14">
        <f>[11]Outubro!$G$27</f>
        <v>57</v>
      </c>
      <c r="Y15" s="14">
        <f>[11]Outubro!$G$28</f>
        <v>49</v>
      </c>
      <c r="Z15" s="14">
        <f>[11]Outubro!$G$29</f>
        <v>44</v>
      </c>
      <c r="AA15" s="14">
        <f>[11]Outubro!$G$30</f>
        <v>41</v>
      </c>
      <c r="AB15" s="14">
        <f>[11]Outubro!$G$31</f>
        <v>37</v>
      </c>
      <c r="AC15" s="14">
        <f>[11]Outubro!$G$32</f>
        <v>49</v>
      </c>
      <c r="AD15" s="14">
        <f>[11]Outubro!$G$33</f>
        <v>29</v>
      </c>
      <c r="AE15" s="14">
        <f>[11]Outubro!$G$34</f>
        <v>24</v>
      </c>
      <c r="AF15" s="14">
        <f>[11]Outubro!$G$35</f>
        <v>30</v>
      </c>
      <c r="AG15" s="7">
        <f>MIN(B15:AF15)</f>
        <v>23</v>
      </c>
      <c r="AH15" s="25">
        <f>AVERAGE(B15:AF15)</f>
        <v>42.225806451612904</v>
      </c>
    </row>
    <row r="16" spans="1:34" ht="17.100000000000001" customHeight="1" x14ac:dyDescent="0.2">
      <c r="A16" s="9" t="s">
        <v>9</v>
      </c>
      <c r="B16" s="14">
        <f>[12]Outubro!$G$5</f>
        <v>28</v>
      </c>
      <c r="C16" s="14">
        <f>[12]Outubro!$G$6</f>
        <v>24</v>
      </c>
      <c r="D16" s="14">
        <f>[12]Outubro!$G$7</f>
        <v>42</v>
      </c>
      <c r="E16" s="14">
        <f>[12]Outubro!$G$8</f>
        <v>48</v>
      </c>
      <c r="F16" s="14">
        <f>[12]Outubro!$G$9</f>
        <v>56</v>
      </c>
      <c r="G16" s="14">
        <f>[12]Outubro!$G$10</f>
        <v>29</v>
      </c>
      <c r="H16" s="14">
        <f>[12]Outubro!$G$11</f>
        <v>23</v>
      </c>
      <c r="I16" s="14">
        <f>[12]Outubro!$G$12</f>
        <v>23</v>
      </c>
      <c r="J16" s="14">
        <f>[12]Outubro!$G$13</f>
        <v>23</v>
      </c>
      <c r="K16" s="14">
        <f>[12]Outubro!$G$14</f>
        <v>49</v>
      </c>
      <c r="L16" s="14">
        <f>[12]Outubro!$G$15</f>
        <v>73</v>
      </c>
      <c r="M16" s="14">
        <f>[12]Outubro!$G$16</f>
        <v>69</v>
      </c>
      <c r="N16" s="14">
        <f>[12]Outubro!$G$17</f>
        <v>49</v>
      </c>
      <c r="O16" s="14">
        <f>[12]Outubro!$G$18</f>
        <v>44</v>
      </c>
      <c r="P16" s="14">
        <f>[12]Outubro!$G$19</f>
        <v>38</v>
      </c>
      <c r="Q16" s="14">
        <f>[12]Outubro!$G$20</f>
        <v>55</v>
      </c>
      <c r="R16" s="14">
        <f>[12]Outubro!$G$21</f>
        <v>39</v>
      </c>
      <c r="S16" s="14">
        <f>[12]Outubro!$G$22</f>
        <v>26</v>
      </c>
      <c r="T16" s="14">
        <f>[12]Outubro!$G$23</f>
        <v>43</v>
      </c>
      <c r="U16" s="14">
        <f>[12]Outubro!$G$24</f>
        <v>45</v>
      </c>
      <c r="V16" s="14">
        <f>[12]Outubro!$G$25</f>
        <v>50</v>
      </c>
      <c r="W16" s="14">
        <f>[12]Outubro!$G$26</f>
        <v>33</v>
      </c>
      <c r="X16" s="14">
        <f>[12]Outubro!$G$27</f>
        <v>54</v>
      </c>
      <c r="Y16" s="14">
        <f>[12]Outubro!$G$28</f>
        <v>41</v>
      </c>
      <c r="Z16" s="14">
        <f>[12]Outubro!$G$29</f>
        <v>36</v>
      </c>
      <c r="AA16" s="14">
        <f>[12]Outubro!$G$30</f>
        <v>38</v>
      </c>
      <c r="AB16" s="14">
        <f>[12]Outubro!$G$31</f>
        <v>35</v>
      </c>
      <c r="AC16" s="14">
        <f>[12]Outubro!$G$32</f>
        <v>37</v>
      </c>
      <c r="AD16" s="14">
        <f>[12]Outubro!$G$33</f>
        <v>28</v>
      </c>
      <c r="AE16" s="14">
        <f>[12]Outubro!$G$34</f>
        <v>22</v>
      </c>
      <c r="AF16" s="14">
        <f>[12]Outubro!$G$35</f>
        <v>25</v>
      </c>
      <c r="AG16" s="7">
        <f t="shared" ref="AG16:AG28" si="5">MIN(B16:AF16)</f>
        <v>22</v>
      </c>
      <c r="AH16" s="25">
        <f t="shared" ref="AH16:AH27" si="6">AVERAGE(B16:AF16)</f>
        <v>39.516129032258064</v>
      </c>
    </row>
    <row r="17" spans="1:34" ht="17.100000000000001" customHeight="1" x14ac:dyDescent="0.2">
      <c r="A17" s="9" t="s">
        <v>48</v>
      </c>
      <c r="B17" s="14">
        <f>[13]Outubro!$G$5</f>
        <v>28</v>
      </c>
      <c r="C17" s="14">
        <f>[13]Outubro!$G$6</f>
        <v>32</v>
      </c>
      <c r="D17" s="14">
        <f>[13]Outubro!$G$7</f>
        <v>59</v>
      </c>
      <c r="E17" s="14">
        <f>[13]Outubro!$G$8</f>
        <v>45</v>
      </c>
      <c r="F17" s="14">
        <f>[13]Outubro!$G$9</f>
        <v>33</v>
      </c>
      <c r="G17" s="14">
        <f>[13]Outubro!$G$10</f>
        <v>31</v>
      </c>
      <c r="H17" s="14">
        <f>[13]Outubro!$G$11</f>
        <v>35</v>
      </c>
      <c r="I17" s="14">
        <f>[13]Outubro!$G$12</f>
        <v>23</v>
      </c>
      <c r="J17" s="14">
        <f>[13]Outubro!$G$13</f>
        <v>32</v>
      </c>
      <c r="K17" s="14">
        <f>[13]Outubro!$G$14</f>
        <v>51</v>
      </c>
      <c r="L17" s="14">
        <f>[13]Outubro!$G$15</f>
        <v>65</v>
      </c>
      <c r="M17" s="14">
        <f>[13]Outubro!$G$16</f>
        <v>47</v>
      </c>
      <c r="N17" s="14">
        <f>[13]Outubro!$G$17</f>
        <v>48</v>
      </c>
      <c r="O17" s="14">
        <f>[13]Outubro!$G$18</f>
        <v>37</v>
      </c>
      <c r="P17" s="14">
        <f>[13]Outubro!$G$19</f>
        <v>34</v>
      </c>
      <c r="Q17" s="14">
        <f>[13]Outubro!$G$20</f>
        <v>48</v>
      </c>
      <c r="R17" s="14">
        <f>[13]Outubro!$G$21</f>
        <v>45</v>
      </c>
      <c r="S17" s="14">
        <f>[13]Outubro!$G$22</f>
        <v>47</v>
      </c>
      <c r="T17" s="14">
        <f>[13]Outubro!$G$23</f>
        <v>73</v>
      </c>
      <c r="U17" s="14">
        <f>[13]Outubro!$G$24</f>
        <v>43</v>
      </c>
      <c r="V17" s="14">
        <f>[13]Outubro!$G$25</f>
        <v>45</v>
      </c>
      <c r="W17" s="14">
        <f>[13]Outubro!$G$26</f>
        <v>40</v>
      </c>
      <c r="X17" s="14">
        <f>[13]Outubro!$G$27</f>
        <v>51</v>
      </c>
      <c r="Y17" s="14">
        <f>[13]Outubro!$G$28</f>
        <v>34</v>
      </c>
      <c r="Z17" s="14">
        <f>[13]Outubro!$G$29</f>
        <v>46</v>
      </c>
      <c r="AA17" s="14">
        <f>[13]Outubro!$G$30</f>
        <v>36</v>
      </c>
      <c r="AB17" s="14">
        <f>[13]Outubro!$G$31</f>
        <v>37</v>
      </c>
      <c r="AC17" s="14">
        <f>[13]Outubro!$G$32</f>
        <v>45</v>
      </c>
      <c r="AD17" s="14">
        <f>[13]Outubro!$G$33</f>
        <v>28</v>
      </c>
      <c r="AE17" s="14">
        <f>[13]Outubro!$G$34</f>
        <v>24</v>
      </c>
      <c r="AF17" s="14">
        <f>[13]Outubro!$G$35</f>
        <v>28</v>
      </c>
      <c r="AG17" s="7">
        <f t="shared" ref="AG17" si="7">MIN(B17:AF17)</f>
        <v>23</v>
      </c>
      <c r="AH17" s="25">
        <f t="shared" ref="AH17" si="8">AVERAGE(B17:AF17)</f>
        <v>40.967741935483872</v>
      </c>
    </row>
    <row r="18" spans="1:34" ht="17.100000000000001" customHeight="1" x14ac:dyDescent="0.2">
      <c r="A18" s="9" t="s">
        <v>10</v>
      </c>
      <c r="B18" s="14">
        <f>[14]outubro!$G$5</f>
        <v>25</v>
      </c>
      <c r="C18" s="14">
        <f>[14]outubro!$G$6</f>
        <v>26</v>
      </c>
      <c r="D18" s="14">
        <f>[14]outubro!$G$7</f>
        <v>46</v>
      </c>
      <c r="E18" s="14">
        <f>[14]outubro!$G$8</f>
        <v>47</v>
      </c>
      <c r="F18" s="14">
        <f>[14]outubro!$G$9</f>
        <v>41</v>
      </c>
      <c r="G18" s="14">
        <f>[14]outubro!$G$10</f>
        <v>31</v>
      </c>
      <c r="H18" s="14">
        <f>[14]outubro!$G$11</f>
        <v>23</v>
      </c>
      <c r="I18" s="14">
        <f>[14]outubro!$G$12</f>
        <v>23</v>
      </c>
      <c r="J18" s="14">
        <f>[14]outubro!$G$13</f>
        <v>21</v>
      </c>
      <c r="K18" s="14">
        <f>[14]outubro!$G$14</f>
        <v>48</v>
      </c>
      <c r="L18" s="14">
        <f>[14]outubro!$G$15</f>
        <v>71</v>
      </c>
      <c r="M18" s="14">
        <f>[14]outubro!$G$16</f>
        <v>69</v>
      </c>
      <c r="N18" s="14">
        <f>[14]outubro!$G$17</f>
        <v>45</v>
      </c>
      <c r="O18" s="14">
        <f>[14]outubro!$G$18</f>
        <v>37</v>
      </c>
      <c r="P18" s="14">
        <f>[14]outubro!$G$19</f>
        <v>39</v>
      </c>
      <c r="Q18" s="14">
        <f>[14]outubro!$G$20</f>
        <v>48</v>
      </c>
      <c r="R18" s="14">
        <f>[14]outubro!$G$21</f>
        <v>33</v>
      </c>
      <c r="S18" s="14">
        <f>[14]outubro!$G$22</f>
        <v>32</v>
      </c>
      <c r="T18" s="14">
        <f>[14]outubro!$G$23</f>
        <v>53</v>
      </c>
      <c r="U18" s="14">
        <f>[14]outubro!$G$24</f>
        <v>42</v>
      </c>
      <c r="V18" s="14">
        <f>[14]outubro!$G$25</f>
        <v>69</v>
      </c>
      <c r="W18" s="14">
        <f>[14]outubro!$G$26</f>
        <v>32</v>
      </c>
      <c r="X18" s="14">
        <f>[14]outubro!$G$27</f>
        <v>54</v>
      </c>
      <c r="Y18" s="14">
        <f>[14]outubro!$G$28</f>
        <v>38</v>
      </c>
      <c r="Z18" s="14">
        <f>[14]outubro!$G$29</f>
        <v>44</v>
      </c>
      <c r="AA18" s="14">
        <f>[14]outubro!$G$30</f>
        <v>41</v>
      </c>
      <c r="AB18" s="14">
        <f>[14]outubro!$G$31</f>
        <v>33</v>
      </c>
      <c r="AC18" s="14">
        <f>[14]outubro!$G$32</f>
        <v>42</v>
      </c>
      <c r="AD18" s="14">
        <f>[14]outubro!$G$33</f>
        <v>34</v>
      </c>
      <c r="AE18" s="14">
        <f>[14]outubro!$G$34</f>
        <v>19</v>
      </c>
      <c r="AF18" s="14">
        <f>[14]outubro!$G$35</f>
        <v>30</v>
      </c>
      <c r="AG18" s="7">
        <f t="shared" si="5"/>
        <v>19</v>
      </c>
      <c r="AH18" s="25">
        <f t="shared" si="6"/>
        <v>39.87096774193548</v>
      </c>
    </row>
    <row r="19" spans="1:34" ht="17.100000000000001" customHeight="1" x14ac:dyDescent="0.2">
      <c r="A19" s="9" t="s">
        <v>11</v>
      </c>
      <c r="B19" s="14">
        <f>[15]Outubro!$G$5</f>
        <v>27</v>
      </c>
      <c r="C19" s="14">
        <f>[15]Outubro!$G$6</f>
        <v>29</v>
      </c>
      <c r="D19" s="14">
        <f>[15]Outubro!$G$7</f>
        <v>53</v>
      </c>
      <c r="E19" s="14">
        <f>[15]Outubro!$G$8</f>
        <v>46</v>
      </c>
      <c r="F19" s="14">
        <f>[15]Outubro!$G$9</f>
        <v>30</v>
      </c>
      <c r="G19" s="14">
        <f>[15]Outubro!$G$10</f>
        <v>25</v>
      </c>
      <c r="H19" s="14">
        <f>[15]Outubro!$G$11</f>
        <v>18</v>
      </c>
      <c r="I19" s="14">
        <f>[15]Outubro!$G$12</f>
        <v>19</v>
      </c>
      <c r="J19" s="14">
        <f>[15]Outubro!$G$13</f>
        <v>27</v>
      </c>
      <c r="K19" s="14">
        <f>[15]Outubro!$G$14</f>
        <v>49</v>
      </c>
      <c r="L19" s="14">
        <f>[15]Outubro!$G$15</f>
        <v>67</v>
      </c>
      <c r="M19" s="14">
        <f>[15]Outubro!$G$16</f>
        <v>69</v>
      </c>
      <c r="N19" s="14">
        <f>[15]Outubro!$G$17</f>
        <v>52</v>
      </c>
      <c r="O19" s="14">
        <f>[15]Outubro!$G$18</f>
        <v>39</v>
      </c>
      <c r="P19" s="14">
        <f>[15]Outubro!$G$19</f>
        <v>29</v>
      </c>
      <c r="Q19" s="14">
        <f>[15]Outubro!$G$20</f>
        <v>52</v>
      </c>
      <c r="R19" s="14">
        <f>[15]Outubro!$G$21</f>
        <v>38</v>
      </c>
      <c r="S19" s="14">
        <f>[15]Outubro!$G$22</f>
        <v>40</v>
      </c>
      <c r="T19" s="14">
        <f>[15]Outubro!$G$23</f>
        <v>62</v>
      </c>
      <c r="U19" s="14">
        <f>[15]Outubro!$G$24</f>
        <v>39</v>
      </c>
      <c r="V19" s="14">
        <f>[15]Outubro!$G$25</f>
        <v>55</v>
      </c>
      <c r="W19" s="14">
        <f>[15]Outubro!$G$26</f>
        <v>36</v>
      </c>
      <c r="X19" s="14">
        <f>[15]Outubro!$G$27</f>
        <v>40</v>
      </c>
      <c r="Y19" s="14">
        <f>[15]Outubro!$G$28</f>
        <v>32</v>
      </c>
      <c r="Z19" s="14">
        <f>[15]Outubro!$G$29</f>
        <v>37</v>
      </c>
      <c r="AA19" s="14">
        <f>[15]Outubro!$G$30</f>
        <v>29</v>
      </c>
      <c r="AB19" s="14">
        <f>[15]Outubro!$G$31</f>
        <v>27</v>
      </c>
      <c r="AC19" s="14">
        <f>[15]Outubro!$G$32</f>
        <v>30</v>
      </c>
      <c r="AD19" s="14">
        <f>[15]Outubro!$G$33</f>
        <v>25</v>
      </c>
      <c r="AE19" s="14">
        <f>[15]Outubro!$G$34</f>
        <v>19</v>
      </c>
      <c r="AF19" s="14">
        <f>[15]Outubro!$G$35</f>
        <v>25</v>
      </c>
      <c r="AG19" s="7">
        <f t="shared" si="5"/>
        <v>18</v>
      </c>
      <c r="AH19" s="25">
        <f t="shared" si="6"/>
        <v>37.58064516129032</v>
      </c>
    </row>
    <row r="20" spans="1:34" ht="17.100000000000001" customHeight="1" x14ac:dyDescent="0.2">
      <c r="A20" s="9" t="s">
        <v>12</v>
      </c>
      <c r="B20" s="14">
        <f>[16]Outubro!$G$5</f>
        <v>32</v>
      </c>
      <c r="C20" s="14">
        <f>[16]Outubro!$G$6</f>
        <v>32</v>
      </c>
      <c r="D20" s="14">
        <f>[16]Outubro!$G$7</f>
        <v>61</v>
      </c>
      <c r="E20" s="14">
        <f>[16]Outubro!$G$8</f>
        <v>47</v>
      </c>
      <c r="F20" s="14">
        <f>[16]Outubro!$G$9</f>
        <v>41</v>
      </c>
      <c r="G20" s="14">
        <f>[16]Outubro!$G$10</f>
        <v>30</v>
      </c>
      <c r="H20" s="14">
        <f>[16]Outubro!$G$11</f>
        <v>45</v>
      </c>
      <c r="I20" s="14">
        <f>[16]Outubro!$G$12</f>
        <v>27</v>
      </c>
      <c r="J20" s="14">
        <f>[16]Outubro!$G$13</f>
        <v>34</v>
      </c>
      <c r="K20" s="14">
        <f>[16]Outubro!$G$14</f>
        <v>63</v>
      </c>
      <c r="L20" s="14">
        <f>[16]Outubro!$G$15</f>
        <v>63</v>
      </c>
      <c r="M20" s="14">
        <f>[16]Outubro!$G$16</f>
        <v>49</v>
      </c>
      <c r="N20" s="14">
        <f>[16]Outubro!$G$17</f>
        <v>44</v>
      </c>
      <c r="O20" s="14">
        <f>[16]Outubro!$G$18</f>
        <v>33</v>
      </c>
      <c r="P20" s="14">
        <f>[16]Outubro!$G$19</f>
        <v>28</v>
      </c>
      <c r="Q20" s="14">
        <f>[16]Outubro!$G$20</f>
        <v>49</v>
      </c>
      <c r="R20" s="14">
        <f>[16]Outubro!$G$21</f>
        <v>46</v>
      </c>
      <c r="S20" s="14">
        <f>[16]Outubro!$G$22</f>
        <v>43</v>
      </c>
      <c r="T20" s="14">
        <f>[16]Outubro!$G$23</f>
        <v>50</v>
      </c>
      <c r="U20" s="14">
        <f>[16]Outubro!$G$24</f>
        <v>42</v>
      </c>
      <c r="V20" s="14">
        <f>[16]Outubro!$G$25</f>
        <v>46</v>
      </c>
      <c r="W20" s="14">
        <f>[16]Outubro!$G$26</f>
        <v>37</v>
      </c>
      <c r="X20" s="14">
        <f>[16]Outubro!$G$27</f>
        <v>43</v>
      </c>
      <c r="Y20" s="14">
        <f>[16]Outubro!$G$28</f>
        <v>57</v>
      </c>
      <c r="Z20" s="14">
        <f>[16]Outubro!$G$29</f>
        <v>49</v>
      </c>
      <c r="AA20" s="14">
        <f>[16]Outubro!$G$30</f>
        <v>39</v>
      </c>
      <c r="AB20" s="14">
        <f>[16]Outubro!$G$31</f>
        <v>47</v>
      </c>
      <c r="AC20" s="14">
        <f>[16]Outubro!$G$32</f>
        <v>38</v>
      </c>
      <c r="AD20" s="14">
        <f>[16]Outubro!$G$33</f>
        <v>34</v>
      </c>
      <c r="AE20" s="14">
        <f>[16]Outubro!$G$34</f>
        <v>26</v>
      </c>
      <c r="AF20" s="14">
        <f>[16]Outubro!$G$35</f>
        <v>32</v>
      </c>
      <c r="AG20" s="7">
        <f t="shared" si="5"/>
        <v>26</v>
      </c>
      <c r="AH20" s="25">
        <f t="shared" si="6"/>
        <v>42.161290322580648</v>
      </c>
    </row>
    <row r="21" spans="1:34" ht="17.100000000000001" customHeight="1" x14ac:dyDescent="0.2">
      <c r="A21" s="9" t="s">
        <v>13</v>
      </c>
      <c r="B21" s="14">
        <f>[17]Outubro!$G$5</f>
        <v>33</v>
      </c>
      <c r="C21" s="14">
        <f>[17]Outubro!$G$6</f>
        <v>32</v>
      </c>
      <c r="D21" s="14">
        <f>[17]Outubro!$G$7</f>
        <v>52</v>
      </c>
      <c r="E21" s="14">
        <f>[17]Outubro!$G$8</f>
        <v>57</v>
      </c>
      <c r="F21" s="14">
        <f>[17]Outubro!$G$9</f>
        <v>44</v>
      </c>
      <c r="G21" s="14">
        <f>[17]Outubro!$G$10</f>
        <v>33</v>
      </c>
      <c r="H21" s="14">
        <f>[17]Outubro!$G$11</f>
        <v>51</v>
      </c>
      <c r="I21" s="14">
        <f>[17]Outubro!$G$12</f>
        <v>33</v>
      </c>
      <c r="J21" s="14">
        <f>[17]Outubro!$G$13</f>
        <v>34</v>
      </c>
      <c r="K21" s="14">
        <f>[17]Outubro!$G$14</f>
        <v>65</v>
      </c>
      <c r="L21" s="14">
        <f>[17]Outubro!$G$15</f>
        <v>78</v>
      </c>
      <c r="M21" s="14">
        <f>[17]Outubro!$G$16</f>
        <v>55</v>
      </c>
      <c r="N21" s="14">
        <f>[17]Outubro!$G$17</f>
        <v>40</v>
      </c>
      <c r="O21" s="14">
        <f>[17]Outubro!$G$18</f>
        <v>32</v>
      </c>
      <c r="P21" s="14">
        <f>[17]Outubro!$G$19</f>
        <v>39</v>
      </c>
      <c r="Q21" s="14">
        <f>[17]Outubro!$G$20</f>
        <v>56</v>
      </c>
      <c r="R21" s="14">
        <f>[17]Outubro!$G$21</f>
        <v>43</v>
      </c>
      <c r="S21" s="14">
        <f>[17]Outubro!$G$22</f>
        <v>39</v>
      </c>
      <c r="T21" s="14">
        <f>[17]Outubro!$G$23</f>
        <v>46</v>
      </c>
      <c r="U21" s="14">
        <f>[17]Outubro!$G$24</f>
        <v>39</v>
      </c>
      <c r="V21" s="14">
        <f>[17]Outubro!$G$25</f>
        <v>40</v>
      </c>
      <c r="W21" s="14">
        <f>[17]Outubro!$G$26</f>
        <v>36</v>
      </c>
      <c r="X21" s="14">
        <f>[17]Outubro!$G$27</f>
        <v>38</v>
      </c>
      <c r="Y21" s="14">
        <f>[17]Outubro!$G$28</f>
        <v>53</v>
      </c>
      <c r="Z21" s="14">
        <f>[17]Outubro!$G$29</f>
        <v>40</v>
      </c>
      <c r="AA21" s="14">
        <f>[17]Outubro!$G$30</f>
        <v>34</v>
      </c>
      <c r="AB21" s="14">
        <f>[17]Outubro!$G$31</f>
        <v>30</v>
      </c>
      <c r="AC21" s="14">
        <f>[17]Outubro!$G$32</f>
        <v>32</v>
      </c>
      <c r="AD21" s="14">
        <f>[17]Outubro!$G$33</f>
        <v>27</v>
      </c>
      <c r="AE21" s="14">
        <f>[17]Outubro!$G$34</f>
        <v>26</v>
      </c>
      <c r="AF21" s="14">
        <f>[17]Outubro!$G$35</f>
        <v>29</v>
      </c>
      <c r="AG21" s="7">
        <f t="shared" si="5"/>
        <v>26</v>
      </c>
      <c r="AH21" s="25">
        <f t="shared" si="6"/>
        <v>41.483870967741936</v>
      </c>
    </row>
    <row r="22" spans="1:34" ht="17.100000000000001" customHeight="1" x14ac:dyDescent="0.2">
      <c r="A22" s="9" t="s">
        <v>14</v>
      </c>
      <c r="B22" s="14">
        <f>[18]Outubro!$G$5</f>
        <v>26</v>
      </c>
      <c r="C22" s="14">
        <f>[18]Outubro!$G$6</f>
        <v>19</v>
      </c>
      <c r="D22" s="14">
        <f>[18]Outubro!$G$7</f>
        <v>20</v>
      </c>
      <c r="E22" s="14">
        <f>[18]Outubro!$G$8</f>
        <v>43</v>
      </c>
      <c r="F22" s="14">
        <f>[18]Outubro!$G$9</f>
        <v>55</v>
      </c>
      <c r="G22" s="14">
        <f>[18]Outubro!$G$10</f>
        <v>22</v>
      </c>
      <c r="H22" s="14">
        <f>[18]Outubro!$G$11</f>
        <v>28</v>
      </c>
      <c r="I22" s="14">
        <f>[18]Outubro!$G$12</f>
        <v>27</v>
      </c>
      <c r="J22" s="14">
        <f>[18]Outubro!$G$13</f>
        <v>26</v>
      </c>
      <c r="K22" s="14">
        <f>[18]Outubro!$G$14</f>
        <v>29</v>
      </c>
      <c r="L22" s="14">
        <f>[18]Outubro!$G$15</f>
        <v>48</v>
      </c>
      <c r="M22" s="14">
        <f>[18]Outubro!$G$16</f>
        <v>58</v>
      </c>
      <c r="N22" s="14">
        <f>[18]Outubro!$G$17</f>
        <v>47</v>
      </c>
      <c r="O22" s="14">
        <f>[18]Outubro!$G$18</f>
        <v>49</v>
      </c>
      <c r="P22" s="14">
        <f>[18]Outubro!$G$19</f>
        <v>30</v>
      </c>
      <c r="Q22" s="14">
        <f>[18]Outubro!$G$20</f>
        <v>35</v>
      </c>
      <c r="R22" s="14">
        <f>[18]Outubro!$G$21</f>
        <v>64</v>
      </c>
      <c r="S22" s="14">
        <f>[18]Outubro!$G$22</f>
        <v>49</v>
      </c>
      <c r="T22" s="14">
        <f>[18]Outubro!$G$23</f>
        <v>33</v>
      </c>
      <c r="U22" s="14">
        <f>[18]Outubro!$G$24</f>
        <v>40</v>
      </c>
      <c r="V22" s="14">
        <f>[18]Outubro!$G$25</f>
        <v>44</v>
      </c>
      <c r="W22" s="14">
        <f>[18]Outubro!$G$26</f>
        <v>31</v>
      </c>
      <c r="X22" s="14">
        <f>[18]Outubro!$G$27</f>
        <v>49</v>
      </c>
      <c r="Y22" s="14">
        <f>[18]Outubro!$G$28</f>
        <v>58</v>
      </c>
      <c r="Z22" s="14">
        <f>[18]Outubro!$G$29</f>
        <v>56</v>
      </c>
      <c r="AA22" s="14">
        <f>[18]Outubro!$G$30</f>
        <v>35</v>
      </c>
      <c r="AB22" s="14">
        <f>[18]Outubro!$G$31</f>
        <v>28</v>
      </c>
      <c r="AC22" s="14">
        <f>[18]Outubro!$G$32</f>
        <v>20</v>
      </c>
      <c r="AD22" s="14">
        <f>[18]Outubro!$G$33</f>
        <v>22</v>
      </c>
      <c r="AE22" s="14">
        <f>[18]Outubro!$G$34</f>
        <v>18</v>
      </c>
      <c r="AF22" s="14">
        <f>[18]Outubro!$G$35</f>
        <v>28</v>
      </c>
      <c r="AG22" s="7">
        <f t="shared" si="5"/>
        <v>18</v>
      </c>
      <c r="AH22" s="25">
        <f t="shared" si="6"/>
        <v>36.677419354838712</v>
      </c>
    </row>
    <row r="23" spans="1:34" ht="17.100000000000001" customHeight="1" x14ac:dyDescent="0.2">
      <c r="A23" s="9" t="s">
        <v>15</v>
      </c>
      <c r="B23" s="14">
        <f>[19]Outubro!$G$5</f>
        <v>32</v>
      </c>
      <c r="C23" s="14">
        <f>[19]Outubro!$G$6</f>
        <v>31</v>
      </c>
      <c r="D23" s="14">
        <f>[19]Outubro!$G$7</f>
        <v>33</v>
      </c>
      <c r="E23" s="14">
        <f>[19]Outubro!$G$8</f>
        <v>47</v>
      </c>
      <c r="F23" s="14">
        <f>[19]Outubro!$G$9</f>
        <v>38</v>
      </c>
      <c r="G23" s="14">
        <f>[19]Outubro!$G$10</f>
        <v>29</v>
      </c>
      <c r="H23" s="14">
        <f>[19]Outubro!$G$11</f>
        <v>23</v>
      </c>
      <c r="I23" s="14">
        <f>[19]Outubro!$G$12</f>
        <v>24</v>
      </c>
      <c r="J23" s="14">
        <f>[19]Outubro!$G$13</f>
        <v>29</v>
      </c>
      <c r="K23" s="14">
        <f>[19]Outubro!$G$14</f>
        <v>58</v>
      </c>
      <c r="L23" s="14">
        <f>[19]Outubro!$G$15</f>
        <v>86</v>
      </c>
      <c r="M23" s="14">
        <f>[19]Outubro!$G$16</f>
        <v>68</v>
      </c>
      <c r="N23" s="14">
        <f>[19]Outubro!$G$17</f>
        <v>52</v>
      </c>
      <c r="O23" s="14">
        <f>[19]Outubro!$G$18</f>
        <v>41</v>
      </c>
      <c r="P23" s="14">
        <f>[19]Outubro!$G$19</f>
        <v>34</v>
      </c>
      <c r="Q23" s="14">
        <f>[19]Outubro!$G$20</f>
        <v>50</v>
      </c>
      <c r="R23" s="14">
        <f>[19]Outubro!$G$21</f>
        <v>39</v>
      </c>
      <c r="S23" s="14">
        <f>[19]Outubro!$G$22</f>
        <v>41</v>
      </c>
      <c r="T23" s="14">
        <f>[19]Outubro!$G$23</f>
        <v>64</v>
      </c>
      <c r="U23" s="14">
        <f>[19]Outubro!$G$24</f>
        <v>51</v>
      </c>
      <c r="V23" s="14">
        <f>[19]Outubro!$G$25</f>
        <v>64</v>
      </c>
      <c r="W23" s="14">
        <f>[19]Outubro!$G$26</f>
        <v>40</v>
      </c>
      <c r="X23" s="14">
        <f>[19]Outubro!$G$27</f>
        <v>60</v>
      </c>
      <c r="Y23" s="14">
        <f>[19]Outubro!$G$28</f>
        <v>37</v>
      </c>
      <c r="Z23" s="14">
        <f>[19]Outubro!$G$29</f>
        <v>44</v>
      </c>
      <c r="AA23" s="14">
        <f>[19]Outubro!$G$30</f>
        <v>35</v>
      </c>
      <c r="AB23" s="14">
        <f>[19]Outubro!$G$31</f>
        <v>33</v>
      </c>
      <c r="AC23" s="14">
        <f>[19]Outubro!$G$32</f>
        <v>41</v>
      </c>
      <c r="AD23" s="14">
        <f>[19]Outubro!$G$33</f>
        <v>22</v>
      </c>
      <c r="AE23" s="14">
        <f>[19]Outubro!$G$34</f>
        <v>27</v>
      </c>
      <c r="AF23" s="14">
        <f>[19]Outubro!$G$35</f>
        <v>31</v>
      </c>
      <c r="AG23" s="7">
        <f t="shared" si="5"/>
        <v>22</v>
      </c>
      <c r="AH23" s="25">
        <f t="shared" si="6"/>
        <v>42.064516129032256</v>
      </c>
    </row>
    <row r="24" spans="1:34" ht="17.100000000000001" customHeight="1" x14ac:dyDescent="0.2">
      <c r="A24" s="9" t="s">
        <v>16</v>
      </c>
      <c r="B24" s="14">
        <f>[20]Outubro!$G$5</f>
        <v>22</v>
      </c>
      <c r="C24" s="14">
        <f>[20]Outubro!$G$6</f>
        <v>27</v>
      </c>
      <c r="D24" s="14">
        <f>[20]Outubro!$G$7</f>
        <v>40</v>
      </c>
      <c r="E24" s="14">
        <f>[20]Outubro!$G$8</f>
        <v>50</v>
      </c>
      <c r="F24" s="14">
        <f>[20]Outubro!$G$9</f>
        <v>38</v>
      </c>
      <c r="G24" s="14">
        <f>[20]Outubro!$G$10</f>
        <v>33</v>
      </c>
      <c r="H24" s="14">
        <f>[20]Outubro!$G$11</f>
        <v>37</v>
      </c>
      <c r="I24" s="14">
        <f>[20]Outubro!$G$12</f>
        <v>33</v>
      </c>
      <c r="J24" s="14">
        <f>[20]Outubro!$G$13</f>
        <v>30</v>
      </c>
      <c r="K24" s="14">
        <f>[20]Outubro!$G$14</f>
        <v>46</v>
      </c>
      <c r="L24" s="14">
        <f>[20]Outubro!$G$15</f>
        <v>66</v>
      </c>
      <c r="M24" s="14">
        <f>[20]Outubro!$G$16</f>
        <v>40</v>
      </c>
      <c r="N24" s="14">
        <f>[20]Outubro!$G$17</f>
        <v>41</v>
      </c>
      <c r="O24" s="14">
        <f>[20]Outubro!$G$18</f>
        <v>31</v>
      </c>
      <c r="P24" s="14">
        <f>[20]Outubro!$G$19</f>
        <v>32</v>
      </c>
      <c r="Q24" s="14">
        <f>[20]Outubro!$G$20</f>
        <v>48</v>
      </c>
      <c r="R24" s="14">
        <f>[20]Outubro!$G$21</f>
        <v>43</v>
      </c>
      <c r="S24" s="14">
        <f>[20]Outubro!$G$22</f>
        <v>58</v>
      </c>
      <c r="T24" s="14">
        <f>[20]Outubro!$G$23</f>
        <v>53</v>
      </c>
      <c r="U24" s="14">
        <f>[20]Outubro!$G$24</f>
        <v>42</v>
      </c>
      <c r="V24" s="14">
        <f>[20]Outubro!$G$25</f>
        <v>36</v>
      </c>
      <c r="W24" s="14">
        <f>[20]Outubro!$G$26</f>
        <v>25</v>
      </c>
      <c r="X24" s="14">
        <f>[20]Outubro!$G$27</f>
        <v>41</v>
      </c>
      <c r="Y24" s="14">
        <f>[20]Outubro!$G$28</f>
        <v>28</v>
      </c>
      <c r="Z24" s="14">
        <f>[20]Outubro!$G$29</f>
        <v>41</v>
      </c>
      <c r="AA24" s="14">
        <f>[20]Outubro!$G$30</f>
        <v>33</v>
      </c>
      <c r="AB24" s="14">
        <f>[20]Outubro!$G$31</f>
        <v>33</v>
      </c>
      <c r="AC24" s="14">
        <f>[20]Outubro!$G$32</f>
        <v>30</v>
      </c>
      <c r="AD24" s="14">
        <f>[20]Outubro!$G$33</f>
        <v>26</v>
      </c>
      <c r="AE24" s="14">
        <f>[20]Outubro!$G$34</f>
        <v>18</v>
      </c>
      <c r="AF24" s="14">
        <f>[20]Outubro!$G$35</f>
        <v>28</v>
      </c>
      <c r="AG24" s="7">
        <f t="shared" si="5"/>
        <v>18</v>
      </c>
      <c r="AH24" s="25">
        <f t="shared" si="6"/>
        <v>37.064516129032256</v>
      </c>
    </row>
    <row r="25" spans="1:34" ht="17.100000000000001" customHeight="1" x14ac:dyDescent="0.2">
      <c r="A25" s="9" t="s">
        <v>17</v>
      </c>
      <c r="B25" s="14">
        <f>[21]Outubro!$G$5</f>
        <v>26</v>
      </c>
      <c r="C25" s="14">
        <f>[21]Outubro!$G$6</f>
        <v>26</v>
      </c>
      <c r="D25" s="14">
        <f>[21]Outubro!$G$7</f>
        <v>50</v>
      </c>
      <c r="E25" s="14">
        <f>[21]Outubro!$G$8</f>
        <v>44</v>
      </c>
      <c r="F25" s="14">
        <f>[21]Outubro!$G$9</f>
        <v>31</v>
      </c>
      <c r="G25" s="14">
        <f>[21]Outubro!$G$10</f>
        <v>25</v>
      </c>
      <c r="H25" s="14">
        <f>[21]Outubro!$G$11</f>
        <v>19</v>
      </c>
      <c r="I25" s="14">
        <f>[21]Outubro!$G$12</f>
        <v>22</v>
      </c>
      <c r="J25" s="14">
        <f>[21]Outubro!$G$13</f>
        <v>22</v>
      </c>
      <c r="K25" s="14">
        <f>[21]Outubro!$G$14</f>
        <v>54</v>
      </c>
      <c r="L25" s="14">
        <f>[21]Outubro!$G$15</f>
        <v>67</v>
      </c>
      <c r="M25" s="14">
        <f>[21]Outubro!$G$16</f>
        <v>72</v>
      </c>
      <c r="N25" s="14">
        <f>[21]Outubro!$G$17</f>
        <v>48</v>
      </c>
      <c r="O25" s="14">
        <f>[21]Outubro!$G$18</f>
        <v>40</v>
      </c>
      <c r="P25" s="14">
        <f>[21]Outubro!$G$19</f>
        <v>34</v>
      </c>
      <c r="Q25" s="14">
        <f>[21]Outubro!$G$20</f>
        <v>52</v>
      </c>
      <c r="R25" s="14">
        <f>[21]Outubro!$G$21</f>
        <v>40</v>
      </c>
      <c r="S25" s="14">
        <f>[21]Outubro!$G$22</f>
        <v>37</v>
      </c>
      <c r="T25" s="14">
        <f>[21]Outubro!$G$23</f>
        <v>50</v>
      </c>
      <c r="U25" s="14">
        <f>[21]Outubro!$G$24</f>
        <v>37</v>
      </c>
      <c r="V25" s="14">
        <f>[21]Outubro!$G$25</f>
        <v>60</v>
      </c>
      <c r="W25" s="14">
        <f>[21]Outubro!$G$26</f>
        <v>38</v>
      </c>
      <c r="X25" s="14">
        <f>[21]Outubro!$G$27</f>
        <v>42</v>
      </c>
      <c r="Y25" s="14">
        <f>[21]Outubro!$G$28</f>
        <v>36</v>
      </c>
      <c r="Z25" s="14">
        <f>[21]Outubro!$G$29</f>
        <v>39</v>
      </c>
      <c r="AA25" s="14">
        <f>[21]Outubro!$G$30</f>
        <v>35</v>
      </c>
      <c r="AB25" s="14">
        <f>[21]Outubro!$G$31</f>
        <v>31</v>
      </c>
      <c r="AC25" s="14">
        <f>[21]Outubro!$G$32</f>
        <v>33</v>
      </c>
      <c r="AD25" s="14">
        <f>[21]Outubro!$G$33</f>
        <v>24</v>
      </c>
      <c r="AE25" s="14">
        <f>[21]Outubro!$G$34</f>
        <v>19</v>
      </c>
      <c r="AF25" s="14">
        <f>[21]Outubro!$G$35</f>
        <v>26</v>
      </c>
      <c r="AG25" s="7">
        <f t="shared" si="5"/>
        <v>19</v>
      </c>
      <c r="AH25" s="25">
        <f t="shared" si="6"/>
        <v>38.032258064516128</v>
      </c>
    </row>
    <row r="26" spans="1:34" ht="17.100000000000001" customHeight="1" x14ac:dyDescent="0.2">
      <c r="A26" s="9" t="s">
        <v>18</v>
      </c>
      <c r="B26" s="14">
        <f>[22]Outubro!$G$5</f>
        <v>30</v>
      </c>
      <c r="C26" s="14">
        <f>[22]Outubro!$G$6</f>
        <v>28</v>
      </c>
      <c r="D26" s="14">
        <f>[22]Outubro!$G$7</f>
        <v>32</v>
      </c>
      <c r="E26" s="14">
        <f>[22]Outubro!$G$8</f>
        <v>44</v>
      </c>
      <c r="F26" s="14">
        <f>[22]Outubro!$G$9</f>
        <v>51</v>
      </c>
      <c r="G26" s="14">
        <f>[22]Outubro!$G$10</f>
        <v>22</v>
      </c>
      <c r="H26" s="14">
        <f>[22]Outubro!$G$11</f>
        <v>17</v>
      </c>
      <c r="I26" s="14">
        <f>[22]Outubro!$G$12</f>
        <v>18</v>
      </c>
      <c r="J26" s="14">
        <f>[22]Outubro!$G$13</f>
        <v>33</v>
      </c>
      <c r="K26" s="14">
        <f>[22]Outubro!$G$14</f>
        <v>57</v>
      </c>
      <c r="L26" s="14">
        <f>[22]Outubro!$G$15</f>
        <v>78</v>
      </c>
      <c r="M26" s="14">
        <f>[22]Outubro!$G$16</f>
        <v>57</v>
      </c>
      <c r="N26" s="14">
        <f>[22]Outubro!$G$17</f>
        <v>45</v>
      </c>
      <c r="O26" s="14">
        <f>[22]Outubro!$G$18</f>
        <v>35</v>
      </c>
      <c r="P26" s="14">
        <f>[22]Outubro!$G$19</f>
        <v>24</v>
      </c>
      <c r="Q26" s="14">
        <f>[22]Outubro!$G$20</f>
        <v>48</v>
      </c>
      <c r="R26" s="14">
        <f>[22]Outubro!$G$21</f>
        <v>44</v>
      </c>
      <c r="S26" s="14">
        <f>[22]Outubro!$G$22</f>
        <v>32</v>
      </c>
      <c r="T26" s="14">
        <f>[22]Outubro!$G$23</f>
        <v>42</v>
      </c>
      <c r="U26" s="14">
        <f>[22]Outubro!$G$24</f>
        <v>38</v>
      </c>
      <c r="V26" s="14">
        <f>[22]Outubro!$G$25</f>
        <v>45</v>
      </c>
      <c r="W26" s="14">
        <f>[22]Outubro!$G$26</f>
        <v>37</v>
      </c>
      <c r="X26" s="14">
        <f>[22]Outubro!$G$27</f>
        <v>34</v>
      </c>
      <c r="Y26" s="14">
        <f>[22]Outubro!$G$28</f>
        <v>64</v>
      </c>
      <c r="Z26" s="14">
        <f>[22]Outubro!$G$29</f>
        <v>35</v>
      </c>
      <c r="AA26" s="14">
        <f>[22]Outubro!$G$30</f>
        <v>32</v>
      </c>
      <c r="AB26" s="14">
        <f>[22]Outubro!$G$31</f>
        <v>42</v>
      </c>
      <c r="AC26" s="14">
        <f>[22]Outubro!$G$32</f>
        <v>32</v>
      </c>
      <c r="AD26" s="14">
        <f>[22]Outubro!$G$33</f>
        <v>14</v>
      </c>
      <c r="AE26" s="14">
        <f>[22]Outubro!$G$34</f>
        <v>25</v>
      </c>
      <c r="AF26" s="14">
        <f>[22]Outubro!$G$35</f>
        <v>29</v>
      </c>
      <c r="AG26" s="7">
        <f>MIN(B26:AF26)</f>
        <v>14</v>
      </c>
      <c r="AH26" s="25">
        <f t="shared" si="6"/>
        <v>37.548387096774192</v>
      </c>
    </row>
    <row r="27" spans="1:34" ht="17.100000000000001" customHeight="1" x14ac:dyDescent="0.2">
      <c r="A27" s="9" t="s">
        <v>19</v>
      </c>
      <c r="B27" s="14">
        <f>[23]Outubro!$G$5</f>
        <v>25</v>
      </c>
      <c r="C27" s="14">
        <f>[23]Outubro!$G$6</f>
        <v>29</v>
      </c>
      <c r="D27" s="14">
        <f>[23]Outubro!$G$7</f>
        <v>47</v>
      </c>
      <c r="E27" s="14">
        <f>[23]Outubro!$G$8</f>
        <v>52</v>
      </c>
      <c r="F27" s="14">
        <f>[23]Outubro!$G$9</f>
        <v>44</v>
      </c>
      <c r="G27" s="14">
        <f>[23]Outubro!$G$10</f>
        <v>34</v>
      </c>
      <c r="H27" s="14">
        <f>[23]Outubro!$G$11</f>
        <v>26</v>
      </c>
      <c r="I27" s="14">
        <f>[23]Outubro!$G$12</f>
        <v>26</v>
      </c>
      <c r="J27" s="14">
        <f>[23]Outubro!$G$13</f>
        <v>25</v>
      </c>
      <c r="K27" s="14">
        <f>[23]Outubro!$G$14</f>
        <v>50</v>
      </c>
      <c r="L27" s="14">
        <f>[23]Outubro!$G$15</f>
        <v>74</v>
      </c>
      <c r="M27" s="14">
        <f>[23]Outubro!$G$16</f>
        <v>63</v>
      </c>
      <c r="N27" s="14">
        <f>[23]Outubro!$G$17</f>
        <v>43</v>
      </c>
      <c r="O27" s="14">
        <f>[23]Outubro!$G$18</f>
        <v>35</v>
      </c>
      <c r="P27" s="14">
        <f>[23]Outubro!$G$19</f>
        <v>43</v>
      </c>
      <c r="Q27" s="14">
        <f>[23]Outubro!$G$20</f>
        <v>31</v>
      </c>
      <c r="R27" s="14">
        <f>[23]Outubro!$G$21</f>
        <v>26</v>
      </c>
      <c r="S27" s="14">
        <f>[23]Outubro!$G$22</f>
        <v>30</v>
      </c>
      <c r="T27" s="14">
        <f>[23]Outubro!$G$23</f>
        <v>47</v>
      </c>
      <c r="U27" s="14">
        <f>[23]Outubro!$G$24</f>
        <v>66</v>
      </c>
      <c r="V27" s="14">
        <f>[23]Outubro!$G$25</f>
        <v>69</v>
      </c>
      <c r="W27" s="14">
        <f>[23]Outubro!$G$26</f>
        <v>34</v>
      </c>
      <c r="X27" s="14">
        <f>[23]Outubro!$G$27</f>
        <v>57</v>
      </c>
      <c r="Y27" s="14">
        <f>[23]Outubro!$G$28</f>
        <v>36</v>
      </c>
      <c r="Z27" s="14">
        <f>[23]Outubro!$G$29</f>
        <v>47</v>
      </c>
      <c r="AA27" s="14">
        <f>[23]Outubro!$G$30</f>
        <v>54</v>
      </c>
      <c r="AB27" s="14">
        <f>[23]Outubro!$G$31</f>
        <v>38</v>
      </c>
      <c r="AC27" s="14">
        <f>[23]Outubro!$G$32</f>
        <v>47</v>
      </c>
      <c r="AD27" s="14">
        <f>[23]Outubro!$G$33</f>
        <v>36</v>
      </c>
      <c r="AE27" s="14">
        <f>[23]Outubro!$G$34</f>
        <v>32</v>
      </c>
      <c r="AF27" s="14">
        <f>[23]Outubro!$G$35</f>
        <v>32</v>
      </c>
      <c r="AG27" s="7">
        <f t="shared" si="5"/>
        <v>25</v>
      </c>
      <c r="AH27" s="25">
        <f t="shared" si="6"/>
        <v>41.87096774193548</v>
      </c>
    </row>
    <row r="28" spans="1:34" ht="17.100000000000001" customHeight="1" x14ac:dyDescent="0.2">
      <c r="A28" s="9" t="s">
        <v>31</v>
      </c>
      <c r="B28" s="14">
        <f>[24]Outubro!$G$5</f>
        <v>31</v>
      </c>
      <c r="C28" s="14">
        <f>[24]Outubro!$G$6</f>
        <v>31</v>
      </c>
      <c r="D28" s="14">
        <f>[24]Outubro!$G$7</f>
        <v>56</v>
      </c>
      <c r="E28" s="14">
        <f>[24]Outubro!$G$8</f>
        <v>42</v>
      </c>
      <c r="F28" s="14">
        <f>[24]Outubro!$G$9</f>
        <v>36</v>
      </c>
      <c r="G28" s="14">
        <f>[24]Outubro!$G$10</f>
        <v>26</v>
      </c>
      <c r="H28" s="14">
        <f>[24]Outubro!$G$11</f>
        <v>20</v>
      </c>
      <c r="I28" s="14">
        <f>[24]Outubro!$G$12</f>
        <v>22</v>
      </c>
      <c r="J28" s="14">
        <f>[24]Outubro!$G$13</f>
        <v>32</v>
      </c>
      <c r="K28" s="14">
        <f>[24]Outubro!$G$14</f>
        <v>48</v>
      </c>
      <c r="L28" s="14">
        <f>[24]Outubro!$G$15</f>
        <v>70</v>
      </c>
      <c r="M28" s="14">
        <f>[24]Outubro!$G$16</f>
        <v>65</v>
      </c>
      <c r="N28" s="14">
        <f>[24]Outubro!$G$17</f>
        <v>51</v>
      </c>
      <c r="O28" s="14">
        <f>[24]Outubro!$G$18</f>
        <v>38</v>
      </c>
      <c r="P28" s="14">
        <f>[24]Outubro!$G$19</f>
        <v>33</v>
      </c>
      <c r="Q28" s="14">
        <f>[24]Outubro!$G$20</f>
        <v>45</v>
      </c>
      <c r="R28" s="14">
        <f>[24]Outubro!$G$21</f>
        <v>41</v>
      </c>
      <c r="S28" s="14">
        <f>[24]Outubro!$G$22</f>
        <v>37</v>
      </c>
      <c r="T28" s="14">
        <f>[24]Outubro!$G$23</f>
        <v>51</v>
      </c>
      <c r="U28" s="14">
        <f>[24]Outubro!$G$24</f>
        <v>39</v>
      </c>
      <c r="V28" s="14">
        <f>[24]Outubro!$G$25</f>
        <v>48</v>
      </c>
      <c r="W28" s="14">
        <f>[24]Outubro!$G$26</f>
        <v>41</v>
      </c>
      <c r="X28" s="14">
        <f>[24]Outubro!$G$27</f>
        <v>42</v>
      </c>
      <c r="Y28" s="14">
        <f>[24]Outubro!$G$28</f>
        <v>61</v>
      </c>
      <c r="Z28" s="14">
        <f>[24]Outubro!$G$29</f>
        <v>41</v>
      </c>
      <c r="AA28" s="14">
        <f>[24]Outubro!$G$30</f>
        <v>34</v>
      </c>
      <c r="AB28" s="14">
        <f>[24]Outubro!$G$31</f>
        <v>36</v>
      </c>
      <c r="AC28" s="14">
        <f>[24]Outubro!$G$32</f>
        <v>40</v>
      </c>
      <c r="AD28" s="14">
        <f>[24]Outubro!$G$33</f>
        <v>28</v>
      </c>
      <c r="AE28" s="14">
        <f>[24]Outubro!$G$34</f>
        <v>22</v>
      </c>
      <c r="AF28" s="14">
        <f>[24]Outubro!$G$35</f>
        <v>32</v>
      </c>
      <c r="AG28" s="7">
        <f t="shared" si="5"/>
        <v>20</v>
      </c>
      <c r="AH28" s="25">
        <f>AVERAGE(B28:AF28)</f>
        <v>39.967741935483872</v>
      </c>
    </row>
    <row r="29" spans="1:34" ht="17.100000000000001" customHeight="1" x14ac:dyDescent="0.2">
      <c r="A29" s="9" t="s">
        <v>20</v>
      </c>
      <c r="B29" s="14">
        <f>[25]Outubro!$G$5</f>
        <v>22</v>
      </c>
      <c r="C29" s="14">
        <f>[25]Outubro!$G$6</f>
        <v>19</v>
      </c>
      <c r="D29" s="14">
        <f>[25]Outubro!$G$7</f>
        <v>14</v>
      </c>
      <c r="E29" s="14">
        <f>[25]Outubro!$G$8</f>
        <v>39</v>
      </c>
      <c r="F29" s="14">
        <f>[25]Outubro!$G$9</f>
        <v>53</v>
      </c>
      <c r="G29" s="14">
        <f>[25]Outubro!$G$10</f>
        <v>22</v>
      </c>
      <c r="H29" s="14">
        <f>[25]Outubro!$G$11</f>
        <v>19</v>
      </c>
      <c r="I29" s="14">
        <f>[25]Outubro!$G$12</f>
        <v>17</v>
      </c>
      <c r="J29" s="14">
        <f>[25]Outubro!$G$13</f>
        <v>19</v>
      </c>
      <c r="K29" s="14">
        <f>[25]Outubro!$G$14</f>
        <v>32</v>
      </c>
      <c r="L29" s="14">
        <f>[25]Outubro!$G$15</f>
        <v>42</v>
      </c>
      <c r="M29" s="14">
        <f>[25]Outubro!$G$16</f>
        <v>56</v>
      </c>
      <c r="N29" s="14">
        <f>[25]Outubro!$G$17</f>
        <v>40</v>
      </c>
      <c r="O29" s="14">
        <f>[25]Outubro!$G$18</f>
        <v>36</v>
      </c>
      <c r="P29" s="14">
        <f>[25]Outubro!$G$19</f>
        <v>21</v>
      </c>
      <c r="Q29" s="14">
        <f>[25]Outubro!$G$20</f>
        <v>37</v>
      </c>
      <c r="R29" s="14">
        <f>[25]Outubro!$G$21</f>
        <v>44</v>
      </c>
      <c r="S29" s="14">
        <f>[25]Outubro!$G$22</f>
        <v>24</v>
      </c>
      <c r="T29" s="14">
        <f>[25]Outubro!$G$23</f>
        <v>35</v>
      </c>
      <c r="U29" s="14">
        <f>[25]Outubro!$G$24</f>
        <v>30</v>
      </c>
      <c r="V29" s="14">
        <f>[25]Outubro!$G$25</f>
        <v>29</v>
      </c>
      <c r="W29" s="14">
        <f>[25]Outubro!$G$26</f>
        <v>32</v>
      </c>
      <c r="X29" s="14">
        <f>[25]Outubro!$G$27</f>
        <v>28</v>
      </c>
      <c r="Y29" s="14">
        <f>[25]Outubro!$G$28</f>
        <v>63</v>
      </c>
      <c r="Z29" s="14">
        <f>[25]Outubro!$G$29</f>
        <v>40</v>
      </c>
      <c r="AA29" s="14">
        <f>[25]Outubro!$G$30</f>
        <v>31</v>
      </c>
      <c r="AB29" s="14">
        <f>[25]Outubro!$G$31</f>
        <v>38</v>
      </c>
      <c r="AC29" s="14">
        <f>[25]Outubro!$G$32</f>
        <v>24</v>
      </c>
      <c r="AD29" s="14">
        <f>[25]Outubro!$G$33</f>
        <v>12</v>
      </c>
      <c r="AE29" s="14">
        <f>[25]Outubro!$G$34</f>
        <v>17</v>
      </c>
      <c r="AF29" s="14">
        <f>[25]Outubro!$G$35</f>
        <v>23</v>
      </c>
      <c r="AG29" s="7">
        <f>MIN(B29:AF29)</f>
        <v>12</v>
      </c>
      <c r="AH29" s="25">
        <f>AVERAGE(B29:AF29)</f>
        <v>30.903225806451612</v>
      </c>
    </row>
    <row r="30" spans="1:34" s="5" customFormat="1" ht="17.100000000000001" customHeight="1" x14ac:dyDescent="0.2">
      <c r="A30" s="10" t="s">
        <v>35</v>
      </c>
      <c r="B30" s="21">
        <f>MIN(B5:B29)</f>
        <v>19</v>
      </c>
      <c r="C30" s="21">
        <f t="shared" ref="C30:AH30" si="9">MIN(C5:C29)</f>
        <v>13</v>
      </c>
      <c r="D30" s="21">
        <f t="shared" si="9"/>
        <v>12</v>
      </c>
      <c r="E30" s="21">
        <f t="shared" si="9"/>
        <v>31</v>
      </c>
      <c r="F30" s="21">
        <f t="shared" si="9"/>
        <v>30</v>
      </c>
      <c r="G30" s="21">
        <f t="shared" si="9"/>
        <v>19</v>
      </c>
      <c r="H30" s="21">
        <f t="shared" si="9"/>
        <v>17</v>
      </c>
      <c r="I30" s="21">
        <f t="shared" si="9"/>
        <v>16</v>
      </c>
      <c r="J30" s="21">
        <f t="shared" si="9"/>
        <v>17</v>
      </c>
      <c r="K30" s="21">
        <f t="shared" si="9"/>
        <v>29</v>
      </c>
      <c r="L30" s="21">
        <f t="shared" si="9"/>
        <v>37</v>
      </c>
      <c r="M30" s="21">
        <f t="shared" si="9"/>
        <v>40</v>
      </c>
      <c r="N30" s="21">
        <f t="shared" si="9"/>
        <v>39</v>
      </c>
      <c r="O30" s="21">
        <f t="shared" si="9"/>
        <v>31</v>
      </c>
      <c r="P30" s="21">
        <f t="shared" si="9"/>
        <v>21</v>
      </c>
      <c r="Q30" s="21">
        <f t="shared" si="9"/>
        <v>31</v>
      </c>
      <c r="R30" s="21">
        <f t="shared" si="9"/>
        <v>26</v>
      </c>
      <c r="S30" s="21">
        <f t="shared" si="9"/>
        <v>24</v>
      </c>
      <c r="T30" s="21">
        <f t="shared" si="9"/>
        <v>30</v>
      </c>
      <c r="U30" s="21">
        <f t="shared" si="9"/>
        <v>28</v>
      </c>
      <c r="V30" s="21">
        <f t="shared" si="9"/>
        <v>25</v>
      </c>
      <c r="W30" s="21">
        <f t="shared" si="9"/>
        <v>25</v>
      </c>
      <c r="X30" s="21">
        <f t="shared" si="9"/>
        <v>28</v>
      </c>
      <c r="Y30" s="21">
        <f t="shared" si="9"/>
        <v>28</v>
      </c>
      <c r="Z30" s="21">
        <f t="shared" si="9"/>
        <v>27</v>
      </c>
      <c r="AA30" s="21">
        <f t="shared" si="9"/>
        <v>25</v>
      </c>
      <c r="AB30" s="21">
        <f t="shared" si="9"/>
        <v>20</v>
      </c>
      <c r="AC30" s="21">
        <f t="shared" si="9"/>
        <v>12</v>
      </c>
      <c r="AD30" s="21">
        <f t="shared" si="9"/>
        <v>11</v>
      </c>
      <c r="AE30" s="21">
        <f t="shared" si="9"/>
        <v>16</v>
      </c>
      <c r="AF30" s="53">
        <f t="shared" si="9"/>
        <v>20</v>
      </c>
      <c r="AG30" s="21">
        <f t="shared" si="9"/>
        <v>11</v>
      </c>
      <c r="AH30" s="21">
        <f t="shared" si="9"/>
        <v>27.93548387096774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B32" sqref="AB3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41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</row>
    <row r="5" spans="1:33" s="5" customFormat="1" ht="20.100000000000001" customHeight="1" thickTop="1" x14ac:dyDescent="0.2">
      <c r="A5" s="8" t="s">
        <v>46</v>
      </c>
      <c r="B5" s="42">
        <f>[1]Outubro!$H$5</f>
        <v>23.400000000000002</v>
      </c>
      <c r="C5" s="42">
        <f>[1]Outubro!$H$6</f>
        <v>11.16</v>
      </c>
      <c r="D5" s="42">
        <f>[1]Outubro!$H$7</f>
        <v>28.8</v>
      </c>
      <c r="E5" s="42">
        <f>[1]Outubro!$H$8</f>
        <v>9.3600000000000012</v>
      </c>
      <c r="F5" s="42">
        <f>[1]Outubro!$H$9</f>
        <v>10.08</v>
      </c>
      <c r="G5" s="42">
        <f>[1]Outubro!$H$10</f>
        <v>13.32</v>
      </c>
      <c r="H5" s="42">
        <f>[1]Outubro!$H$11</f>
        <v>12.96</v>
      </c>
      <c r="I5" s="42">
        <f>[1]Outubro!$H$12</f>
        <v>9.7200000000000006</v>
      </c>
      <c r="J5" s="42">
        <f>[1]Outubro!$H$13</f>
        <v>10.8</v>
      </c>
      <c r="K5" s="42">
        <f>[1]Outubro!$H$14</f>
        <v>22.68</v>
      </c>
      <c r="L5" s="42">
        <f>[1]Outubro!$H$15</f>
        <v>14.04</v>
      </c>
      <c r="M5" s="42">
        <f>[1]Outubro!$H$16</f>
        <v>14.4</v>
      </c>
      <c r="N5" s="42">
        <f>[1]Outubro!$H$17</f>
        <v>10.8</v>
      </c>
      <c r="O5" s="42">
        <f>[1]Outubro!$H$18</f>
        <v>14.04</v>
      </c>
      <c r="P5" s="42">
        <f>[1]Outubro!$H$19</f>
        <v>15.840000000000002</v>
      </c>
      <c r="Q5" s="42">
        <f>[1]Outubro!$H$20</f>
        <v>32.76</v>
      </c>
      <c r="R5" s="42">
        <f>[1]Outubro!$H$21</f>
        <v>15.48</v>
      </c>
      <c r="S5" s="42">
        <f>[1]Outubro!$H$22</f>
        <v>7.9200000000000008</v>
      </c>
      <c r="T5" s="42">
        <f>[1]Outubro!$H$23</f>
        <v>30.96</v>
      </c>
      <c r="U5" s="42">
        <f>[1]Outubro!$H$24</f>
        <v>13.68</v>
      </c>
      <c r="V5" s="42">
        <f>[1]Outubro!$H$25</f>
        <v>16.2</v>
      </c>
      <c r="W5" s="42">
        <f>[1]Outubro!$H$26</f>
        <v>20.52</v>
      </c>
      <c r="X5" s="42">
        <f>[1]Outubro!$H$27</f>
        <v>18.36</v>
      </c>
      <c r="Y5" s="42">
        <f>[1]Outubro!$H$28</f>
        <v>11.879999999999999</v>
      </c>
      <c r="Z5" s="42">
        <f>[1]Outubro!$H$29</f>
        <v>5.7600000000000007</v>
      </c>
      <c r="AA5" s="42">
        <f>[1]Outubro!$H$30</f>
        <v>9</v>
      </c>
      <c r="AB5" s="42">
        <f>[1]Outubro!$H$31</f>
        <v>11.16</v>
      </c>
      <c r="AC5" s="42">
        <f>[1]Outubro!$H$32</f>
        <v>22.32</v>
      </c>
      <c r="AD5" s="42">
        <f>[1]Outubro!$H$33</f>
        <v>7.9200000000000008</v>
      </c>
      <c r="AE5" s="42">
        <f>[1]Outubro!$H$34</f>
        <v>8.64</v>
      </c>
      <c r="AF5" s="42">
        <f>[1]Outubro!$H$35</f>
        <v>10.08</v>
      </c>
      <c r="AG5" s="43">
        <f>MAX(B5:AF5)</f>
        <v>32.76</v>
      </c>
    </row>
    <row r="6" spans="1:33" ht="17.100000000000001" customHeight="1" x14ac:dyDescent="0.2">
      <c r="A6" s="9" t="s">
        <v>0</v>
      </c>
      <c r="B6" s="3">
        <f>[2]Outubro!$H$5</f>
        <v>30.240000000000002</v>
      </c>
      <c r="C6" s="3">
        <f>[2]Outubro!$H$6</f>
        <v>27</v>
      </c>
      <c r="D6" s="3">
        <f>[2]Outubro!$H$7</f>
        <v>26.64</v>
      </c>
      <c r="E6" s="3">
        <f>[2]Outubro!$H$8</f>
        <v>7.9200000000000008</v>
      </c>
      <c r="F6" s="3">
        <f>[2]Outubro!$H$9</f>
        <v>18.720000000000002</v>
      </c>
      <c r="G6" s="3">
        <f>[2]Outubro!$H$10</f>
        <v>21.6</v>
      </c>
      <c r="H6" s="3">
        <f>[2]Outubro!$H$11</f>
        <v>19.079999999999998</v>
      </c>
      <c r="I6" s="3">
        <f>[2]Outubro!$H$12</f>
        <v>16.920000000000002</v>
      </c>
      <c r="J6" s="3">
        <f>[2]Outubro!$H$13</f>
        <v>21.6</v>
      </c>
      <c r="K6" s="3">
        <f>[2]Outubro!$H$14</f>
        <v>17.28</v>
      </c>
      <c r="L6" s="3">
        <f>[2]Outubro!$H$15</f>
        <v>18.36</v>
      </c>
      <c r="M6" s="3">
        <f>[2]Outubro!$H$16</f>
        <v>15.48</v>
      </c>
      <c r="N6" s="3">
        <f>[2]Outubro!$H$17</f>
        <v>25.56</v>
      </c>
      <c r="O6" s="3">
        <f>[2]Outubro!$H$18</f>
        <v>25.92</v>
      </c>
      <c r="P6" s="3">
        <f>[2]Outubro!$H$19</f>
        <v>25.56</v>
      </c>
      <c r="Q6" s="3">
        <f>[2]Outubro!$H$20</f>
        <v>25.92</v>
      </c>
      <c r="R6" s="3">
        <f>[2]Outubro!$H$21</f>
        <v>16.559999999999999</v>
      </c>
      <c r="S6" s="3">
        <f>[2]Outubro!$H$22</f>
        <v>19.440000000000001</v>
      </c>
      <c r="T6" s="3">
        <f>[2]Outubro!$H$23</f>
        <v>18</v>
      </c>
      <c r="U6" s="3">
        <f>[2]Outubro!$H$24</f>
        <v>24.840000000000003</v>
      </c>
      <c r="V6" s="3">
        <f>[2]Outubro!$H$25</f>
        <v>26.64</v>
      </c>
      <c r="W6" s="3">
        <f>[2]Outubro!$H$26</f>
        <v>38.519999999999996</v>
      </c>
      <c r="X6" s="3">
        <f>[2]Outubro!$H$27</f>
        <v>22.32</v>
      </c>
      <c r="Y6" s="3">
        <f>[2]Outubro!$H$28</f>
        <v>12.6</v>
      </c>
      <c r="Z6" s="3">
        <f>[2]Outubro!$H$29</f>
        <v>16.920000000000002</v>
      </c>
      <c r="AA6" s="3">
        <f>[2]Outubro!$H$30</f>
        <v>13.68</v>
      </c>
      <c r="AB6" s="3">
        <f>[2]Outubro!$H$31</f>
        <v>14.76</v>
      </c>
      <c r="AC6" s="3">
        <f>[2]Outubro!$H$32</f>
        <v>20.88</v>
      </c>
      <c r="AD6" s="3">
        <f>[2]Outubro!$H$33</f>
        <v>16.559999999999999</v>
      </c>
      <c r="AE6" s="3">
        <f>[2]Outubro!$H$34</f>
        <v>14.76</v>
      </c>
      <c r="AF6" s="3">
        <f>[2]Outubro!$H$35</f>
        <v>21.6</v>
      </c>
      <c r="AG6" s="16">
        <f>MAX(B6:AF6)</f>
        <v>38.519999999999996</v>
      </c>
    </row>
    <row r="7" spans="1:33" ht="17.100000000000001" customHeight="1" x14ac:dyDescent="0.2">
      <c r="A7" s="9" t="s">
        <v>1</v>
      </c>
      <c r="B7" s="3">
        <f>[3]Outubro!$H$5</f>
        <v>17.28</v>
      </c>
      <c r="C7" s="3">
        <f>[3]Outubro!$H$6</f>
        <v>19.440000000000001</v>
      </c>
      <c r="D7" s="3">
        <f>[3]Outubro!$H$7</f>
        <v>12.24</v>
      </c>
      <c r="E7" s="3">
        <f>[3]Outubro!$H$8</f>
        <v>16.2</v>
      </c>
      <c r="F7" s="3">
        <f>[3]Outubro!$H$9</f>
        <v>9.7200000000000006</v>
      </c>
      <c r="G7" s="3">
        <f>[3]Outubro!$H$10</f>
        <v>11.879999999999999</v>
      </c>
      <c r="H7" s="3">
        <f>[3]Outubro!$H$11</f>
        <v>15.120000000000001</v>
      </c>
      <c r="I7" s="3">
        <f>[3]Outubro!$H$12</f>
        <v>11.16</v>
      </c>
      <c r="J7" s="3">
        <f>[3]Outubro!$H$13</f>
        <v>10.08</v>
      </c>
      <c r="K7" s="3">
        <f>[3]Outubro!$H$14</f>
        <v>9.3600000000000012</v>
      </c>
      <c r="L7" s="3">
        <f>[3]Outubro!$H$15</f>
        <v>7.2</v>
      </c>
      <c r="M7" s="3">
        <f>[3]Outubro!$H$16</f>
        <v>8.64</v>
      </c>
      <c r="N7" s="3">
        <f>[3]Outubro!$H$17</f>
        <v>15.48</v>
      </c>
      <c r="O7" s="3">
        <f>[3]Outubro!$H$18</f>
        <v>17.28</v>
      </c>
      <c r="P7" s="3">
        <f>[3]Outubro!$H$19</f>
        <v>12.96</v>
      </c>
      <c r="Q7" s="3">
        <f>[3]Outubro!$H$20</f>
        <v>19.440000000000001</v>
      </c>
      <c r="R7" s="3">
        <f>[3]Outubro!$H$21</f>
        <v>3.6</v>
      </c>
      <c r="S7" s="3">
        <f>[3]Outubro!$H$22</f>
        <v>5.04</v>
      </c>
      <c r="T7" s="3">
        <f>[3]Outubro!$H$23</f>
        <v>17.64</v>
      </c>
      <c r="U7" s="3">
        <f>[3]Outubro!$H$24</f>
        <v>9.3600000000000012</v>
      </c>
      <c r="V7" s="3">
        <f>[3]Outubro!$H$25</f>
        <v>12.24</v>
      </c>
      <c r="W7" s="3">
        <f>[3]Outubro!$H$26</f>
        <v>19.440000000000001</v>
      </c>
      <c r="X7" s="3">
        <f>[3]Outubro!$H$27</f>
        <v>15.120000000000001</v>
      </c>
      <c r="Y7" s="3">
        <f>[3]Outubro!$H$28</f>
        <v>15.120000000000001</v>
      </c>
      <c r="Z7" s="3">
        <f>[3]Outubro!$H$29</f>
        <v>6.84</v>
      </c>
      <c r="AA7" s="3">
        <f>[3]Outubro!$H$30</f>
        <v>6.48</v>
      </c>
      <c r="AB7" s="3">
        <f>[3]Outubro!$H$31</f>
        <v>7.5600000000000005</v>
      </c>
      <c r="AC7" s="3">
        <f>[3]Outubro!$H$32</f>
        <v>9</v>
      </c>
      <c r="AD7" s="3">
        <f>[3]Outubro!$H$33</f>
        <v>9.3600000000000012</v>
      </c>
      <c r="AE7" s="3">
        <f>[3]Outubro!$H$34</f>
        <v>9.7200000000000006</v>
      </c>
      <c r="AF7" s="3">
        <f>[3]Outubro!$H$35</f>
        <v>9.7200000000000006</v>
      </c>
      <c r="AG7" s="16">
        <f t="shared" ref="AG7:AG17" si="1">MAX(B7:AF7)</f>
        <v>19.440000000000001</v>
      </c>
    </row>
    <row r="8" spans="1:33" ht="17.100000000000001" customHeight="1" x14ac:dyDescent="0.2">
      <c r="A8" s="9" t="s">
        <v>47</v>
      </c>
      <c r="B8" s="3">
        <f>[4]Outubro!$H$5</f>
        <v>24.12</v>
      </c>
      <c r="C8" s="3">
        <f>[4]Outubro!$H$6</f>
        <v>29.880000000000003</v>
      </c>
      <c r="D8" s="3">
        <f>[4]Outubro!$H$7</f>
        <v>16.920000000000002</v>
      </c>
      <c r="E8" s="3">
        <f>[4]Outubro!$H$8</f>
        <v>9.3600000000000012</v>
      </c>
      <c r="F8" s="3">
        <f>[4]Outubro!$H$9</f>
        <v>12.6</v>
      </c>
      <c r="G8" s="3">
        <f>[4]Outubro!$H$10</f>
        <v>14.4</v>
      </c>
      <c r="H8" s="3">
        <f>[4]Outubro!$H$11</f>
        <v>8.2799999999999994</v>
      </c>
      <c r="I8" s="3">
        <f>[4]Outubro!$H$12</f>
        <v>14.04</v>
      </c>
      <c r="J8" s="3">
        <f>[4]Outubro!$H$13</f>
        <v>11.520000000000001</v>
      </c>
      <c r="K8" s="3">
        <f>[4]Outubro!$H$14</f>
        <v>25.56</v>
      </c>
      <c r="L8" s="3">
        <f>[4]Outubro!$H$15</f>
        <v>18.36</v>
      </c>
      <c r="M8" s="3">
        <f>[4]Outubro!$H$16</f>
        <v>10.08</v>
      </c>
      <c r="N8" s="3">
        <f>[4]Outubro!$H$17</f>
        <v>13.68</v>
      </c>
      <c r="O8" s="3">
        <f>[4]Outubro!$H$18</f>
        <v>14.04</v>
      </c>
      <c r="P8" s="3">
        <f>[4]Outubro!$H$19</f>
        <v>14.04</v>
      </c>
      <c r="Q8" s="3">
        <f>[4]Outubro!$H$20</f>
        <v>35.28</v>
      </c>
      <c r="R8" s="3">
        <f>[4]Outubro!$H$21</f>
        <v>10.08</v>
      </c>
      <c r="S8" s="3">
        <f>[4]Outubro!$H$22</f>
        <v>21.6</v>
      </c>
      <c r="T8" s="3">
        <f>[4]Outubro!$H$23</f>
        <v>24.12</v>
      </c>
      <c r="U8" s="3">
        <f>[4]Outubro!$H$24</f>
        <v>11.16</v>
      </c>
      <c r="V8" s="3">
        <f>[4]Outubro!$H$25</f>
        <v>15.840000000000002</v>
      </c>
      <c r="W8" s="3">
        <f>[4]Outubro!$H$26</f>
        <v>28.44</v>
      </c>
      <c r="X8" s="3">
        <f>[4]Outubro!$H$27</f>
        <v>19.8</v>
      </c>
      <c r="Y8" s="3">
        <f>[4]Outubro!$H$28</f>
        <v>8.2799999999999994</v>
      </c>
      <c r="Z8" s="3">
        <f>[4]Outubro!$H$29</f>
        <v>11.520000000000001</v>
      </c>
      <c r="AA8" s="3">
        <f>[4]Outubro!$H$30</f>
        <v>11.16</v>
      </c>
      <c r="AB8" s="3">
        <f>[4]Outubro!$H$31</f>
        <v>11.16</v>
      </c>
      <c r="AC8" s="3">
        <f>[4]Outubro!$H$32</f>
        <v>11.16</v>
      </c>
      <c r="AD8" s="3">
        <f>[4]Outubro!$H$33</f>
        <v>12.6</v>
      </c>
      <c r="AE8" s="3">
        <f>[4]Outubro!$H$34</f>
        <v>11.520000000000001</v>
      </c>
      <c r="AF8" s="3">
        <f>[4]Outubro!$H$35</f>
        <v>14.04</v>
      </c>
      <c r="AG8" s="16">
        <f t="shared" si="1"/>
        <v>35.28</v>
      </c>
    </row>
    <row r="9" spans="1:33" ht="17.100000000000001" customHeight="1" x14ac:dyDescent="0.2">
      <c r="A9" s="9" t="s">
        <v>2</v>
      </c>
      <c r="B9" s="3">
        <f>[5]Outubro!$H$5</f>
        <v>21.6</v>
      </c>
      <c r="C9" s="3">
        <f>[5]Outubro!$H$6</f>
        <v>26.28</v>
      </c>
      <c r="D9" s="3">
        <f>[5]Outubro!$H$7</f>
        <v>25.92</v>
      </c>
      <c r="E9" s="3">
        <f>[5]Outubro!$H$8</f>
        <v>18.720000000000002</v>
      </c>
      <c r="F9" s="3">
        <f>[5]Outubro!$H$9</f>
        <v>22.68</v>
      </c>
      <c r="G9" s="3">
        <f>[5]Outubro!$H$10</f>
        <v>32.76</v>
      </c>
      <c r="H9" s="3">
        <f>[5]Outubro!$H$11</f>
        <v>15.48</v>
      </c>
      <c r="I9" s="3">
        <f>[5]Outubro!$H$12</f>
        <v>23.040000000000003</v>
      </c>
      <c r="J9" s="3">
        <f>[5]Outubro!$H$13</f>
        <v>14.76</v>
      </c>
      <c r="K9" s="3">
        <f>[5]Outubro!$H$14</f>
        <v>15.48</v>
      </c>
      <c r="L9" s="3">
        <f>[5]Outubro!$H$15</f>
        <v>19.440000000000001</v>
      </c>
      <c r="M9" s="3">
        <f>[5]Outubro!$H$16</f>
        <v>21.6</v>
      </c>
      <c r="N9" s="3">
        <f>[5]Outubro!$H$17</f>
        <v>23.759999999999998</v>
      </c>
      <c r="O9" s="3">
        <f>[5]Outubro!$H$18</f>
        <v>31.680000000000003</v>
      </c>
      <c r="P9" s="3">
        <f>[5]Outubro!$H$19</f>
        <v>34.200000000000003</v>
      </c>
      <c r="Q9" s="3">
        <f>[5]Outubro!$H$20</f>
        <v>39.24</v>
      </c>
      <c r="R9" s="3">
        <f>[5]Outubro!$H$21</f>
        <v>14.4</v>
      </c>
      <c r="S9" s="3">
        <f>[5]Outubro!$H$22</f>
        <v>16.559999999999999</v>
      </c>
      <c r="T9" s="3">
        <f>[5]Outubro!$H$23</f>
        <v>31.319999999999997</v>
      </c>
      <c r="U9" s="3">
        <f>[5]Outubro!$H$24</f>
        <v>18</v>
      </c>
      <c r="V9" s="3">
        <f>[5]Outubro!$H$25</f>
        <v>20.52</v>
      </c>
      <c r="W9" s="3">
        <f>[5]Outubro!$H$26</f>
        <v>24.840000000000003</v>
      </c>
      <c r="X9" s="3">
        <f>[5]Outubro!$H$27</f>
        <v>21.96</v>
      </c>
      <c r="Y9" s="3">
        <f>[5]Outubro!$H$28</f>
        <v>24.840000000000003</v>
      </c>
      <c r="Z9" s="3">
        <f>[5]Outubro!$H$29</f>
        <v>10.8</v>
      </c>
      <c r="AA9" s="3">
        <f>[5]Outubro!$H$30</f>
        <v>19.079999999999998</v>
      </c>
      <c r="AB9" s="3">
        <f>[5]Outubro!$H$31</f>
        <v>18</v>
      </c>
      <c r="AC9" s="3">
        <f>[5]Outubro!$H$32</f>
        <v>8.64</v>
      </c>
      <c r="AD9" s="3">
        <f>[5]Outubro!$H$33</f>
        <v>22.32</v>
      </c>
      <c r="AE9" s="3">
        <f>[5]Outubro!$H$34</f>
        <v>11.879999999999999</v>
      </c>
      <c r="AF9" s="3">
        <f>[5]Outubro!$H$35</f>
        <v>18</v>
      </c>
      <c r="AG9" s="16">
        <f t="shared" si="1"/>
        <v>39.24</v>
      </c>
    </row>
    <row r="10" spans="1:33" ht="17.100000000000001" customHeight="1" x14ac:dyDescent="0.2">
      <c r="A10" s="9" t="s">
        <v>3</v>
      </c>
      <c r="B10" s="3">
        <f>[6]Outubro!$H$5</f>
        <v>14.4</v>
      </c>
      <c r="C10" s="3">
        <f>[6]Outubro!$H$6</f>
        <v>12.6</v>
      </c>
      <c r="D10" s="3">
        <f>[6]Outubro!$H$7</f>
        <v>18.720000000000002</v>
      </c>
      <c r="E10" s="3">
        <f>[6]Outubro!$H$8</f>
        <v>15.840000000000002</v>
      </c>
      <c r="F10" s="3">
        <f>[6]Outubro!$H$9</f>
        <v>7.5600000000000005</v>
      </c>
      <c r="G10" s="3">
        <f>[6]Outubro!$H$10</f>
        <v>17.64</v>
      </c>
      <c r="H10" s="3">
        <f>[6]Outubro!$H$11</f>
        <v>17.28</v>
      </c>
      <c r="I10" s="3">
        <f>[6]Outubro!$H$12</f>
        <v>12.96</v>
      </c>
      <c r="J10" s="3">
        <f>[6]Outubro!$H$13</f>
        <v>10.44</v>
      </c>
      <c r="K10" s="3">
        <f>[6]Outubro!$H$14</f>
        <v>23.400000000000002</v>
      </c>
      <c r="L10" s="3">
        <f>[6]Outubro!$H$15</f>
        <v>7.5600000000000005</v>
      </c>
      <c r="M10" s="3">
        <f>[6]Outubro!$H$16</f>
        <v>9</v>
      </c>
      <c r="N10" s="3">
        <f>[6]Outubro!$H$17</f>
        <v>17.28</v>
      </c>
      <c r="O10" s="3">
        <f>[6]Outubro!$H$18</f>
        <v>14.04</v>
      </c>
      <c r="P10" s="3">
        <f>[6]Outubro!$H$19</f>
        <v>15.120000000000001</v>
      </c>
      <c r="Q10" s="3">
        <f>[6]Outubro!$H$20</f>
        <v>23.759999999999998</v>
      </c>
      <c r="R10" s="3">
        <f>[6]Outubro!$H$21</f>
        <v>10.8</v>
      </c>
      <c r="S10" s="3">
        <f>[6]Outubro!$H$22</f>
        <v>8.2799999999999994</v>
      </c>
      <c r="T10" s="3">
        <f>[6]Outubro!$H$23</f>
        <v>12.6</v>
      </c>
      <c r="U10" s="3">
        <f>[6]Outubro!$H$24</f>
        <v>19.079999999999998</v>
      </c>
      <c r="V10" s="3">
        <f>[6]Outubro!$H$25</f>
        <v>15.48</v>
      </c>
      <c r="W10" s="3">
        <f>[6]Outubro!$H$26</f>
        <v>15.48</v>
      </c>
      <c r="X10" s="3">
        <f>[6]Outubro!$H$27</f>
        <v>21.6</v>
      </c>
      <c r="Y10" s="3">
        <f>[6]Outubro!$H$28</f>
        <v>14.04</v>
      </c>
      <c r="Z10" s="3">
        <f>[6]Outubro!$H$29</f>
        <v>10.8</v>
      </c>
      <c r="AA10" s="3">
        <f>[6]Outubro!$H$30</f>
        <v>18.720000000000002</v>
      </c>
      <c r="AB10" s="3">
        <f>[6]Outubro!$H$31</f>
        <v>10.08</v>
      </c>
      <c r="AC10" s="3">
        <f>[6]Outubro!$H$32</f>
        <v>10.08</v>
      </c>
      <c r="AD10" s="3">
        <f>[6]Outubro!$H$33</f>
        <v>12.6</v>
      </c>
      <c r="AE10" s="3">
        <f>[6]Outubro!$H$34</f>
        <v>11.879999999999999</v>
      </c>
      <c r="AF10" s="3">
        <f>[6]Outubro!$H$35</f>
        <v>12.6</v>
      </c>
      <c r="AG10" s="16">
        <f t="shared" si="1"/>
        <v>23.759999999999998</v>
      </c>
    </row>
    <row r="11" spans="1:33" ht="17.100000000000001" customHeight="1" x14ac:dyDescent="0.2">
      <c r="A11" s="9" t="s">
        <v>4</v>
      </c>
      <c r="B11" s="3">
        <f>[7]Outubro!$H$5</f>
        <v>14.04</v>
      </c>
      <c r="C11" s="3">
        <f>[7]Outubro!$H$6</f>
        <v>16.559999999999999</v>
      </c>
      <c r="D11" s="3">
        <f>[7]Outubro!$H$7</f>
        <v>34.56</v>
      </c>
      <c r="E11" s="3">
        <f>[7]Outubro!$H$8</f>
        <v>18</v>
      </c>
      <c r="F11" s="3">
        <f>[7]Outubro!$H$9</f>
        <v>18.36</v>
      </c>
      <c r="G11" s="3">
        <f>[7]Outubro!$H$10</f>
        <v>25.56</v>
      </c>
      <c r="H11" s="3">
        <f>[7]Outubro!$H$11</f>
        <v>20.52</v>
      </c>
      <c r="I11" s="3">
        <f>[7]Outubro!$H$12</f>
        <v>21.240000000000002</v>
      </c>
      <c r="J11" s="3">
        <f>[7]Outubro!$H$13</f>
        <v>16.920000000000002</v>
      </c>
      <c r="K11" s="3">
        <f>[7]Outubro!$H$14</f>
        <v>22.68</v>
      </c>
      <c r="L11" s="3">
        <f>[7]Outubro!$H$15</f>
        <v>11.879999999999999</v>
      </c>
      <c r="M11" s="3">
        <f>[7]Outubro!$H$16</f>
        <v>13.68</v>
      </c>
      <c r="N11" s="3">
        <f>[7]Outubro!$H$17</f>
        <v>17.64</v>
      </c>
      <c r="O11" s="3">
        <f>[7]Outubro!$H$18</f>
        <v>13.32</v>
      </c>
      <c r="P11" s="3">
        <f>[7]Outubro!$H$19</f>
        <v>23.040000000000003</v>
      </c>
      <c r="Q11" s="3">
        <f>[7]Outubro!$H$20</f>
        <v>23.400000000000002</v>
      </c>
      <c r="R11" s="3">
        <f>[7]Outubro!$H$21</f>
        <v>11.879999999999999</v>
      </c>
      <c r="S11" s="3">
        <f>[7]Outubro!$H$22</f>
        <v>16.920000000000002</v>
      </c>
      <c r="T11" s="3">
        <f>[7]Outubro!$H$23</f>
        <v>18.36</v>
      </c>
      <c r="U11" s="3">
        <f>[7]Outubro!$H$24</f>
        <v>21.96</v>
      </c>
      <c r="V11" s="3">
        <f>[7]Outubro!$H$25</f>
        <v>19.079999999999998</v>
      </c>
      <c r="W11" s="3">
        <f>[7]Outubro!$H$26</f>
        <v>27.720000000000002</v>
      </c>
      <c r="X11" s="3">
        <f>[7]Outubro!$H$27</f>
        <v>28.8</v>
      </c>
      <c r="Y11" s="3">
        <f>[7]Outubro!$H$28</f>
        <v>30.240000000000002</v>
      </c>
      <c r="Z11" s="3">
        <f>[7]Outubro!$H$29</f>
        <v>12.24</v>
      </c>
      <c r="AA11" s="3">
        <f>[7]Outubro!$H$30</f>
        <v>20.16</v>
      </c>
      <c r="AB11" s="3">
        <f>[7]Outubro!$H$31</f>
        <v>12.6</v>
      </c>
      <c r="AC11" s="3">
        <f>[7]Outubro!$H$32</f>
        <v>11.879999999999999</v>
      </c>
      <c r="AD11" s="3">
        <f>[7]Outubro!$H$33</f>
        <v>15.48</v>
      </c>
      <c r="AE11" s="3">
        <f>[7]Outubro!$H$34</f>
        <v>9</v>
      </c>
      <c r="AF11" s="3">
        <f>[7]Outubro!$H$35</f>
        <v>19.440000000000001</v>
      </c>
      <c r="AG11" s="16">
        <f t="shared" si="1"/>
        <v>34.56</v>
      </c>
    </row>
    <row r="12" spans="1:33" ht="17.100000000000001" customHeight="1" x14ac:dyDescent="0.2">
      <c r="A12" s="9" t="s">
        <v>5</v>
      </c>
      <c r="B12" s="3">
        <f>[8]Outubro!$H$5</f>
        <v>24.48</v>
      </c>
      <c r="C12" s="3">
        <f>[8]Outubro!$H$6</f>
        <v>25.92</v>
      </c>
      <c r="D12" s="3">
        <f>[8]Outubro!$H$7</f>
        <v>16.2</v>
      </c>
      <c r="E12" s="3">
        <f>[8]Outubro!$H$8</f>
        <v>25.2</v>
      </c>
      <c r="F12" s="3">
        <f>[8]Outubro!$H$9</f>
        <v>16.920000000000002</v>
      </c>
      <c r="G12" s="3">
        <f>[8]Outubro!$H$10</f>
        <v>15.48</v>
      </c>
      <c r="H12" s="3">
        <f>[8]Outubro!$H$11</f>
        <v>17.28</v>
      </c>
      <c r="I12" s="3">
        <f>[8]Outubro!$H$12</f>
        <v>16.920000000000002</v>
      </c>
      <c r="J12" s="3">
        <f>[8]Outubro!$H$13</f>
        <v>16.2</v>
      </c>
      <c r="K12" s="3">
        <f>[8]Outubro!$H$14</f>
        <v>18.720000000000002</v>
      </c>
      <c r="L12" s="3">
        <f>[8]Outubro!$H$15</f>
        <v>19.079999999999998</v>
      </c>
      <c r="M12" s="3">
        <f>[8]Outubro!$H$16</f>
        <v>15.48</v>
      </c>
      <c r="N12" s="3">
        <f>[8]Outubro!$H$17</f>
        <v>15.48</v>
      </c>
      <c r="O12" s="3">
        <f>[8]Outubro!$H$18</f>
        <v>21.240000000000002</v>
      </c>
      <c r="P12" s="3">
        <f>[8]Outubro!$H$19</f>
        <v>24.840000000000003</v>
      </c>
      <c r="Q12" s="3">
        <f>[8]Outubro!$H$20</f>
        <v>33.119999999999997</v>
      </c>
      <c r="R12" s="3">
        <f>[8]Outubro!$H$21</f>
        <v>13.68</v>
      </c>
      <c r="S12" s="3">
        <f>[8]Outubro!$H$22</f>
        <v>18.720000000000002</v>
      </c>
      <c r="T12" s="3">
        <f>[8]Outubro!$H$23</f>
        <v>23.040000000000003</v>
      </c>
      <c r="U12" s="3">
        <f>[8]Outubro!$H$24</f>
        <v>19.440000000000001</v>
      </c>
      <c r="V12" s="3">
        <f>[8]Outubro!$H$25</f>
        <v>24.840000000000003</v>
      </c>
      <c r="W12" s="3">
        <f>[8]Outubro!$H$26</f>
        <v>29.880000000000003</v>
      </c>
      <c r="X12" s="3">
        <f>[8]Outubro!$H$27</f>
        <v>19.440000000000001</v>
      </c>
      <c r="Y12" s="3">
        <f>[8]Outubro!$H$28</f>
        <v>10.08</v>
      </c>
      <c r="Z12" s="3">
        <f>[8]Outubro!$H$29</f>
        <v>15.48</v>
      </c>
      <c r="AA12" s="3">
        <f>[8]Outubro!$H$30</f>
        <v>17.28</v>
      </c>
      <c r="AB12" s="3">
        <f>[8]Outubro!$H$31</f>
        <v>18.36</v>
      </c>
      <c r="AC12" s="3">
        <f>[8]Outubro!$H$32</f>
        <v>21.96</v>
      </c>
      <c r="AD12" s="3">
        <f>[8]Outubro!$H$33</f>
        <v>26.28</v>
      </c>
      <c r="AE12" s="3">
        <f>[8]Outubro!$H$34</f>
        <v>17.64</v>
      </c>
      <c r="AF12" s="3">
        <f>[8]Outubro!$H$35</f>
        <v>19.440000000000001</v>
      </c>
      <c r="AG12" s="16">
        <f t="shared" si="1"/>
        <v>33.119999999999997</v>
      </c>
    </row>
    <row r="13" spans="1:33" ht="17.100000000000001" customHeight="1" x14ac:dyDescent="0.2">
      <c r="A13" s="9" t="s">
        <v>6</v>
      </c>
      <c r="B13" s="3">
        <f>[9]Outubro!$H$5</f>
        <v>24.48</v>
      </c>
      <c r="C13" s="3">
        <f>[9]Outubro!$H$6</f>
        <v>25.92</v>
      </c>
      <c r="D13" s="3">
        <f>[9]Outubro!$H$7</f>
        <v>16.2</v>
      </c>
      <c r="E13" s="3">
        <f>[9]Outubro!$H$8</f>
        <v>25.2</v>
      </c>
      <c r="F13" s="3">
        <f>[9]Outubro!$H$9</f>
        <v>16.920000000000002</v>
      </c>
      <c r="G13" s="3">
        <f>[9]Outubro!$H$10</f>
        <v>15.48</v>
      </c>
      <c r="H13" s="3">
        <f>[9]Outubro!$H$11</f>
        <v>17.28</v>
      </c>
      <c r="I13" s="3">
        <f>[9]Outubro!$H$12</f>
        <v>16.920000000000002</v>
      </c>
      <c r="J13" s="3">
        <f>[9]Outubro!$H$13</f>
        <v>16.2</v>
      </c>
      <c r="K13" s="3">
        <f>[9]Outubro!$H$14</f>
        <v>18.720000000000002</v>
      </c>
      <c r="L13" s="3">
        <f>[9]Outubro!$H$15</f>
        <v>19.079999999999998</v>
      </c>
      <c r="M13" s="3">
        <f>[9]Outubro!$H$16</f>
        <v>15.48</v>
      </c>
      <c r="N13" s="3">
        <f>[9]Outubro!$H$17</f>
        <v>15.48</v>
      </c>
      <c r="O13" s="3">
        <f>[9]Outubro!$H$18</f>
        <v>21.240000000000002</v>
      </c>
      <c r="P13" s="3">
        <f>[9]Outubro!$H$19</f>
        <v>10.08</v>
      </c>
      <c r="Q13" s="3">
        <f>[9]Outubro!$H$20</f>
        <v>31.319999999999997</v>
      </c>
      <c r="R13" s="3">
        <f>[9]Outubro!$H$21</f>
        <v>1.8</v>
      </c>
      <c r="S13" s="3">
        <f>[9]Outubro!$H$22</f>
        <v>6.12</v>
      </c>
      <c r="T13" s="3">
        <f>[9]Outubro!$H$23</f>
        <v>13.68</v>
      </c>
      <c r="U13" s="3">
        <f>[9]Outubro!$H$24</f>
        <v>14.04</v>
      </c>
      <c r="V13" s="3">
        <f>[9]Outubro!$H$25</f>
        <v>19.8</v>
      </c>
      <c r="W13" s="3">
        <f>[9]Outubro!$H$26</f>
        <v>20.16</v>
      </c>
      <c r="X13" s="3">
        <f>[9]Outubro!$H$27</f>
        <v>16.920000000000002</v>
      </c>
      <c r="Y13" s="3">
        <f>[9]Outubro!$H$28</f>
        <v>12.24</v>
      </c>
      <c r="Z13" s="3">
        <f>[9]Outubro!$H$29</f>
        <v>1.8</v>
      </c>
      <c r="AA13" s="3">
        <f>[9]Outubro!$H$30</f>
        <v>15.840000000000002</v>
      </c>
      <c r="AB13" s="3">
        <f>[9]Outubro!$H$31</f>
        <v>14.4</v>
      </c>
      <c r="AC13" s="3">
        <f>[9]Outubro!$H$32</f>
        <v>7.2</v>
      </c>
      <c r="AD13" s="3">
        <f>[9]Outubro!$H$33</f>
        <v>7.2</v>
      </c>
      <c r="AE13" s="3">
        <f>[9]Outubro!$H$34</f>
        <v>12.96</v>
      </c>
      <c r="AF13" s="3">
        <f>[9]Outubro!$H$35</f>
        <v>11.879999999999999</v>
      </c>
      <c r="AG13" s="16">
        <f t="shared" si="1"/>
        <v>31.319999999999997</v>
      </c>
    </row>
    <row r="14" spans="1:33" ht="17.100000000000001" customHeight="1" x14ac:dyDescent="0.2">
      <c r="A14" s="9" t="s">
        <v>7</v>
      </c>
      <c r="B14" s="3">
        <f>[10]Outubro!$H$5</f>
        <v>24.12</v>
      </c>
      <c r="C14" s="3">
        <f>[10]Outubro!$H$6</f>
        <v>24.48</v>
      </c>
      <c r="D14" s="3">
        <f>[10]Outubro!$H$7</f>
        <v>22.32</v>
      </c>
      <c r="E14" s="3">
        <f>[10]Outubro!$H$8</f>
        <v>13.68</v>
      </c>
      <c r="F14" s="3">
        <f>[10]Outubro!$H$9</f>
        <v>14.04</v>
      </c>
      <c r="G14" s="3">
        <f>[10]Outubro!$H$10</f>
        <v>20.88</v>
      </c>
      <c r="H14" s="3">
        <f>[10]Outubro!$H$11</f>
        <v>20.52</v>
      </c>
      <c r="I14" s="3">
        <f>[10]Outubro!$H$12</f>
        <v>18</v>
      </c>
      <c r="J14" s="3">
        <f>[10]Outubro!$H$13</f>
        <v>23.759999999999998</v>
      </c>
      <c r="K14" s="3">
        <f>[10]Outubro!$H$14</f>
        <v>19.8</v>
      </c>
      <c r="L14" s="3">
        <f>[10]Outubro!$H$15</f>
        <v>16.920000000000002</v>
      </c>
      <c r="M14" s="3">
        <f>[10]Outubro!$H$16</f>
        <v>13.68</v>
      </c>
      <c r="N14" s="3">
        <f>[10]Outubro!$H$17</f>
        <v>22.32</v>
      </c>
      <c r="O14" s="3">
        <f>[10]Outubro!$H$18</f>
        <v>19.440000000000001</v>
      </c>
      <c r="P14" s="3">
        <f>[10]Outubro!$H$19</f>
        <v>19.8</v>
      </c>
      <c r="Q14" s="3">
        <f>[10]Outubro!$H$20</f>
        <v>32.4</v>
      </c>
      <c r="R14" s="3">
        <f>[10]Outubro!$H$21</f>
        <v>10.8</v>
      </c>
      <c r="S14" s="3">
        <f>[10]Outubro!$H$22</f>
        <v>12.24</v>
      </c>
      <c r="T14" s="3">
        <f>[10]Outubro!$H$23</f>
        <v>45</v>
      </c>
      <c r="U14" s="3">
        <f>[10]Outubro!$H$24</f>
        <v>22.32</v>
      </c>
      <c r="V14" s="3">
        <f>[10]Outubro!$H$25</f>
        <v>21.96</v>
      </c>
      <c r="W14" s="3">
        <f>[10]Outubro!$H$26</f>
        <v>26.28</v>
      </c>
      <c r="X14" s="3">
        <f>[10]Outubro!$H$27</f>
        <v>28.44</v>
      </c>
      <c r="Y14" s="3">
        <f>[10]Outubro!$H$28</f>
        <v>14.4</v>
      </c>
      <c r="Z14" s="3">
        <f>[10]Outubro!$H$29</f>
        <v>13.68</v>
      </c>
      <c r="AA14" s="3">
        <f>[10]Outubro!$H$30</f>
        <v>18.720000000000002</v>
      </c>
      <c r="AB14" s="3">
        <f>[10]Outubro!$H$31</f>
        <v>19.079999999999998</v>
      </c>
      <c r="AC14" s="3">
        <f>[10]Outubro!$H$32</f>
        <v>19.8</v>
      </c>
      <c r="AD14" s="3">
        <f>[10]Outubro!$H$33</f>
        <v>16.920000000000002</v>
      </c>
      <c r="AE14" s="3">
        <f>[10]Outubro!$H$34</f>
        <v>19.8</v>
      </c>
      <c r="AF14" s="3">
        <f>[10]Outubro!$H$35</f>
        <v>23.400000000000002</v>
      </c>
      <c r="AG14" s="16">
        <f t="shared" si="1"/>
        <v>45</v>
      </c>
    </row>
    <row r="15" spans="1:33" ht="17.100000000000001" customHeight="1" x14ac:dyDescent="0.2">
      <c r="A15" s="9" t="s">
        <v>8</v>
      </c>
      <c r="B15" s="3">
        <f>[11]Outubro!$H$5</f>
        <v>24.12</v>
      </c>
      <c r="C15" s="3">
        <f>[11]Outubro!$H$6</f>
        <v>28.08</v>
      </c>
      <c r="D15" s="3">
        <f>[11]Outubro!$H$7</f>
        <v>21.240000000000002</v>
      </c>
      <c r="E15" s="3">
        <f>[11]Outubro!$H$8</f>
        <v>16.2</v>
      </c>
      <c r="F15" s="3">
        <f>[11]Outubro!$H$9</f>
        <v>15.48</v>
      </c>
      <c r="G15" s="3">
        <f>[11]Outubro!$H$10</f>
        <v>19.079999999999998</v>
      </c>
      <c r="H15" s="3">
        <f>[11]Outubro!$H$11</f>
        <v>20.88</v>
      </c>
      <c r="I15" s="3">
        <f>[11]Outubro!$H$12</f>
        <v>12.6</v>
      </c>
      <c r="J15" s="3">
        <f>[11]Outubro!$H$13</f>
        <v>17.28</v>
      </c>
      <c r="K15" s="3">
        <f>[11]Outubro!$H$14</f>
        <v>24.840000000000003</v>
      </c>
      <c r="L15" s="3">
        <f>[11]Outubro!$H$15</f>
        <v>15.120000000000001</v>
      </c>
      <c r="M15" s="3">
        <f>[11]Outubro!$H$16</f>
        <v>18.720000000000002</v>
      </c>
      <c r="N15" s="3">
        <f>[11]Outubro!$H$17</f>
        <v>22.32</v>
      </c>
      <c r="O15" s="3">
        <f>[11]Outubro!$H$18</f>
        <v>21.240000000000002</v>
      </c>
      <c r="P15" s="3">
        <f>[11]Outubro!$H$19</f>
        <v>26.28</v>
      </c>
      <c r="Q15" s="3">
        <f>[11]Outubro!$H$20</f>
        <v>39.24</v>
      </c>
      <c r="R15" s="3">
        <f>[11]Outubro!$H$21</f>
        <v>14.4</v>
      </c>
      <c r="S15" s="3">
        <f>[11]Outubro!$H$22</f>
        <v>11.520000000000001</v>
      </c>
      <c r="T15" s="3">
        <f>[11]Outubro!$H$23</f>
        <v>24.12</v>
      </c>
      <c r="U15" s="3">
        <f>[11]Outubro!$H$24</f>
        <v>26.28</v>
      </c>
      <c r="V15" s="3">
        <f>[11]Outubro!$H$25</f>
        <v>23.400000000000002</v>
      </c>
      <c r="W15" s="3">
        <f>[11]Outubro!$H$26</f>
        <v>33.119999999999997</v>
      </c>
      <c r="X15" s="3">
        <f>[11]Outubro!$H$27</f>
        <v>27.720000000000002</v>
      </c>
      <c r="Y15" s="3">
        <f>[11]Outubro!$H$28</f>
        <v>14.4</v>
      </c>
      <c r="Z15" s="3">
        <f>[11]Outubro!$H$29</f>
        <v>15.48</v>
      </c>
      <c r="AA15" s="3">
        <f>[11]Outubro!$H$30</f>
        <v>21.96</v>
      </c>
      <c r="AB15" s="3">
        <f>[11]Outubro!$H$31</f>
        <v>16.559999999999999</v>
      </c>
      <c r="AC15" s="3">
        <f>[11]Outubro!$H$32</f>
        <v>30.6</v>
      </c>
      <c r="AD15" s="3">
        <f>[11]Outubro!$H$33</f>
        <v>19.079999999999998</v>
      </c>
      <c r="AE15" s="3">
        <f>[11]Outubro!$H$34</f>
        <v>24.48</v>
      </c>
      <c r="AF15" s="3">
        <f>[11]Outubro!$H$35</f>
        <v>27.720000000000002</v>
      </c>
      <c r="AG15" s="16">
        <f t="shared" si="1"/>
        <v>39.24</v>
      </c>
    </row>
    <row r="16" spans="1:33" ht="17.100000000000001" customHeight="1" x14ac:dyDescent="0.2">
      <c r="A16" s="9" t="s">
        <v>9</v>
      </c>
      <c r="B16" s="3">
        <f>[12]Outubro!$H$5</f>
        <v>24.12</v>
      </c>
      <c r="C16" s="3">
        <f>[12]Outubro!$H$6</f>
        <v>28.08</v>
      </c>
      <c r="D16" s="3">
        <f>[12]Outubro!$H$7</f>
        <v>21.240000000000002</v>
      </c>
      <c r="E16" s="3">
        <f>[12]Outubro!$H$8</f>
        <v>16.2</v>
      </c>
      <c r="F16" s="3">
        <f>[12]Outubro!$H$9</f>
        <v>15.48</v>
      </c>
      <c r="G16" s="3">
        <f>[12]Outubro!$H$10</f>
        <v>19.079999999999998</v>
      </c>
      <c r="H16" s="3">
        <f>[12]Outubro!$H$11</f>
        <v>20.88</v>
      </c>
      <c r="I16" s="3">
        <f>[12]Outubro!$H$12</f>
        <v>12.6</v>
      </c>
      <c r="J16" s="3">
        <f>[12]Outubro!$H$13</f>
        <v>17.28</v>
      </c>
      <c r="K16" s="3">
        <f>[12]Outubro!$H$14</f>
        <v>24.840000000000003</v>
      </c>
      <c r="L16" s="3">
        <f>[12]Outubro!$H$15</f>
        <v>15.120000000000001</v>
      </c>
      <c r="M16" s="3">
        <f>[12]Outubro!$H$16</f>
        <v>18.720000000000002</v>
      </c>
      <c r="N16" s="3">
        <f>[12]Outubro!$H$17</f>
        <v>22.32</v>
      </c>
      <c r="O16" s="3">
        <f>[12]Outubro!$H$18</f>
        <v>21.240000000000002</v>
      </c>
      <c r="P16" s="3">
        <f>[12]Outubro!$H$19</f>
        <v>23.759999999999998</v>
      </c>
      <c r="Q16" s="3">
        <f>[12]Outubro!$H$20</f>
        <v>38.880000000000003</v>
      </c>
      <c r="R16" s="3">
        <f>[12]Outubro!$H$21</f>
        <v>10.44</v>
      </c>
      <c r="S16" s="3">
        <f>[12]Outubro!$H$22</f>
        <v>12.6</v>
      </c>
      <c r="T16" s="3">
        <f>[12]Outubro!$H$23</f>
        <v>21.96</v>
      </c>
      <c r="U16" s="3">
        <f>[12]Outubro!$H$24</f>
        <v>19.079999999999998</v>
      </c>
      <c r="V16" s="3">
        <f>[12]Outubro!$H$25</f>
        <v>23.040000000000003</v>
      </c>
      <c r="W16" s="3">
        <f>[12]Outubro!$H$26</f>
        <v>34.56</v>
      </c>
      <c r="X16" s="3">
        <f>[12]Outubro!$H$27</f>
        <v>30.96</v>
      </c>
      <c r="Y16" s="3">
        <f>[12]Outubro!$H$28</f>
        <v>18.36</v>
      </c>
      <c r="Z16" s="3">
        <f>[12]Outubro!$H$29</f>
        <v>12.6</v>
      </c>
      <c r="AA16" s="3">
        <f>[12]Outubro!$H$30</f>
        <v>14.76</v>
      </c>
      <c r="AB16" s="3">
        <f>[12]Outubro!$H$31</f>
        <v>16.920000000000002</v>
      </c>
      <c r="AC16" s="3">
        <f>[12]Outubro!$H$32</f>
        <v>20.52</v>
      </c>
      <c r="AD16" s="3">
        <f>[12]Outubro!$H$33</f>
        <v>16.920000000000002</v>
      </c>
      <c r="AE16" s="3">
        <f>[12]Outubro!$H$34</f>
        <v>16.920000000000002</v>
      </c>
      <c r="AF16" s="3">
        <f>[12]Outubro!$H$35</f>
        <v>26.28</v>
      </c>
      <c r="AG16" s="16">
        <f t="shared" si="1"/>
        <v>38.880000000000003</v>
      </c>
    </row>
    <row r="17" spans="1:33" ht="17.100000000000001" customHeight="1" x14ac:dyDescent="0.2">
      <c r="A17" s="9" t="s">
        <v>48</v>
      </c>
      <c r="B17" s="3">
        <f>[13]Outubro!$H$5</f>
        <v>23.040000000000003</v>
      </c>
      <c r="C17" s="3">
        <f>[13]Outubro!$H$6</f>
        <v>31.319999999999997</v>
      </c>
      <c r="D17" s="3">
        <f>[13]Outubro!$H$7</f>
        <v>9</v>
      </c>
      <c r="E17" s="3">
        <f>[13]Outubro!$H$8</f>
        <v>6.48</v>
      </c>
      <c r="F17" s="3">
        <f>[13]Outubro!$H$9</f>
        <v>13.68</v>
      </c>
      <c r="G17" s="3">
        <f>[13]Outubro!$H$10</f>
        <v>20.52</v>
      </c>
      <c r="H17" s="3">
        <f>[13]Outubro!$H$11</f>
        <v>15.48</v>
      </c>
      <c r="I17" s="3">
        <f>[13]Outubro!$H$12</f>
        <v>15.120000000000001</v>
      </c>
      <c r="J17" s="3">
        <f>[13]Outubro!$H$13</f>
        <v>11.879999999999999</v>
      </c>
      <c r="K17" s="3">
        <f>[13]Outubro!$H$14</f>
        <v>21.240000000000002</v>
      </c>
      <c r="L17" s="3">
        <f>[13]Outubro!$H$15</f>
        <v>12.24</v>
      </c>
      <c r="M17" s="3">
        <f>[13]Outubro!$H$16</f>
        <v>8.2799999999999994</v>
      </c>
      <c r="N17" s="3">
        <f>[13]Outubro!$H$17</f>
        <v>11.879999999999999</v>
      </c>
      <c r="O17" s="3">
        <f>[13]Outubro!$H$18</f>
        <v>12.24</v>
      </c>
      <c r="P17" s="3">
        <f>[13]Outubro!$H$19</f>
        <v>19.8</v>
      </c>
      <c r="Q17" s="3">
        <f>[13]Outubro!$H$20</f>
        <v>18.720000000000002</v>
      </c>
      <c r="R17" s="3">
        <f>[13]Outubro!$H$21</f>
        <v>7.5600000000000005</v>
      </c>
      <c r="S17" s="3">
        <f>[13]Outubro!$H$22</f>
        <v>15.48</v>
      </c>
      <c r="T17" s="3">
        <f>[13]Outubro!$H$23</f>
        <v>17.28</v>
      </c>
      <c r="U17" s="3">
        <f>[13]Outubro!$H$24</f>
        <v>17.28</v>
      </c>
      <c r="V17" s="3">
        <f>[13]Outubro!$H$25</f>
        <v>18.36</v>
      </c>
      <c r="W17" s="3">
        <f>[13]Outubro!$H$26</f>
        <v>22.68</v>
      </c>
      <c r="X17" s="3">
        <f>[13]Outubro!$H$27</f>
        <v>19.079999999999998</v>
      </c>
      <c r="Y17" s="3">
        <f>[13]Outubro!$H$28</f>
        <v>15.48</v>
      </c>
      <c r="Z17" s="3">
        <f>[13]Outubro!$H$29</f>
        <v>10.08</v>
      </c>
      <c r="AA17" s="3">
        <f>[13]Outubro!$H$30</f>
        <v>14.4</v>
      </c>
      <c r="AB17" s="3">
        <f>[13]Outubro!$H$31</f>
        <v>13.68</v>
      </c>
      <c r="AC17" s="3">
        <f>[13]Outubro!$H$32</f>
        <v>12.96</v>
      </c>
      <c r="AD17" s="3">
        <f>[13]Outubro!$H$33</f>
        <v>20.52</v>
      </c>
      <c r="AE17" s="3">
        <f>[13]Outubro!$H$34</f>
        <v>11.16</v>
      </c>
      <c r="AF17" s="3">
        <f>[13]Outubro!$H$35</f>
        <v>14.4</v>
      </c>
      <c r="AG17" s="16">
        <f t="shared" si="1"/>
        <v>31.319999999999997</v>
      </c>
    </row>
    <row r="18" spans="1:33" ht="17.100000000000001" customHeight="1" x14ac:dyDescent="0.2">
      <c r="A18" s="9" t="s">
        <v>10</v>
      </c>
      <c r="B18" s="3">
        <f>[14]outubro!$H$5</f>
        <v>16.920000000000002</v>
      </c>
      <c r="C18" s="3">
        <f>[14]outubro!$H$6</f>
        <v>19.8</v>
      </c>
      <c r="D18" s="3">
        <f>[14]outubro!$H$7</f>
        <v>12.6</v>
      </c>
      <c r="E18" s="3">
        <f>[14]outubro!$H$8</f>
        <v>9.7200000000000006</v>
      </c>
      <c r="F18" s="3">
        <f>[14]outubro!$H$9</f>
        <v>14.76</v>
      </c>
      <c r="G18" s="3">
        <f>[14]outubro!$H$10</f>
        <v>16.920000000000002</v>
      </c>
      <c r="H18" s="3">
        <f>[14]outubro!$H$11</f>
        <v>16.2</v>
      </c>
      <c r="I18" s="3">
        <f>[14]outubro!$H$12</f>
        <v>14.76</v>
      </c>
      <c r="J18" s="3">
        <f>[14]outubro!$H$13</f>
        <v>15.48</v>
      </c>
      <c r="K18" s="3">
        <f>[14]outubro!$H$14</f>
        <v>8.2799999999999994</v>
      </c>
      <c r="L18" s="3">
        <f>[14]outubro!$H$15</f>
        <v>12.24</v>
      </c>
      <c r="M18" s="3">
        <f>[14]outubro!$H$16</f>
        <v>10.08</v>
      </c>
      <c r="N18" s="3">
        <f>[14]outubro!$H$17</f>
        <v>14.04</v>
      </c>
      <c r="O18" s="3">
        <f>[14]outubro!$H$18</f>
        <v>15.120000000000001</v>
      </c>
      <c r="P18" s="3">
        <f>[14]outubro!$H$19</f>
        <v>19.8</v>
      </c>
      <c r="Q18" s="3">
        <f>[14]outubro!$H$20</f>
        <v>16.2</v>
      </c>
      <c r="R18" s="3">
        <f>[14]outubro!$H$21</f>
        <v>7.5600000000000005</v>
      </c>
      <c r="S18" s="3">
        <f>[14]outubro!$H$22</f>
        <v>19.440000000000001</v>
      </c>
      <c r="T18" s="3">
        <f>[14]outubro!$H$23</f>
        <v>16.2</v>
      </c>
      <c r="U18" s="3">
        <f>[14]outubro!$H$24</f>
        <v>11.16</v>
      </c>
      <c r="V18" s="3">
        <f>[14]outubro!$H$25</f>
        <v>17.28</v>
      </c>
      <c r="W18" s="3">
        <f>[14]outubro!$H$26</f>
        <v>23.400000000000002</v>
      </c>
      <c r="X18" s="3">
        <f>[14]outubro!$H$27</f>
        <v>16.2</v>
      </c>
      <c r="Y18" s="3">
        <f>[14]outubro!$H$28</f>
        <v>7.5600000000000005</v>
      </c>
      <c r="Z18" s="3">
        <f>[14]outubro!$H$29</f>
        <v>8.2799999999999994</v>
      </c>
      <c r="AA18" s="3">
        <f>[14]outubro!$H$30</f>
        <v>18</v>
      </c>
      <c r="AB18" s="3">
        <f>[14]outubro!$H$31</f>
        <v>11.879999999999999</v>
      </c>
      <c r="AC18" s="3">
        <f>[14]outubro!$H$32</f>
        <v>10.08</v>
      </c>
      <c r="AD18" s="3">
        <f>[14]outubro!$H$33</f>
        <v>16.2</v>
      </c>
      <c r="AE18" s="3">
        <f>[14]outubro!$H$34</f>
        <v>14.4</v>
      </c>
      <c r="AF18" s="3">
        <f>[14]outubro!$H$35</f>
        <v>12.24</v>
      </c>
      <c r="AG18" s="16">
        <f>MAX(B18:AF18)</f>
        <v>23.400000000000002</v>
      </c>
    </row>
    <row r="19" spans="1:33" ht="17.100000000000001" customHeight="1" x14ac:dyDescent="0.2">
      <c r="A19" s="9" t="s">
        <v>11</v>
      </c>
      <c r="B19" s="3">
        <f>[15]Outubro!$H$5</f>
        <v>16.559999999999999</v>
      </c>
      <c r="C19" s="3">
        <f>[15]Outubro!$H$6</f>
        <v>19.079999999999998</v>
      </c>
      <c r="D19" s="3">
        <f>[15]Outubro!$H$7</f>
        <v>28.44</v>
      </c>
      <c r="E19" s="3">
        <f>[15]Outubro!$H$8</f>
        <v>11.520000000000001</v>
      </c>
      <c r="F19" s="3">
        <f>[15]Outubro!$H$9</f>
        <v>8.2799999999999994</v>
      </c>
      <c r="G19" s="3">
        <f>[15]Outubro!$H$10</f>
        <v>11.520000000000001</v>
      </c>
      <c r="H19" s="3">
        <f>[15]Outubro!$H$11</f>
        <v>12.24</v>
      </c>
      <c r="I19" s="3">
        <f>[15]Outubro!$H$12</f>
        <v>10.44</v>
      </c>
      <c r="J19" s="3">
        <f>[15]Outubro!$H$13</f>
        <v>18</v>
      </c>
      <c r="K19" s="3">
        <f>[15]Outubro!$H$14</f>
        <v>14.4</v>
      </c>
      <c r="L19" s="3">
        <f>[15]Outubro!$H$15</f>
        <v>10.08</v>
      </c>
      <c r="M19" s="3">
        <f>[15]Outubro!$H$16</f>
        <v>11.16</v>
      </c>
      <c r="N19" s="3">
        <f>[15]Outubro!$H$17</f>
        <v>14.04</v>
      </c>
      <c r="O19" s="3">
        <f>[15]Outubro!$H$18</f>
        <v>14.76</v>
      </c>
      <c r="P19" s="3">
        <f>[15]Outubro!$H$19</f>
        <v>12.96</v>
      </c>
      <c r="Q19" s="3">
        <f>[15]Outubro!$H$20</f>
        <v>21.96</v>
      </c>
      <c r="R19" s="3">
        <f>[15]Outubro!$H$21</f>
        <v>7.2</v>
      </c>
      <c r="S19" s="3">
        <f>[15]Outubro!$H$22</f>
        <v>12.96</v>
      </c>
      <c r="T19" s="3">
        <f>[15]Outubro!$H$23</f>
        <v>11.16</v>
      </c>
      <c r="U19" s="3">
        <f>[15]Outubro!$H$24</f>
        <v>10.44</v>
      </c>
      <c r="V19" s="3">
        <f>[15]Outubro!$H$25</f>
        <v>8.64</v>
      </c>
      <c r="W19" s="3">
        <f>[15]Outubro!$H$26</f>
        <v>20.52</v>
      </c>
      <c r="X19" s="3">
        <f>[15]Outubro!$H$27</f>
        <v>27</v>
      </c>
      <c r="Y19" s="3">
        <f>[15]Outubro!$H$28</f>
        <v>12.96</v>
      </c>
      <c r="Z19" s="3">
        <f>[15]Outubro!$H$29</f>
        <v>10.08</v>
      </c>
      <c r="AA19" s="3">
        <f>[15]Outubro!$H$30</f>
        <v>7.5600000000000005</v>
      </c>
      <c r="AB19" s="3">
        <f>[15]Outubro!$H$31</f>
        <v>6.84</v>
      </c>
      <c r="AC19" s="3">
        <f>[15]Outubro!$H$32</f>
        <v>12.96</v>
      </c>
      <c r="AD19" s="3">
        <f>[15]Outubro!$H$33</f>
        <v>8.64</v>
      </c>
      <c r="AE19" s="3">
        <f>[15]Outubro!$H$34</f>
        <v>21.6</v>
      </c>
      <c r="AF19" s="3">
        <f>[15]Outubro!$H$35</f>
        <v>19.079999999999998</v>
      </c>
      <c r="AG19" s="16">
        <f>MAX(B19:AF19)</f>
        <v>28.44</v>
      </c>
    </row>
    <row r="20" spans="1:33" ht="17.100000000000001" customHeight="1" x14ac:dyDescent="0.2">
      <c r="A20" s="9" t="s">
        <v>12</v>
      </c>
      <c r="B20" s="3">
        <f>[16]Outubro!$H$5</f>
        <v>15.120000000000001</v>
      </c>
      <c r="C20" s="3">
        <f>[16]Outubro!$H$6</f>
        <v>16.559999999999999</v>
      </c>
      <c r="D20" s="3">
        <f>[16]Outubro!$H$7</f>
        <v>18.36</v>
      </c>
      <c r="E20" s="3">
        <f>[16]Outubro!$H$8</f>
        <v>11.16</v>
      </c>
      <c r="F20" s="3">
        <f>[16]Outubro!$H$9</f>
        <v>4.32</v>
      </c>
      <c r="G20" s="3">
        <f>[16]Outubro!$H$10</f>
        <v>12.24</v>
      </c>
      <c r="H20" s="3">
        <f>[16]Outubro!$H$11</f>
        <v>14.04</v>
      </c>
      <c r="I20" s="3">
        <f>[16]Outubro!$H$12</f>
        <v>6.48</v>
      </c>
      <c r="J20" s="3">
        <f>[16]Outubro!$H$13</f>
        <v>9.3600000000000012</v>
      </c>
      <c r="K20" s="3">
        <f>[16]Outubro!$H$14</f>
        <v>15.48</v>
      </c>
      <c r="L20" s="3">
        <f>[16]Outubro!$H$15</f>
        <v>10.08</v>
      </c>
      <c r="M20" s="3">
        <f>[16]Outubro!$H$16</f>
        <v>9.3600000000000012</v>
      </c>
      <c r="N20" s="3">
        <f>[16]Outubro!$H$17</f>
        <v>11.520000000000001</v>
      </c>
      <c r="O20" s="3">
        <f>[16]Outubro!$H$18</f>
        <v>10.8</v>
      </c>
      <c r="P20" s="3">
        <f>[16]Outubro!$H$19</f>
        <v>17.28</v>
      </c>
      <c r="Q20" s="3">
        <f>[16]Outubro!$H$20</f>
        <v>14.04</v>
      </c>
      <c r="R20" s="3">
        <f>[16]Outubro!$H$21</f>
        <v>6.48</v>
      </c>
      <c r="S20" s="3">
        <f>[16]Outubro!$H$22</f>
        <v>9.3600000000000012</v>
      </c>
      <c r="T20" s="3">
        <f>[16]Outubro!$H$23</f>
        <v>15.840000000000002</v>
      </c>
      <c r="U20" s="3">
        <f>[16]Outubro!$H$24</f>
        <v>11.520000000000001</v>
      </c>
      <c r="V20" s="3">
        <f>[16]Outubro!$H$25</f>
        <v>13.68</v>
      </c>
      <c r="W20" s="3">
        <f>[16]Outubro!$H$26</f>
        <v>18.720000000000002</v>
      </c>
      <c r="X20" s="3">
        <f>[16]Outubro!$H$27</f>
        <v>12.96</v>
      </c>
      <c r="Y20" s="3">
        <f>[16]Outubro!$H$28</f>
        <v>11.16</v>
      </c>
      <c r="Z20" s="3">
        <f>[16]Outubro!$H$29</f>
        <v>6.84</v>
      </c>
      <c r="AA20" s="3">
        <f>[16]Outubro!$H$30</f>
        <v>8.64</v>
      </c>
      <c r="AB20" s="3">
        <f>[16]Outubro!$H$31</f>
        <v>6.84</v>
      </c>
      <c r="AC20" s="3">
        <f>[16]Outubro!$H$32</f>
        <v>9</v>
      </c>
      <c r="AD20" s="3">
        <f>[16]Outubro!$H$33</f>
        <v>11.16</v>
      </c>
      <c r="AE20" s="3">
        <f>[16]Outubro!$H$34</f>
        <v>10.8</v>
      </c>
      <c r="AF20" s="3">
        <f>[16]Outubro!$H$35</f>
        <v>9</v>
      </c>
      <c r="AG20" s="16">
        <f>MAX(B20:AF20)</f>
        <v>18.720000000000002</v>
      </c>
    </row>
    <row r="21" spans="1:33" ht="17.100000000000001" customHeight="1" x14ac:dyDescent="0.2">
      <c r="A21" s="9" t="s">
        <v>13</v>
      </c>
      <c r="B21" s="3">
        <f>[17]Outubro!$H$5</f>
        <v>26.64</v>
      </c>
      <c r="C21" s="3">
        <f>[17]Outubro!$H$6</f>
        <v>35.28</v>
      </c>
      <c r="D21" s="3">
        <f>[17]Outubro!$H$7</f>
        <v>18</v>
      </c>
      <c r="E21" s="3">
        <f>[17]Outubro!$H$8</f>
        <v>24.48</v>
      </c>
      <c r="F21" s="3">
        <f>[17]Outubro!$H$9</f>
        <v>7.5600000000000005</v>
      </c>
      <c r="G21" s="3">
        <f>[17]Outubro!$H$10</f>
        <v>19.8</v>
      </c>
      <c r="H21" s="3">
        <f>[17]Outubro!$H$11</f>
        <v>16.920000000000002</v>
      </c>
      <c r="I21" s="3">
        <f>[17]Outubro!$H$12</f>
        <v>14.04</v>
      </c>
      <c r="J21" s="3">
        <f>[17]Outubro!$H$13</f>
        <v>16.920000000000002</v>
      </c>
      <c r="K21" s="3">
        <f>[17]Outubro!$H$14</f>
        <v>32.4</v>
      </c>
      <c r="L21" s="3">
        <f>[17]Outubro!$H$15</f>
        <v>14.76</v>
      </c>
      <c r="M21" s="3">
        <f>[17]Outubro!$H$16</f>
        <v>10.8</v>
      </c>
      <c r="N21" s="3">
        <f>[17]Outubro!$H$17</f>
        <v>5.04</v>
      </c>
      <c r="O21" s="3">
        <f>[17]Outubro!$H$18</f>
        <v>7.5600000000000005</v>
      </c>
      <c r="P21" s="3">
        <f>[17]Outubro!$H$19</f>
        <v>22.68</v>
      </c>
      <c r="Q21" s="3">
        <f>[17]Outubro!$H$20</f>
        <v>34.92</v>
      </c>
      <c r="R21" s="3">
        <f>[17]Outubro!$H$21</f>
        <v>3.9600000000000004</v>
      </c>
      <c r="S21" s="3">
        <f>[17]Outubro!$H$22</f>
        <v>19.079999999999998</v>
      </c>
      <c r="T21" s="3">
        <f>[17]Outubro!$H$23</f>
        <v>25.92</v>
      </c>
      <c r="U21" s="3">
        <f>[17]Outubro!$H$24</f>
        <v>22.68</v>
      </c>
      <c r="V21" s="3">
        <f>[17]Outubro!$H$25</f>
        <v>20.88</v>
      </c>
      <c r="W21" s="3">
        <f>[17]Outubro!$H$26</f>
        <v>28.44</v>
      </c>
      <c r="X21" s="3">
        <f>[17]Outubro!$H$27</f>
        <v>29.52</v>
      </c>
      <c r="Y21" s="3">
        <f>[17]Outubro!$H$28</f>
        <v>12.6</v>
      </c>
      <c r="Z21" s="3">
        <f>[17]Outubro!$H$29</f>
        <v>11.879999999999999</v>
      </c>
      <c r="AA21" s="3">
        <f>[17]Outubro!$H$30</f>
        <v>15.840000000000002</v>
      </c>
      <c r="AB21" s="3">
        <f>[17]Outubro!$H$31</f>
        <v>15.120000000000001</v>
      </c>
      <c r="AC21" s="3">
        <f>[17]Outubro!$H$32</f>
        <v>19.079999999999998</v>
      </c>
      <c r="AD21" s="3">
        <f>[17]Outubro!$H$33</f>
        <v>20.88</v>
      </c>
      <c r="AE21" s="3">
        <f>[17]Outubro!$H$34</f>
        <v>14.4</v>
      </c>
      <c r="AF21" s="3">
        <f>[17]Outubro!$H$35</f>
        <v>20.52</v>
      </c>
      <c r="AG21" s="16">
        <f>MAX(B21:AF21)</f>
        <v>35.28</v>
      </c>
    </row>
    <row r="22" spans="1:33" ht="17.100000000000001" customHeight="1" x14ac:dyDescent="0.2">
      <c r="A22" s="9" t="s">
        <v>14</v>
      </c>
      <c r="B22" s="3">
        <f>[18]Outubro!$H$5</f>
        <v>12.6</v>
      </c>
      <c r="C22" s="3">
        <f>[18]Outubro!$H$6</f>
        <v>10.8</v>
      </c>
      <c r="D22" s="3">
        <f>[18]Outubro!$H$7</f>
        <v>18.36</v>
      </c>
      <c r="E22" s="3">
        <f>[18]Outubro!$H$8</f>
        <v>29.16</v>
      </c>
      <c r="F22" s="3">
        <f>[18]Outubro!$H$9</f>
        <v>19.079999999999998</v>
      </c>
      <c r="G22" s="3">
        <f>[18]Outubro!$H$10</f>
        <v>14.76</v>
      </c>
      <c r="H22" s="3">
        <f>[18]Outubro!$H$11</f>
        <v>10.08</v>
      </c>
      <c r="I22" s="3">
        <f>[18]Outubro!$H$12</f>
        <v>11.16</v>
      </c>
      <c r="J22" s="3">
        <f>[18]Outubro!$H$13</f>
        <v>18</v>
      </c>
      <c r="K22" s="3">
        <f>[18]Outubro!$H$14</f>
        <v>30.96</v>
      </c>
      <c r="L22" s="3">
        <f>[18]Outubro!$H$15</f>
        <v>9</v>
      </c>
      <c r="M22" s="3">
        <f>[18]Outubro!$H$16</f>
        <v>22.68</v>
      </c>
      <c r="N22" s="3">
        <f>[18]Outubro!$H$17</f>
        <v>20.52</v>
      </c>
      <c r="O22" s="3">
        <f>[18]Outubro!$H$18</f>
        <v>19.8</v>
      </c>
      <c r="P22" s="3">
        <f>[18]Outubro!$H$19</f>
        <v>17.28</v>
      </c>
      <c r="Q22" s="3">
        <f>[18]Outubro!$H$20</f>
        <v>25.56</v>
      </c>
      <c r="R22" s="3">
        <f>[18]Outubro!$H$21</f>
        <v>8.64</v>
      </c>
      <c r="S22" s="3">
        <f>[18]Outubro!$H$22</f>
        <v>8.64</v>
      </c>
      <c r="T22" s="3">
        <f>[18]Outubro!$H$23</f>
        <v>18.720000000000002</v>
      </c>
      <c r="U22" s="3">
        <f>[18]Outubro!$H$24</f>
        <v>12.24</v>
      </c>
      <c r="V22" s="3">
        <f>[18]Outubro!$H$25</f>
        <v>14.04</v>
      </c>
      <c r="W22" s="3">
        <f>[18]Outubro!$H$26</f>
        <v>19.079999999999998</v>
      </c>
      <c r="X22" s="3">
        <f>[18]Outubro!$H$27</f>
        <v>12.24</v>
      </c>
      <c r="Y22" s="3">
        <f>[18]Outubro!$H$28</f>
        <v>17.64</v>
      </c>
      <c r="Z22" s="3">
        <f>[18]Outubro!$H$29</f>
        <v>11.520000000000001</v>
      </c>
      <c r="AA22" s="3">
        <f>[18]Outubro!$H$30</f>
        <v>8.64</v>
      </c>
      <c r="AB22" s="3">
        <f>[18]Outubro!$H$31</f>
        <v>24.48</v>
      </c>
      <c r="AC22" s="3">
        <f>[18]Outubro!$H$32</f>
        <v>9.3600000000000012</v>
      </c>
      <c r="AD22" s="3">
        <f>[18]Outubro!$H$33</f>
        <v>18</v>
      </c>
      <c r="AE22" s="3">
        <f>[18]Outubro!$H$34</f>
        <v>9.3600000000000012</v>
      </c>
      <c r="AF22" s="3">
        <f>[18]Outubro!$H$35</f>
        <v>10.08</v>
      </c>
      <c r="AG22" s="16">
        <f>MAX(B22:AF22)</f>
        <v>30.96</v>
      </c>
    </row>
    <row r="23" spans="1:33" ht="17.100000000000001" customHeight="1" x14ac:dyDescent="0.2">
      <c r="A23" s="9" t="s">
        <v>15</v>
      </c>
      <c r="B23" s="3">
        <f>[19]Outubro!$H$5</f>
        <v>24.12</v>
      </c>
      <c r="C23" s="3">
        <f>[19]Outubro!$H$6</f>
        <v>20.16</v>
      </c>
      <c r="D23" s="3">
        <f>[19]Outubro!$H$7</f>
        <v>19.8</v>
      </c>
      <c r="E23" s="3">
        <f>[19]Outubro!$H$8</f>
        <v>11.879999999999999</v>
      </c>
      <c r="F23" s="3">
        <f>[19]Outubro!$H$9</f>
        <v>12.6</v>
      </c>
      <c r="G23" s="3">
        <f>[19]Outubro!$H$10</f>
        <v>22.68</v>
      </c>
      <c r="H23" s="3">
        <f>[19]Outubro!$H$11</f>
        <v>16.920000000000002</v>
      </c>
      <c r="I23" s="3">
        <f>[19]Outubro!$H$12</f>
        <v>19.8</v>
      </c>
      <c r="J23" s="3">
        <f>[19]Outubro!$H$13</f>
        <v>18.720000000000002</v>
      </c>
      <c r="K23" s="3">
        <f>[19]Outubro!$H$14</f>
        <v>18</v>
      </c>
      <c r="L23" s="3">
        <f>[19]Outubro!$H$15</f>
        <v>19.079999999999998</v>
      </c>
      <c r="M23" s="3">
        <f>[19]Outubro!$H$16</f>
        <v>12.96</v>
      </c>
      <c r="N23" s="3">
        <f>[19]Outubro!$H$17</f>
        <v>20.88</v>
      </c>
      <c r="O23" s="3">
        <f>[19]Outubro!$H$18</f>
        <v>25.92</v>
      </c>
      <c r="P23" s="3">
        <f>[19]Outubro!$H$19</f>
        <v>24.840000000000003</v>
      </c>
      <c r="Q23" s="3">
        <f>[19]Outubro!$H$20</f>
        <v>24.48</v>
      </c>
      <c r="R23" s="3">
        <f>[19]Outubro!$H$21</f>
        <v>10.08</v>
      </c>
      <c r="S23" s="3">
        <f>[19]Outubro!$H$22</f>
        <v>20.52</v>
      </c>
      <c r="T23" s="3">
        <f>[19]Outubro!$H$23</f>
        <v>19.079999999999998</v>
      </c>
      <c r="U23" s="3">
        <f>[19]Outubro!$H$24</f>
        <v>20.16</v>
      </c>
      <c r="V23" s="3">
        <f>[19]Outubro!$H$25</f>
        <v>16.920000000000002</v>
      </c>
      <c r="W23" s="3">
        <f>[19]Outubro!$H$26</f>
        <v>22.68</v>
      </c>
      <c r="X23" s="3">
        <f>[19]Outubro!$H$27</f>
        <v>18.36</v>
      </c>
      <c r="Y23" s="3">
        <f>[19]Outubro!$H$28</f>
        <v>15.120000000000001</v>
      </c>
      <c r="Z23" s="3">
        <f>[19]Outubro!$H$29</f>
        <v>9.7200000000000006</v>
      </c>
      <c r="AA23" s="3">
        <f>[19]Outubro!$H$30</f>
        <v>16.2</v>
      </c>
      <c r="AB23" s="3">
        <f>[19]Outubro!$H$31</f>
        <v>18.36</v>
      </c>
      <c r="AC23" s="3">
        <f>[19]Outubro!$H$32</f>
        <v>16.920000000000002</v>
      </c>
      <c r="AD23" s="3">
        <f>[19]Outubro!$H$33</f>
        <v>18</v>
      </c>
      <c r="AE23" s="3">
        <f>[19]Outubro!$H$34</f>
        <v>18</v>
      </c>
      <c r="AF23" s="3">
        <f>[19]Outubro!$H$35</f>
        <v>17.64</v>
      </c>
      <c r="AG23" s="16">
        <f t="shared" ref="AG23:AG29" si="2">MAX(B23:AF23)</f>
        <v>25.92</v>
      </c>
    </row>
    <row r="24" spans="1:33" ht="17.100000000000001" customHeight="1" x14ac:dyDescent="0.2">
      <c r="A24" s="9" t="s">
        <v>16</v>
      </c>
      <c r="B24" s="3">
        <f>[20]Outubro!$H$5</f>
        <v>21.96</v>
      </c>
      <c r="C24" s="3">
        <f>[20]Outubro!$H$6</f>
        <v>21.240000000000002</v>
      </c>
      <c r="D24" s="3">
        <f>[20]Outubro!$H$7</f>
        <v>23.400000000000002</v>
      </c>
      <c r="E24" s="3">
        <f>[20]Outubro!$H$8</f>
        <v>7.2</v>
      </c>
      <c r="F24" s="3">
        <f>[20]Outubro!$H$9</f>
        <v>17.28</v>
      </c>
      <c r="G24" s="3">
        <f>[20]Outubro!$H$10</f>
        <v>17.28</v>
      </c>
      <c r="H24" s="3">
        <f>[20]Outubro!$H$11</f>
        <v>19.079999999999998</v>
      </c>
      <c r="I24" s="3">
        <f>[20]Outubro!$H$12</f>
        <v>12.24</v>
      </c>
      <c r="J24" s="3">
        <f>[20]Outubro!$H$13</f>
        <v>16.920000000000002</v>
      </c>
      <c r="K24" s="3">
        <f>[20]Outubro!$H$14</f>
        <v>16.559999999999999</v>
      </c>
      <c r="L24" s="3">
        <f>[20]Outubro!$H$15</f>
        <v>16.920000000000002</v>
      </c>
      <c r="M24" s="3">
        <f>[20]Outubro!$H$16</f>
        <v>17.64</v>
      </c>
      <c r="N24" s="3">
        <f>[20]Outubro!$H$17</f>
        <v>15.120000000000001</v>
      </c>
      <c r="O24" s="3">
        <f>[20]Outubro!$H$18</f>
        <v>11.16</v>
      </c>
      <c r="P24" s="3">
        <f>[20]Outubro!$H$19</f>
        <v>20.16</v>
      </c>
      <c r="Q24" s="3">
        <f>[20]Outubro!$H$20</f>
        <v>25.92</v>
      </c>
      <c r="R24" s="3">
        <f>[20]Outubro!$H$21</f>
        <v>14.04</v>
      </c>
      <c r="S24" s="3">
        <f>[20]Outubro!$H$22</f>
        <v>20.52</v>
      </c>
      <c r="T24" s="3">
        <f>[20]Outubro!$H$23</f>
        <v>29.16</v>
      </c>
      <c r="U24" s="3">
        <f>[20]Outubro!$H$24</f>
        <v>16.920000000000002</v>
      </c>
      <c r="V24" s="3">
        <f>[20]Outubro!$H$25</f>
        <v>15.840000000000002</v>
      </c>
      <c r="W24" s="3">
        <f>[20]Outubro!$H$26</f>
        <v>21.240000000000002</v>
      </c>
      <c r="X24" s="3">
        <f>[20]Outubro!$H$27</f>
        <v>27</v>
      </c>
      <c r="Y24" s="3">
        <f>[20]Outubro!$H$28</f>
        <v>13.32</v>
      </c>
      <c r="Z24" s="3">
        <f>[20]Outubro!$H$29</f>
        <v>11.16</v>
      </c>
      <c r="AA24" s="3">
        <f>[20]Outubro!$H$30</f>
        <v>13.32</v>
      </c>
      <c r="AB24" s="3">
        <f>[20]Outubro!$H$31</f>
        <v>14.04</v>
      </c>
      <c r="AC24" s="3">
        <f>[20]Outubro!$H$32</f>
        <v>15.120000000000001</v>
      </c>
      <c r="AD24" s="3">
        <f>[20]Outubro!$H$33</f>
        <v>16.920000000000002</v>
      </c>
      <c r="AE24" s="3">
        <f>[20]Outubro!$H$34</f>
        <v>12.96</v>
      </c>
      <c r="AF24" s="3">
        <f>[20]Outubro!$H$35</f>
        <v>12.24</v>
      </c>
      <c r="AG24" s="16">
        <f t="shared" si="2"/>
        <v>29.16</v>
      </c>
    </row>
    <row r="25" spans="1:33" ht="17.100000000000001" customHeight="1" x14ac:dyDescent="0.2">
      <c r="A25" s="9" t="s">
        <v>17</v>
      </c>
      <c r="B25" s="3">
        <f>[21]Outubro!$H$5</f>
        <v>21.840000000000003</v>
      </c>
      <c r="C25" s="3">
        <f>[21]Outubro!$H$6</f>
        <v>36.72</v>
      </c>
      <c r="D25" s="3">
        <f>[21]Outubro!$H$7</f>
        <v>19.8</v>
      </c>
      <c r="E25" s="3">
        <f>[21]Outubro!$H$8</f>
        <v>12.24</v>
      </c>
      <c r="F25" s="3">
        <f>[21]Outubro!$H$9</f>
        <v>15.840000000000002</v>
      </c>
      <c r="G25" s="3">
        <f>[21]Outubro!$H$10</f>
        <v>23.400000000000002</v>
      </c>
      <c r="H25" s="3">
        <f>[21]Outubro!$H$11</f>
        <v>19.079999999999998</v>
      </c>
      <c r="I25" s="3">
        <f>[21]Outubro!$H$12</f>
        <v>9.3600000000000012</v>
      </c>
      <c r="J25" s="3">
        <f>[21]Outubro!$H$13</f>
        <v>25.56</v>
      </c>
      <c r="K25" s="3">
        <f>[21]Outubro!$H$14</f>
        <v>15.48</v>
      </c>
      <c r="L25" s="3">
        <f>[21]Outubro!$H$15</f>
        <v>15.48</v>
      </c>
      <c r="M25" s="3">
        <f>[21]Outubro!$H$16</f>
        <v>18</v>
      </c>
      <c r="N25" s="3">
        <f>[21]Outubro!$H$17</f>
        <v>10.44</v>
      </c>
      <c r="O25" s="3">
        <f>[21]Outubro!$H$18</f>
        <v>8.64</v>
      </c>
      <c r="P25" s="3">
        <f>[21]Outubro!$H$19</f>
        <v>20.52</v>
      </c>
      <c r="Q25" s="3">
        <f>[21]Outubro!$H$20</f>
        <v>42.84</v>
      </c>
      <c r="R25" s="3">
        <f>[21]Outubro!$H$21</f>
        <v>4.6800000000000006</v>
      </c>
      <c r="S25" s="3">
        <f>[21]Outubro!$H$22</f>
        <v>18.720000000000002</v>
      </c>
      <c r="T25" s="3">
        <f>[21]Outubro!$H$23</f>
        <v>24.12</v>
      </c>
      <c r="U25" s="3">
        <f>[21]Outubro!$H$24</f>
        <v>13.68</v>
      </c>
      <c r="V25" s="3">
        <f>[21]Outubro!$H$25</f>
        <v>23.759999999999998</v>
      </c>
      <c r="W25" s="3">
        <f>[21]Outubro!$H$26</f>
        <v>35.64</v>
      </c>
      <c r="X25" s="3">
        <f>[21]Outubro!$H$27</f>
        <v>31.319999999999997</v>
      </c>
      <c r="Y25" s="3">
        <f>[21]Outubro!$H$28</f>
        <v>18.720000000000002</v>
      </c>
      <c r="Z25" s="3">
        <f>[21]Outubro!$H$29</f>
        <v>10.08</v>
      </c>
      <c r="AA25" s="3">
        <f>[21]Outubro!$H$30</f>
        <v>7.9200000000000008</v>
      </c>
      <c r="AB25" s="3">
        <f>[21]Outubro!$H$31</f>
        <v>17.28</v>
      </c>
      <c r="AC25" s="3">
        <f>[21]Outubro!$H$32</f>
        <v>14.4</v>
      </c>
      <c r="AD25" s="3">
        <f>[21]Outubro!$H$33</f>
        <v>25.56</v>
      </c>
      <c r="AE25" s="3">
        <f>[21]Outubro!$H$34</f>
        <v>28.8</v>
      </c>
      <c r="AF25" s="3">
        <f>[21]Outubro!$H$35</f>
        <v>26.28</v>
      </c>
      <c r="AG25" s="16">
        <f t="shared" si="2"/>
        <v>42.84</v>
      </c>
    </row>
    <row r="26" spans="1:33" ht="17.100000000000001" customHeight="1" x14ac:dyDescent="0.2">
      <c r="A26" s="9" t="s">
        <v>18</v>
      </c>
      <c r="B26" s="3">
        <f>[22]Outubro!$H$5</f>
        <v>26.64</v>
      </c>
      <c r="C26" s="3">
        <f>[22]Outubro!$H$6</f>
        <v>23.400000000000002</v>
      </c>
      <c r="D26" s="3">
        <f>[22]Outubro!$H$7</f>
        <v>20.16</v>
      </c>
      <c r="E26" s="3">
        <f>[22]Outubro!$H$8</f>
        <v>30.240000000000002</v>
      </c>
      <c r="F26" s="3">
        <f>[22]Outubro!$H$9</f>
        <v>23.040000000000003</v>
      </c>
      <c r="G26" s="3">
        <f>[22]Outubro!$H$10</f>
        <v>20.52</v>
      </c>
      <c r="H26" s="3">
        <f>[22]Outubro!$H$11</f>
        <v>14.4</v>
      </c>
      <c r="I26" s="3">
        <f>[22]Outubro!$H$12</f>
        <v>20.88</v>
      </c>
      <c r="J26" s="3">
        <f>[22]Outubro!$H$13</f>
        <v>27.720000000000002</v>
      </c>
      <c r="K26" s="3">
        <f>[22]Outubro!$H$14</f>
        <v>31.680000000000003</v>
      </c>
      <c r="L26" s="3">
        <f>[22]Outubro!$H$15</f>
        <v>16.559999999999999</v>
      </c>
      <c r="M26" s="3">
        <f>[22]Outubro!$H$16</f>
        <v>16.920000000000002</v>
      </c>
      <c r="N26" s="3">
        <f>[22]Outubro!$H$17</f>
        <v>21.6</v>
      </c>
      <c r="O26" s="3">
        <f>[22]Outubro!$H$18</f>
        <v>24.12</v>
      </c>
      <c r="P26" s="3">
        <f>[22]Outubro!$H$19</f>
        <v>22.32</v>
      </c>
      <c r="Q26" s="3">
        <f>[22]Outubro!$H$20</f>
        <v>48.24</v>
      </c>
      <c r="R26" s="3">
        <f>[22]Outubro!$H$21</f>
        <v>17.64</v>
      </c>
      <c r="S26" s="3">
        <f>[22]Outubro!$H$22</f>
        <v>18</v>
      </c>
      <c r="T26" s="3">
        <f>[22]Outubro!$H$23</f>
        <v>21.240000000000002</v>
      </c>
      <c r="U26" s="3">
        <f>[22]Outubro!$H$24</f>
        <v>24.12</v>
      </c>
      <c r="V26" s="3">
        <f>[22]Outubro!$H$25</f>
        <v>29.16</v>
      </c>
      <c r="W26" s="3">
        <f>[22]Outubro!$H$26</f>
        <v>36.36</v>
      </c>
      <c r="X26" s="3">
        <f>[22]Outubro!$H$27</f>
        <v>42.12</v>
      </c>
      <c r="Y26" s="3">
        <f>[22]Outubro!$H$28</f>
        <v>15.120000000000001</v>
      </c>
      <c r="Z26" s="3">
        <f>[22]Outubro!$H$29</f>
        <v>16.559999999999999</v>
      </c>
      <c r="AA26" s="3">
        <f>[22]Outubro!$H$30</f>
        <v>28.44</v>
      </c>
      <c r="AB26" s="3">
        <f>[22]Outubro!$H$31</f>
        <v>16.2</v>
      </c>
      <c r="AC26" s="3">
        <f>[22]Outubro!$H$32</f>
        <v>24.12</v>
      </c>
      <c r="AD26" s="3">
        <f>[22]Outubro!$H$33</f>
        <v>13.68</v>
      </c>
      <c r="AE26" s="3">
        <f>[22]Outubro!$H$34</f>
        <v>24.12</v>
      </c>
      <c r="AF26" s="3">
        <f>[22]Outubro!$H$35</f>
        <v>25.56</v>
      </c>
      <c r="AG26" s="16">
        <f t="shared" si="2"/>
        <v>48.24</v>
      </c>
    </row>
    <row r="27" spans="1:33" ht="17.100000000000001" customHeight="1" x14ac:dyDescent="0.2">
      <c r="A27" s="9" t="s">
        <v>19</v>
      </c>
      <c r="B27" s="3">
        <f>[23]Outubro!$H$5</f>
        <v>19.079999999999998</v>
      </c>
      <c r="C27" s="3">
        <f>[23]Outubro!$H$6</f>
        <v>23.040000000000003</v>
      </c>
      <c r="D27" s="3">
        <f>[23]Outubro!$H$7</f>
        <v>26.64</v>
      </c>
      <c r="E27" s="3">
        <f>[23]Outubro!$H$8</f>
        <v>12.24</v>
      </c>
      <c r="F27" s="3">
        <f>[23]Outubro!$H$9</f>
        <v>22.32</v>
      </c>
      <c r="G27" s="3">
        <f>[23]Outubro!$H$10</f>
        <v>27.36</v>
      </c>
      <c r="H27" s="3">
        <f>[23]Outubro!$H$11</f>
        <v>24.48</v>
      </c>
      <c r="I27" s="3">
        <f>[23]Outubro!$H$12</f>
        <v>22.32</v>
      </c>
      <c r="J27" s="3">
        <f>[23]Outubro!$H$13</f>
        <v>23.759999999999998</v>
      </c>
      <c r="K27" s="3">
        <f>[23]Outubro!$H$14</f>
        <v>21.6</v>
      </c>
      <c r="L27" s="3">
        <f>[23]Outubro!$H$15</f>
        <v>23.040000000000003</v>
      </c>
      <c r="M27" s="3">
        <f>[23]Outubro!$H$16</f>
        <v>15.120000000000001</v>
      </c>
      <c r="N27" s="3">
        <f>[23]Outubro!$H$17</f>
        <v>22.32</v>
      </c>
      <c r="O27" s="3">
        <f>[23]Outubro!$H$18</f>
        <v>25.92</v>
      </c>
      <c r="P27" s="3">
        <f>[23]Outubro!$H$19</f>
        <v>28.08</v>
      </c>
      <c r="Q27" s="3">
        <f>[23]Outubro!$H$20</f>
        <v>39.24</v>
      </c>
      <c r="R27" s="3">
        <f>[23]Outubro!$H$21</f>
        <v>18.36</v>
      </c>
      <c r="S27" s="3">
        <f>[23]Outubro!$H$22</f>
        <v>16.920000000000002</v>
      </c>
      <c r="T27" s="3">
        <f>[23]Outubro!$H$23</f>
        <v>23.759999999999998</v>
      </c>
      <c r="U27" s="3">
        <f>[23]Outubro!$H$24</f>
        <v>31.680000000000003</v>
      </c>
      <c r="V27" s="3">
        <f>[23]Outubro!$H$25</f>
        <v>30.6</v>
      </c>
      <c r="W27" s="3">
        <f>[23]Outubro!$H$26</f>
        <v>38.159999999999997</v>
      </c>
      <c r="X27" s="3">
        <f>[23]Outubro!$H$27</f>
        <v>28.08</v>
      </c>
      <c r="Y27" s="3">
        <f>[23]Outubro!$H$28</f>
        <v>18.36</v>
      </c>
      <c r="Z27" s="3">
        <f>[23]Outubro!$H$29</f>
        <v>14.76</v>
      </c>
      <c r="AA27" s="3">
        <f>[23]Outubro!$H$30</f>
        <v>20.88</v>
      </c>
      <c r="AB27" s="3">
        <f>[23]Outubro!$H$31</f>
        <v>21.96</v>
      </c>
      <c r="AC27" s="3">
        <f>[23]Outubro!$H$32</f>
        <v>24.48</v>
      </c>
      <c r="AD27" s="3">
        <f>[23]Outubro!$H$33</f>
        <v>21.6</v>
      </c>
      <c r="AE27" s="3">
        <f>[23]Outubro!$H$34</f>
        <v>25.56</v>
      </c>
      <c r="AF27" s="3">
        <f>[23]Outubro!$H$35</f>
        <v>34.92</v>
      </c>
      <c r="AG27" s="16">
        <f t="shared" si="2"/>
        <v>39.24</v>
      </c>
    </row>
    <row r="28" spans="1:33" ht="17.100000000000001" customHeight="1" x14ac:dyDescent="0.2">
      <c r="A28" s="9" t="s">
        <v>31</v>
      </c>
      <c r="B28" s="3">
        <f>[24]Outubro!$H$5</f>
        <v>22.72</v>
      </c>
      <c r="C28" s="3">
        <f>[24]Outubro!$H$6</f>
        <v>19.200000000000003</v>
      </c>
      <c r="D28" s="3">
        <f>[24]Outubro!$H$7</f>
        <v>17.600000000000001</v>
      </c>
      <c r="E28" s="3">
        <f>[24]Outubro!$H$8</f>
        <v>12.16</v>
      </c>
      <c r="F28" s="3">
        <f>[24]Outubro!$H$9</f>
        <v>15.040000000000001</v>
      </c>
      <c r="G28" s="3">
        <f>[24]Outubro!$H$10</f>
        <v>19.840000000000003</v>
      </c>
      <c r="H28" s="3">
        <f>[24]Outubro!$H$11</f>
        <v>13.76</v>
      </c>
      <c r="I28" s="3">
        <f>[24]Outubro!$H$12</f>
        <v>14.719999999999999</v>
      </c>
      <c r="J28" s="3">
        <f>[24]Outubro!$H$13</f>
        <v>12.8</v>
      </c>
      <c r="K28" s="3">
        <f>[24]Outubro!$H$14</f>
        <v>10.88</v>
      </c>
      <c r="L28" s="3">
        <f>[24]Outubro!$H$15</f>
        <v>15.680000000000001</v>
      </c>
      <c r="M28" s="3">
        <f>[24]Outubro!$H$16</f>
        <v>13.12</v>
      </c>
      <c r="N28" s="3">
        <f>[24]Outubro!$H$17</f>
        <v>14.719999999999999</v>
      </c>
      <c r="O28" s="3">
        <f>[24]Outubro!$H$18</f>
        <v>14.4</v>
      </c>
      <c r="P28" s="3">
        <f>[24]Outubro!$H$19</f>
        <v>18.880000000000003</v>
      </c>
      <c r="Q28" s="3">
        <f>[24]Outubro!$H$20</f>
        <v>24.64</v>
      </c>
      <c r="R28" s="3">
        <f>[24]Outubro!$H$21</f>
        <v>8.32</v>
      </c>
      <c r="S28" s="3">
        <f>[24]Outubro!$H$22</f>
        <v>12.8</v>
      </c>
      <c r="T28" s="3">
        <f>[24]Outubro!$H$23</f>
        <v>22.400000000000002</v>
      </c>
      <c r="U28" s="3">
        <f>[24]Outubro!$H$24</f>
        <v>13.12</v>
      </c>
      <c r="V28" s="3">
        <f>[24]Outubro!$H$25</f>
        <v>16.32</v>
      </c>
      <c r="W28" s="3">
        <f>[24]Outubro!$H$26</f>
        <v>23.040000000000003</v>
      </c>
      <c r="X28" s="3">
        <f>[24]Outubro!$H$27</f>
        <v>17.919999999999998</v>
      </c>
      <c r="Y28" s="3">
        <f>[24]Outubro!$H$28</f>
        <v>13.76</v>
      </c>
      <c r="Z28" s="3">
        <f>[24]Outubro!$H$29</f>
        <v>9.2799999999999994</v>
      </c>
      <c r="AA28" s="3">
        <f>[24]Outubro!$H$30</f>
        <v>18.240000000000002</v>
      </c>
      <c r="AB28" s="3">
        <f>[24]Outubro!$H$31</f>
        <v>14.719999999999999</v>
      </c>
      <c r="AC28" s="3">
        <f>[24]Outubro!$H$32</f>
        <v>12.16</v>
      </c>
      <c r="AD28" s="3">
        <f>[24]Outubro!$H$33</f>
        <v>13.12</v>
      </c>
      <c r="AE28" s="3">
        <f>[24]Outubro!$H$34</f>
        <v>12.8</v>
      </c>
      <c r="AF28" s="3">
        <f>[24]Outubro!$H$35</f>
        <v>14.4</v>
      </c>
      <c r="AG28" s="16">
        <f t="shared" si="2"/>
        <v>24.64</v>
      </c>
    </row>
    <row r="29" spans="1:33" ht="17.100000000000001" customHeight="1" x14ac:dyDescent="0.2">
      <c r="A29" s="9" t="s">
        <v>20</v>
      </c>
      <c r="B29" s="3">
        <f>[25]Outubro!$H$5</f>
        <v>10.56</v>
      </c>
      <c r="C29" s="3">
        <f>[25]Outubro!$H$6</f>
        <v>17.28</v>
      </c>
      <c r="D29" s="3">
        <f>[25]Outubro!$H$7</f>
        <v>24.64</v>
      </c>
      <c r="E29" s="3">
        <f>[25]Outubro!$H$8</f>
        <v>12.16</v>
      </c>
      <c r="F29" s="3">
        <f>[25]Outubro!$H$9</f>
        <v>13.12</v>
      </c>
      <c r="G29" s="3">
        <f>[25]Outubro!$H$10</f>
        <v>12.48</v>
      </c>
      <c r="H29" s="3">
        <f>[25]Outubro!$H$11</f>
        <v>11.200000000000001</v>
      </c>
      <c r="I29" s="3">
        <f>[25]Outubro!$H$12</f>
        <v>9.2799999999999994</v>
      </c>
      <c r="J29" s="3">
        <f>[25]Outubro!$H$13</f>
        <v>12.16</v>
      </c>
      <c r="K29" s="3">
        <f>[25]Outubro!$H$14</f>
        <v>17.28</v>
      </c>
      <c r="L29" s="3">
        <f>[25]Outubro!$H$15</f>
        <v>8.9599999999999991</v>
      </c>
      <c r="M29" s="3">
        <f>[25]Outubro!$H$16</f>
        <v>14.719999999999999</v>
      </c>
      <c r="N29" s="3">
        <f>[25]Outubro!$H$17</f>
        <v>10.88</v>
      </c>
      <c r="O29" s="3">
        <f>[25]Outubro!$H$18</f>
        <v>13.12</v>
      </c>
      <c r="P29" s="3">
        <f>[25]Outubro!$H$19</f>
        <v>14.080000000000002</v>
      </c>
      <c r="Q29" s="3">
        <f>[25]Outubro!$H$20</f>
        <v>13.440000000000001</v>
      </c>
      <c r="R29" s="3">
        <f>[25]Outubro!$H$21</f>
        <v>9.2799999999999994</v>
      </c>
      <c r="S29" s="3">
        <f>[25]Outubro!$H$22</f>
        <v>5.44</v>
      </c>
      <c r="T29" s="3">
        <f>[25]Outubro!$H$23</f>
        <v>16.32</v>
      </c>
      <c r="U29" s="3">
        <f>[25]Outubro!$H$24</f>
        <v>11.200000000000001</v>
      </c>
      <c r="V29" s="3">
        <f>[25]Outubro!$H$25</f>
        <v>16.96</v>
      </c>
      <c r="W29" s="3">
        <f>[25]Outubro!$H$26</f>
        <v>15.040000000000001</v>
      </c>
      <c r="X29" s="3">
        <f>[25]Outubro!$H$27</f>
        <v>20.16</v>
      </c>
      <c r="Y29" s="3">
        <f>[25]Outubro!$H$28</f>
        <v>10.56</v>
      </c>
      <c r="Z29" s="3">
        <f>[25]Outubro!$H$29</f>
        <v>7.0400000000000009</v>
      </c>
      <c r="AA29" s="3">
        <f>[25]Outubro!$H$30</f>
        <v>10.240000000000002</v>
      </c>
      <c r="AB29" s="3">
        <f>[25]Outubro!$H$31</f>
        <v>14.080000000000002</v>
      </c>
      <c r="AC29" s="3">
        <f>[25]Outubro!$H$32</f>
        <v>10.88</v>
      </c>
      <c r="AD29" s="3">
        <f>[25]Outubro!$H$33</f>
        <v>9.2799999999999994</v>
      </c>
      <c r="AE29" s="3">
        <f>[25]Outubro!$H$34</f>
        <v>6.7200000000000006</v>
      </c>
      <c r="AF29" s="3">
        <f>[25]Outubro!$H$35</f>
        <v>12.48</v>
      </c>
      <c r="AG29" s="16">
        <f t="shared" si="2"/>
        <v>24.64</v>
      </c>
    </row>
    <row r="30" spans="1:33" s="5" customFormat="1" ht="17.100000000000001" customHeight="1" x14ac:dyDescent="0.2">
      <c r="A30" s="13" t="s">
        <v>33</v>
      </c>
      <c r="B30" s="21">
        <f>MAX(B5:B29)</f>
        <v>30.240000000000002</v>
      </c>
      <c r="C30" s="21">
        <f t="shared" ref="C30:AG30" si="3">MAX(C5:C29)</f>
        <v>36.72</v>
      </c>
      <c r="D30" s="21">
        <f t="shared" si="3"/>
        <v>34.56</v>
      </c>
      <c r="E30" s="21">
        <f t="shared" si="3"/>
        <v>30.240000000000002</v>
      </c>
      <c r="F30" s="21">
        <f t="shared" si="3"/>
        <v>23.040000000000003</v>
      </c>
      <c r="G30" s="21">
        <f t="shared" si="3"/>
        <v>32.76</v>
      </c>
      <c r="H30" s="21">
        <f t="shared" si="3"/>
        <v>24.48</v>
      </c>
      <c r="I30" s="21">
        <f t="shared" si="3"/>
        <v>23.040000000000003</v>
      </c>
      <c r="J30" s="21">
        <f t="shared" si="3"/>
        <v>27.720000000000002</v>
      </c>
      <c r="K30" s="21">
        <f t="shared" si="3"/>
        <v>32.4</v>
      </c>
      <c r="L30" s="21">
        <f t="shared" si="3"/>
        <v>23.040000000000003</v>
      </c>
      <c r="M30" s="21">
        <f t="shared" si="3"/>
        <v>22.68</v>
      </c>
      <c r="N30" s="21">
        <f t="shared" si="3"/>
        <v>25.56</v>
      </c>
      <c r="O30" s="21">
        <f t="shared" si="3"/>
        <v>31.680000000000003</v>
      </c>
      <c r="P30" s="21">
        <f t="shared" si="3"/>
        <v>34.200000000000003</v>
      </c>
      <c r="Q30" s="21">
        <f t="shared" si="3"/>
        <v>48.24</v>
      </c>
      <c r="R30" s="21">
        <f t="shared" si="3"/>
        <v>18.36</v>
      </c>
      <c r="S30" s="21">
        <f t="shared" si="3"/>
        <v>21.6</v>
      </c>
      <c r="T30" s="21">
        <f t="shared" si="3"/>
        <v>45</v>
      </c>
      <c r="U30" s="21">
        <f t="shared" si="3"/>
        <v>31.680000000000003</v>
      </c>
      <c r="V30" s="21">
        <f t="shared" si="3"/>
        <v>30.6</v>
      </c>
      <c r="W30" s="21">
        <f t="shared" si="3"/>
        <v>38.519999999999996</v>
      </c>
      <c r="X30" s="21">
        <f t="shared" si="3"/>
        <v>42.12</v>
      </c>
      <c r="Y30" s="21">
        <f t="shared" si="3"/>
        <v>30.240000000000002</v>
      </c>
      <c r="Z30" s="21">
        <f t="shared" si="3"/>
        <v>16.920000000000002</v>
      </c>
      <c r="AA30" s="21">
        <f t="shared" si="3"/>
        <v>28.44</v>
      </c>
      <c r="AB30" s="21">
        <f t="shared" si="3"/>
        <v>24.48</v>
      </c>
      <c r="AC30" s="21">
        <f t="shared" si="3"/>
        <v>30.6</v>
      </c>
      <c r="AD30" s="21">
        <f t="shared" si="3"/>
        <v>26.28</v>
      </c>
      <c r="AE30" s="21">
        <f t="shared" si="3"/>
        <v>28.8</v>
      </c>
      <c r="AF30" s="53">
        <f t="shared" si="3"/>
        <v>34.92</v>
      </c>
      <c r="AG30" s="21">
        <f t="shared" si="3"/>
        <v>48.24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J29" sqref="AJ2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42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1" t="str">
        <f>[1]Outubro!$I$5</f>
        <v>L</v>
      </c>
      <c r="C5" s="41" t="str">
        <f>[1]Outubro!$I$6</f>
        <v>SE</v>
      </c>
      <c r="D5" s="41" t="str">
        <f>[1]Outubro!$I$7</f>
        <v>NE</v>
      </c>
      <c r="E5" s="41" t="str">
        <f>[1]Outubro!$I$8</f>
        <v>O</v>
      </c>
      <c r="F5" s="41" t="str">
        <f>[1]Outubro!$I$9</f>
        <v>SO</v>
      </c>
      <c r="G5" s="41" t="str">
        <f>[1]Outubro!$I$10</f>
        <v>SE</v>
      </c>
      <c r="H5" s="41" t="str">
        <f>[1]Outubro!$I$11</f>
        <v>S</v>
      </c>
      <c r="I5" s="41" t="str">
        <f>[1]Outubro!$I$12</f>
        <v>O</v>
      </c>
      <c r="J5" s="41" t="str">
        <f>[1]Outubro!$I$13</f>
        <v>O</v>
      </c>
      <c r="K5" s="41" t="str">
        <f>[1]Outubro!$I$14</f>
        <v>NE</v>
      </c>
      <c r="L5" s="41" t="str">
        <f>[1]Outubro!$I$15</f>
        <v>NO</v>
      </c>
      <c r="M5" s="41" t="str">
        <f>[1]Outubro!$I$16</f>
        <v>O</v>
      </c>
      <c r="N5" s="41" t="str">
        <f>[1]Outubro!$I$17</f>
        <v>O</v>
      </c>
      <c r="O5" s="41" t="str">
        <f>[1]Outubro!$I$18</f>
        <v>SO</v>
      </c>
      <c r="P5" s="41" t="str">
        <f>[1]Outubro!$I$19</f>
        <v>O</v>
      </c>
      <c r="Q5" s="41" t="str">
        <f>[1]Outubro!$I$20</f>
        <v>O</v>
      </c>
      <c r="R5" s="41" t="str">
        <f>[1]Outubro!$I$21</f>
        <v>O</v>
      </c>
      <c r="S5" s="41" t="str">
        <f>[1]Outubro!$I$22</f>
        <v>SO</v>
      </c>
      <c r="T5" s="41" t="str">
        <f>[1]Outubro!$I$23</f>
        <v>O</v>
      </c>
      <c r="U5" s="41" t="str">
        <f>[1]Outubro!$I$24</f>
        <v>SE</v>
      </c>
      <c r="V5" s="41" t="str">
        <f>[1]Outubro!$I$25</f>
        <v>NE</v>
      </c>
      <c r="W5" s="41" t="str">
        <f>[1]Outubro!$I$26</f>
        <v>NE</v>
      </c>
      <c r="X5" s="41" t="str">
        <f>[1]Outubro!$I$27</f>
        <v>NE</v>
      </c>
      <c r="Y5" s="41" t="str">
        <f>[1]Outubro!$I$28</f>
        <v>O</v>
      </c>
      <c r="Z5" s="41" t="str">
        <f>[1]Outubro!$I$29</f>
        <v>O</v>
      </c>
      <c r="AA5" s="41" t="str">
        <f>[1]Outubro!$I$30</f>
        <v>SO</v>
      </c>
      <c r="AB5" s="41" t="str">
        <f>[1]Outubro!$I$31</f>
        <v>SE</v>
      </c>
      <c r="AC5" s="41" t="str">
        <f>[1]Outubro!$I$32</f>
        <v>O</v>
      </c>
      <c r="AD5" s="41" t="str">
        <f>[1]Outubro!$I$33</f>
        <v>O</v>
      </c>
      <c r="AE5" s="41" t="str">
        <f>[1]Outubro!$I$34</f>
        <v>S</v>
      </c>
      <c r="AF5" s="41" t="str">
        <f>[1]Outubro!$I$35</f>
        <v>NE</v>
      </c>
      <c r="AG5" s="48" t="str">
        <f>[1]Outubro!$I$36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[2]Outubro!$I$5</f>
        <v>NO</v>
      </c>
      <c r="C6" s="3" t="str">
        <f>[2]Outubro!$I$6</f>
        <v>N</v>
      </c>
      <c r="D6" s="3" t="str">
        <f>[2]Outubro!$I$7</f>
        <v>S</v>
      </c>
      <c r="E6" s="3" t="str">
        <f>[2]Outubro!$I$8</f>
        <v>L</v>
      </c>
      <c r="F6" s="3" t="str">
        <f>[2]Outubro!$I$9</f>
        <v>L</v>
      </c>
      <c r="G6" s="3" t="str">
        <f>[2]Outubro!$I$10</f>
        <v>NE</v>
      </c>
      <c r="H6" s="3" t="str">
        <f>[2]Outubro!$I$11</f>
        <v>L</v>
      </c>
      <c r="I6" s="3" t="str">
        <f>[2]Outubro!$I$12</f>
        <v>NE</v>
      </c>
      <c r="J6" s="3" t="str">
        <f>[2]Outubro!$I$13</f>
        <v>NE</v>
      </c>
      <c r="K6" s="3" t="str">
        <f>[2]Outubro!$I$14</f>
        <v>SO</v>
      </c>
      <c r="L6" s="3" t="str">
        <f>[2]Outubro!$I$15</f>
        <v>S</v>
      </c>
      <c r="M6" s="3" t="str">
        <f>[2]Outubro!$I$16</f>
        <v>SO</v>
      </c>
      <c r="N6" s="3" t="str">
        <f>[2]Outubro!$I$17</f>
        <v>L</v>
      </c>
      <c r="O6" s="3" t="str">
        <f>[2]Outubro!$I$18</f>
        <v>L</v>
      </c>
      <c r="P6" s="3" t="str">
        <f>[2]Outubro!$I$19</f>
        <v>L</v>
      </c>
      <c r="Q6" s="3" t="str">
        <f>[2]Outubro!$I$20</f>
        <v>NE</v>
      </c>
      <c r="R6" s="3" t="str">
        <f>[2]Outubro!$I$21</f>
        <v>S</v>
      </c>
      <c r="S6" s="3" t="str">
        <f>[2]Outubro!$I$22</f>
        <v>SO</v>
      </c>
      <c r="T6" s="20" t="str">
        <f>[2]Outubro!$I$23</f>
        <v>NE</v>
      </c>
      <c r="U6" s="20" t="str">
        <f>[2]Outubro!$I$24</f>
        <v>L</v>
      </c>
      <c r="V6" s="20" t="str">
        <f>[2]Outubro!$I$25</f>
        <v>L</v>
      </c>
      <c r="W6" s="20" t="str">
        <f>[2]Outubro!$I$26</f>
        <v>NO</v>
      </c>
      <c r="X6" s="20" t="str">
        <f>[2]Outubro!$I$27</f>
        <v>S</v>
      </c>
      <c r="Y6" s="20" t="str">
        <f>[2]Outubro!$I$28</f>
        <v>L</v>
      </c>
      <c r="Z6" s="20" t="str">
        <f>[2]Outubro!$I$29</f>
        <v>S</v>
      </c>
      <c r="AA6" s="20" t="str">
        <f>[2]Outubro!$I$30</f>
        <v>L</v>
      </c>
      <c r="AB6" s="20" t="str">
        <f>[2]Outubro!$I$31</f>
        <v>L</v>
      </c>
      <c r="AC6" s="20" t="str">
        <f>[2]Outubro!$I$32</f>
        <v>L</v>
      </c>
      <c r="AD6" s="20" t="str">
        <f>[2]Outubro!$I$33</f>
        <v>NE</v>
      </c>
      <c r="AE6" s="20" t="str">
        <f>[2]Outubro!$I$34</f>
        <v>L</v>
      </c>
      <c r="AF6" s="20" t="str">
        <f>[2]Outubro!$I$35</f>
        <v>O</v>
      </c>
      <c r="AG6" s="49" t="str">
        <f>[2]Outubro!$I$36</f>
        <v>L</v>
      </c>
      <c r="AH6" s="2"/>
    </row>
    <row r="7" spans="1:34" ht="17.100000000000001" customHeight="1" x14ac:dyDescent="0.2">
      <c r="A7" s="9" t="s">
        <v>1</v>
      </c>
      <c r="B7" s="15" t="str">
        <f>[3]Outubro!$I$5</f>
        <v>NO</v>
      </c>
      <c r="C7" s="15" t="str">
        <f>[3]Outubro!$I$6</f>
        <v>NE</v>
      </c>
      <c r="D7" s="15" t="str">
        <f>[3]Outubro!$I$7</f>
        <v>SE</v>
      </c>
      <c r="E7" s="15" t="str">
        <f>[3]Outubro!$I$8</f>
        <v>SE</v>
      </c>
      <c r="F7" s="15" t="str">
        <f>[3]Outubro!$I$9</f>
        <v>SE</v>
      </c>
      <c r="G7" s="15" t="str">
        <f>[3]Outubro!$I$10</f>
        <v>N</v>
      </c>
      <c r="H7" s="15" t="str">
        <f>[3]Outubro!$I$11</f>
        <v>NE</v>
      </c>
      <c r="I7" s="15" t="str">
        <f>[3]Outubro!$I$12</f>
        <v>SE</v>
      </c>
      <c r="J7" s="15" t="str">
        <f>[3]Outubro!$I$13</f>
        <v>NO</v>
      </c>
      <c r="K7" s="15" t="str">
        <f>[3]Outubro!$I$14</f>
        <v>N</v>
      </c>
      <c r="L7" s="15" t="str">
        <f>[3]Outubro!$I$15</f>
        <v>SO</v>
      </c>
      <c r="M7" s="15" t="str">
        <f>[3]Outubro!$I$16</f>
        <v>S</v>
      </c>
      <c r="N7" s="15" t="str">
        <f>[3]Outubro!$I$17</f>
        <v>SE</v>
      </c>
      <c r="O7" s="15" t="str">
        <f>[3]Outubro!$I$18</f>
        <v>SE</v>
      </c>
      <c r="P7" s="15" t="str">
        <f>[3]Outubro!$I$19</f>
        <v>L</v>
      </c>
      <c r="Q7" s="15" t="str">
        <f>[3]Outubro!$I$20</f>
        <v>SE</v>
      </c>
      <c r="R7" s="15" t="str">
        <f>[3]Outubro!$I$21</f>
        <v>SE</v>
      </c>
      <c r="S7" s="15" t="str">
        <f>[3]Outubro!$I$22</f>
        <v>S</v>
      </c>
      <c r="T7" s="24" t="str">
        <f>[3]Outubro!$I$23</f>
        <v>S</v>
      </c>
      <c r="U7" s="24" t="str">
        <f>[3]Outubro!$I$24</f>
        <v>S</v>
      </c>
      <c r="V7" s="24" t="str">
        <f>[3]Outubro!$I$25</f>
        <v>NE</v>
      </c>
      <c r="W7" s="24" t="str">
        <f>[3]Outubro!$I$26</f>
        <v>N</v>
      </c>
      <c r="X7" s="24" t="str">
        <f>[3]Outubro!$I$27</f>
        <v>NO</v>
      </c>
      <c r="Y7" s="24" t="str">
        <f>[3]Outubro!$I$28</f>
        <v>SE</v>
      </c>
      <c r="Z7" s="24" t="str">
        <f>[3]Outubro!$I$29</f>
        <v>SE</v>
      </c>
      <c r="AA7" s="24" t="str">
        <f>[3]Outubro!$I$30</f>
        <v>L</v>
      </c>
      <c r="AB7" s="24" t="str">
        <f>[3]Outubro!$I$31</f>
        <v>L</v>
      </c>
      <c r="AC7" s="24" t="str">
        <f>[3]Outubro!$I$32</f>
        <v>NO</v>
      </c>
      <c r="AD7" s="24" t="str">
        <f>[3]Outubro!$I$33</f>
        <v>SE</v>
      </c>
      <c r="AE7" s="24" t="str">
        <f>[3]Outubro!$I$34</f>
        <v>L</v>
      </c>
      <c r="AF7" s="24" t="str">
        <f>[3]Outubro!$I$35</f>
        <v>NO</v>
      </c>
      <c r="AG7" s="49" t="str">
        <f>[3]Outubro!$I$36</f>
        <v>SE</v>
      </c>
      <c r="AH7" s="2"/>
    </row>
    <row r="8" spans="1:34" ht="17.100000000000001" customHeight="1" x14ac:dyDescent="0.2">
      <c r="A8" s="9" t="s">
        <v>47</v>
      </c>
      <c r="B8" s="15" t="str">
        <f>[4]Outubro!$I$5</f>
        <v>NE</v>
      </c>
      <c r="C8" s="15" t="str">
        <f>[4]Outubro!$I$6</f>
        <v>N</v>
      </c>
      <c r="D8" s="15" t="str">
        <f>[4]Outubro!$I$7</f>
        <v>NE</v>
      </c>
      <c r="E8" s="15" t="str">
        <f>[4]Outubro!$I$8</f>
        <v>S</v>
      </c>
      <c r="F8" s="15" t="str">
        <f>[4]Outubro!$I$9</f>
        <v>NE</v>
      </c>
      <c r="G8" s="15" t="str">
        <f>[4]Outubro!$I$10</f>
        <v>NE</v>
      </c>
      <c r="H8" s="15" t="str">
        <f>[4]Outubro!$I$11</f>
        <v>NE</v>
      </c>
      <c r="I8" s="15" t="str">
        <f>[4]Outubro!$I$12</f>
        <v>NE</v>
      </c>
      <c r="J8" s="15" t="str">
        <f>[4]Outubro!$I$13</f>
        <v>NE</v>
      </c>
      <c r="K8" s="15" t="str">
        <f>[4]Outubro!$I$14</f>
        <v>SO</v>
      </c>
      <c r="L8" s="15" t="str">
        <f>[4]Outubro!$I$15</f>
        <v>S</v>
      </c>
      <c r="M8" s="15" t="str">
        <f>[4]Outubro!$I$16</f>
        <v>S</v>
      </c>
      <c r="N8" s="15" t="str">
        <f>[4]Outubro!$I$17</f>
        <v>NE</v>
      </c>
      <c r="O8" s="15" t="str">
        <f>[4]Outubro!$I$18</f>
        <v>NE</v>
      </c>
      <c r="P8" s="15" t="str">
        <f>[4]Outubro!$I$19</f>
        <v>NE</v>
      </c>
      <c r="Q8" s="15" t="str">
        <f>[4]Outubro!$I$20</f>
        <v>N</v>
      </c>
      <c r="R8" s="15" t="str">
        <f>[4]Outubro!$I$21</f>
        <v>SO</v>
      </c>
      <c r="S8" s="15" t="str">
        <f>[4]Outubro!$I$22</f>
        <v>NE</v>
      </c>
      <c r="T8" s="24" t="str">
        <f>[4]Outubro!$I$23</f>
        <v>NE</v>
      </c>
      <c r="U8" s="24" t="str">
        <f>[4]Outubro!$I$24</f>
        <v>NE</v>
      </c>
      <c r="V8" s="24" t="str">
        <f>[4]Outubro!$I$25</f>
        <v>NE</v>
      </c>
      <c r="W8" s="24" t="str">
        <f>[4]Outubro!$I$26</f>
        <v>N</v>
      </c>
      <c r="X8" s="24" t="str">
        <f>[4]Outubro!$I$27</f>
        <v>N</v>
      </c>
      <c r="Y8" s="24" t="str">
        <f>[4]Outubro!$I$28</f>
        <v>N</v>
      </c>
      <c r="Z8" s="24" t="str">
        <f>[4]Outubro!$I$29</f>
        <v>NE</v>
      </c>
      <c r="AA8" s="24" t="str">
        <f>[4]Outubro!$I$30</f>
        <v>NE</v>
      </c>
      <c r="AB8" s="24" t="str">
        <f>[4]Outubro!$I$31</f>
        <v>NE</v>
      </c>
      <c r="AC8" s="24" t="str">
        <f>[4]Outubro!$I$32</f>
        <v>NE</v>
      </c>
      <c r="AD8" s="24" t="str">
        <f>[4]Outubro!$I$33</f>
        <v>NE</v>
      </c>
      <c r="AE8" s="24" t="str">
        <f>[4]Outubro!$I$34</f>
        <v>NE</v>
      </c>
      <c r="AF8" s="24" t="str">
        <f>[4]Outubro!$I$35</f>
        <v>NE</v>
      </c>
      <c r="AG8" s="49" t="str">
        <f>[4]Outubro!$I$36</f>
        <v>NE</v>
      </c>
      <c r="AH8" s="2"/>
    </row>
    <row r="9" spans="1:34" ht="17.100000000000001" customHeight="1" x14ac:dyDescent="0.2">
      <c r="A9" s="9" t="s">
        <v>2</v>
      </c>
      <c r="B9" s="2" t="str">
        <f>[5]Outubro!$I$5</f>
        <v>NE</v>
      </c>
      <c r="C9" s="2" t="str">
        <f>[5]Outubro!$I$6</f>
        <v>N</v>
      </c>
      <c r="D9" s="2" t="str">
        <f>[5]Outubro!$I$7</f>
        <v>N</v>
      </c>
      <c r="E9" s="2" t="str">
        <f>[5]Outubro!$I$8</f>
        <v>N</v>
      </c>
      <c r="F9" s="2" t="str">
        <f>[5]Outubro!$I$9</f>
        <v>L</v>
      </c>
      <c r="G9" s="2" t="str">
        <f>[5]Outubro!$I$10</f>
        <v>L</v>
      </c>
      <c r="H9" s="2" t="str">
        <f>[5]Outubro!$I$11</f>
        <v>NE</v>
      </c>
      <c r="I9" s="2" t="str">
        <f>[5]Outubro!$I$12</f>
        <v>L</v>
      </c>
      <c r="J9" s="2" t="str">
        <f>[5]Outubro!$I$13</f>
        <v>NE</v>
      </c>
      <c r="K9" s="2" t="str">
        <f>[5]Outubro!$I$14</f>
        <v>N</v>
      </c>
      <c r="L9" s="2" t="str">
        <f>[5]Outubro!$I$15</f>
        <v>N</v>
      </c>
      <c r="M9" s="2" t="str">
        <f>[5]Outubro!$I$16</f>
        <v>N</v>
      </c>
      <c r="N9" s="2" t="str">
        <f>[5]Outubro!$I$17</f>
        <v>SE</v>
      </c>
      <c r="O9" s="2" t="str">
        <f>[5]Outubro!$I$18</f>
        <v>SE</v>
      </c>
      <c r="P9" s="2" t="str">
        <f>[5]Outubro!$I$19</f>
        <v>L</v>
      </c>
      <c r="Q9" s="2" t="str">
        <f>[5]Outubro!$I$20</f>
        <v>NE</v>
      </c>
      <c r="R9" s="2" t="str">
        <f>[5]Outubro!$I$21</f>
        <v>N</v>
      </c>
      <c r="S9" s="2" t="str">
        <f>[5]Outubro!$I$22</f>
        <v>L</v>
      </c>
      <c r="T9" s="20" t="str">
        <f>[5]Outubro!$I$23</f>
        <v>N</v>
      </c>
      <c r="U9" s="20" t="str">
        <f>[5]Outubro!$I$24</f>
        <v>L</v>
      </c>
      <c r="V9" s="2" t="str">
        <f>[5]Outubro!$I$25</f>
        <v>N</v>
      </c>
      <c r="W9" s="20" t="str">
        <f>[5]Outubro!$I$26</f>
        <v>N</v>
      </c>
      <c r="X9" s="20" t="str">
        <f>[5]Outubro!$I$27</f>
        <v>N</v>
      </c>
      <c r="Y9" s="20" t="str">
        <f>[5]Outubro!$I$28</f>
        <v>SE</v>
      </c>
      <c r="Z9" s="20" t="str">
        <f>[5]Outubro!$I$29</f>
        <v>N</v>
      </c>
      <c r="AA9" s="20" t="str">
        <f>[5]Outubro!$I$30</f>
        <v>L</v>
      </c>
      <c r="AB9" s="20" t="str">
        <f>[5]Outubro!$I$31</f>
        <v>N</v>
      </c>
      <c r="AC9" s="20" t="str">
        <f>[5]Outubro!$I$32</f>
        <v>N</v>
      </c>
      <c r="AD9" s="20" t="str">
        <f>[5]Outubro!$I$33</f>
        <v>NE</v>
      </c>
      <c r="AE9" s="20" t="str">
        <f>[5]Outubro!$I$34</f>
        <v>N</v>
      </c>
      <c r="AF9" s="20" t="str">
        <f>[5]Outubro!$I$35</f>
        <v>N</v>
      </c>
      <c r="AG9" s="49" t="str">
        <f>[5]Outubro!$I$36</f>
        <v>N</v>
      </c>
      <c r="AH9" s="2"/>
    </row>
    <row r="10" spans="1:34" ht="17.100000000000001" customHeight="1" x14ac:dyDescent="0.2">
      <c r="A10" s="9" t="s">
        <v>3</v>
      </c>
      <c r="B10" s="2" t="str">
        <f>[6]Outubro!$I$5</f>
        <v>SO</v>
      </c>
      <c r="C10" s="2" t="str">
        <f>[6]Outubro!$I$6</f>
        <v>SE</v>
      </c>
      <c r="D10" s="2" t="str">
        <f>[6]Outubro!$I$7</f>
        <v>O</v>
      </c>
      <c r="E10" s="2" t="str">
        <f>[6]Outubro!$I$8</f>
        <v>L</v>
      </c>
      <c r="F10" s="2" t="str">
        <f>[6]Outubro!$I$9</f>
        <v>SE</v>
      </c>
      <c r="G10" s="2" t="str">
        <f>[6]Outubro!$I$10</f>
        <v>SE</v>
      </c>
      <c r="H10" s="2" t="str">
        <f>[6]Outubro!$I$11</f>
        <v>L</v>
      </c>
      <c r="I10" s="2" t="str">
        <f>[6]Outubro!$I$12</f>
        <v>L</v>
      </c>
      <c r="J10" s="2" t="str">
        <f>[6]Outubro!$I$13</f>
        <v>SE</v>
      </c>
      <c r="K10" s="2" t="str">
        <f>[6]Outubro!$I$14</f>
        <v>SO</v>
      </c>
      <c r="L10" s="2" t="str">
        <f>[6]Outubro!$I$15</f>
        <v>O</v>
      </c>
      <c r="M10" s="2" t="str">
        <f>[6]Outubro!$I$16</f>
        <v>L</v>
      </c>
      <c r="N10" s="2" t="str">
        <f>[6]Outubro!$I$17</f>
        <v>SE</v>
      </c>
      <c r="O10" s="2" t="str">
        <f>[6]Outubro!$I$18</f>
        <v>SE</v>
      </c>
      <c r="P10" s="2" t="str">
        <f>[6]Outubro!$I$19</f>
        <v>L</v>
      </c>
      <c r="Q10" s="2" t="str">
        <f>[6]Outubro!$I$20</f>
        <v>SO</v>
      </c>
      <c r="R10" s="2" t="str">
        <f>[6]Outubro!$I$21</f>
        <v>O</v>
      </c>
      <c r="S10" s="2" t="str">
        <f>[6]Outubro!$I$22</f>
        <v>O</v>
      </c>
      <c r="T10" s="20" t="str">
        <f>[6]Outubro!$I$23</f>
        <v>L</v>
      </c>
      <c r="U10" s="20" t="str">
        <f>[6]Outubro!$I$24</f>
        <v>O</v>
      </c>
      <c r="V10" s="20" t="str">
        <f>[6]Outubro!$I$25</f>
        <v>NO</v>
      </c>
      <c r="W10" s="20" t="str">
        <f>[6]Outubro!$I$26</f>
        <v>SO</v>
      </c>
      <c r="X10" s="20" t="str">
        <f>[6]Outubro!$I$27</f>
        <v>O</v>
      </c>
      <c r="Y10" s="20" t="str">
        <f>[6]Outubro!$I$28</f>
        <v>O</v>
      </c>
      <c r="Z10" s="20" t="str">
        <f>[6]Outubro!$I$29</f>
        <v>L</v>
      </c>
      <c r="AA10" s="20" t="str">
        <f>[6]Outubro!$I$30</f>
        <v>L</v>
      </c>
      <c r="AB10" s="20" t="str">
        <f>[6]Outubro!$I$31</f>
        <v>SE</v>
      </c>
      <c r="AC10" s="20" t="str">
        <f>[6]Outubro!$I$32</f>
        <v>O</v>
      </c>
      <c r="AD10" s="20" t="str">
        <f>[6]Outubro!$I$33</f>
        <v>L</v>
      </c>
      <c r="AE10" s="20" t="str">
        <f>[6]Outubro!$I$34</f>
        <v>O</v>
      </c>
      <c r="AF10" s="20" t="str">
        <f>[6]Outubro!$I$35</f>
        <v>O</v>
      </c>
      <c r="AG10" s="49" t="str">
        <f>[6]Outubro!$I$36</f>
        <v>O</v>
      </c>
      <c r="AH10" s="2"/>
    </row>
    <row r="11" spans="1:34" ht="17.100000000000001" customHeight="1" x14ac:dyDescent="0.2">
      <c r="A11" s="9" t="s">
        <v>4</v>
      </c>
      <c r="B11" s="2" t="str">
        <f>[7]Outubro!$I$5</f>
        <v>N</v>
      </c>
      <c r="C11" s="2" t="str">
        <f>[7]Outubro!$I$6</f>
        <v>NE</v>
      </c>
      <c r="D11" s="2" t="str">
        <f>[7]Outubro!$I$7</f>
        <v>O</v>
      </c>
      <c r="E11" s="2" t="str">
        <f>[7]Outubro!$I$8</f>
        <v>S</v>
      </c>
      <c r="F11" s="2" t="str">
        <f>[7]Outubro!$I$9</f>
        <v>SE</v>
      </c>
      <c r="G11" s="2" t="str">
        <f>[7]Outubro!$I$10</f>
        <v>L</v>
      </c>
      <c r="H11" s="2" t="str">
        <f>[7]Outubro!$I$11</f>
        <v>L</v>
      </c>
      <c r="I11" s="2" t="str">
        <f>[7]Outubro!$I$12</f>
        <v>L</v>
      </c>
      <c r="J11" s="2" t="str">
        <f>[7]Outubro!$I$13</f>
        <v>L</v>
      </c>
      <c r="K11" s="2" t="str">
        <f>[7]Outubro!$I$14</f>
        <v>NO</v>
      </c>
      <c r="L11" s="2" t="str">
        <f>[7]Outubro!$I$15</f>
        <v>NO</v>
      </c>
      <c r="M11" s="2" t="str">
        <f>[7]Outubro!$I$16</f>
        <v>S</v>
      </c>
      <c r="N11" s="2" t="str">
        <f>[7]Outubro!$I$17</f>
        <v>SE</v>
      </c>
      <c r="O11" s="2" t="str">
        <f>[7]Outubro!$I$18</f>
        <v>SE</v>
      </c>
      <c r="P11" s="2" t="str">
        <f>[7]Outubro!$I$19</f>
        <v>L</v>
      </c>
      <c r="Q11" s="2" t="str">
        <f>[7]Outubro!$I$20</f>
        <v>N</v>
      </c>
      <c r="R11" s="2" t="str">
        <f>[7]Outubro!$I$21</f>
        <v>SO</v>
      </c>
      <c r="S11" s="2" t="str">
        <f>[7]Outubro!$I$22</f>
        <v>L</v>
      </c>
      <c r="T11" s="20" t="str">
        <f>[7]Outubro!$I$23</f>
        <v>NE</v>
      </c>
      <c r="U11" s="20" t="str">
        <f>[7]Outubro!$I$24</f>
        <v>NE</v>
      </c>
      <c r="V11" s="20" t="str">
        <f>[7]Outubro!$I$25</f>
        <v>N</v>
      </c>
      <c r="W11" s="20" t="str">
        <f>[7]Outubro!$I$26</f>
        <v>NO</v>
      </c>
      <c r="X11" s="20" t="str">
        <f>[7]Outubro!$I$27</f>
        <v>NO</v>
      </c>
      <c r="Y11" s="20" t="str">
        <f>[7]Outubro!$I$28</f>
        <v>N</v>
      </c>
      <c r="Z11" s="20" t="str">
        <f>[7]Outubro!$I$29</f>
        <v>L</v>
      </c>
      <c r="AA11" s="20" t="str">
        <f>[7]Outubro!$I$30</f>
        <v>L</v>
      </c>
      <c r="AB11" s="20" t="str">
        <f>[7]Outubro!$I$31</f>
        <v>O</v>
      </c>
      <c r="AC11" s="20" t="str">
        <f>[7]Outubro!$I$32</f>
        <v>O</v>
      </c>
      <c r="AD11" s="20" t="str">
        <f>[7]Outubro!$I$33</f>
        <v>NE</v>
      </c>
      <c r="AE11" s="20" t="str">
        <f>[7]Outubro!$I$34</f>
        <v>O</v>
      </c>
      <c r="AF11" s="20" t="str">
        <f>[7]Outubro!$I$35</f>
        <v>O</v>
      </c>
      <c r="AG11" s="49" t="str">
        <f>[7]Outubro!$I$36</f>
        <v>L</v>
      </c>
      <c r="AH11" s="2"/>
    </row>
    <row r="12" spans="1:34" ht="17.100000000000001" customHeight="1" x14ac:dyDescent="0.2">
      <c r="A12" s="9" t="s">
        <v>5</v>
      </c>
      <c r="B12" s="20" t="str">
        <f>[8]Outubro!$I$5</f>
        <v>L</v>
      </c>
      <c r="C12" s="20" t="str">
        <f>[8]Outubro!$I$6</f>
        <v>NE</v>
      </c>
      <c r="D12" s="20" t="str">
        <f>[8]Outubro!$I$7</f>
        <v>L</v>
      </c>
      <c r="E12" s="20" t="str">
        <f>[8]Outubro!$I$8</f>
        <v>SE</v>
      </c>
      <c r="F12" s="20" t="str">
        <f>[8]Outubro!$I$9</f>
        <v>L</v>
      </c>
      <c r="G12" s="20" t="str">
        <f>[8]Outubro!$I$10</f>
        <v>L</v>
      </c>
      <c r="H12" s="20" t="str">
        <f>[8]Outubro!$I$11</f>
        <v>L</v>
      </c>
      <c r="I12" s="20" t="str">
        <f>[8]Outubro!$I$12</f>
        <v>L</v>
      </c>
      <c r="J12" s="20" t="str">
        <f>[8]Outubro!$I$13</f>
        <v>O</v>
      </c>
      <c r="K12" s="20" t="str">
        <f>[8]Outubro!$I$14</f>
        <v>SO</v>
      </c>
      <c r="L12" s="20" t="str">
        <f>[8]Outubro!$I$15</f>
        <v>SO</v>
      </c>
      <c r="M12" s="20" t="str">
        <f>[8]Outubro!$I$16</f>
        <v>S</v>
      </c>
      <c r="N12" s="20" t="str">
        <f>[8]Outubro!$I$17</f>
        <v>L</v>
      </c>
      <c r="O12" s="20" t="str">
        <f>[8]Outubro!$I$18</f>
        <v>SE</v>
      </c>
      <c r="P12" s="20" t="str">
        <f>[8]Outubro!$I$19</f>
        <v>L</v>
      </c>
      <c r="Q12" s="20" t="str">
        <f>[8]Outubro!$I$20</f>
        <v>L</v>
      </c>
      <c r="R12" s="20" t="str">
        <f>[8]Outubro!$I$21</f>
        <v>L</v>
      </c>
      <c r="S12" s="20" t="str">
        <f>[8]Outubro!$I$22</f>
        <v>L</v>
      </c>
      <c r="T12" s="20" t="str">
        <f>[8]Outubro!$I$23</f>
        <v>L</v>
      </c>
      <c r="U12" s="20" t="str">
        <f>[8]Outubro!$I$24</f>
        <v>L</v>
      </c>
      <c r="V12" s="20" t="str">
        <f>[8]Outubro!$I$25</f>
        <v>L</v>
      </c>
      <c r="W12" s="20" t="str">
        <f>[8]Outubro!$I$26</f>
        <v>N</v>
      </c>
      <c r="X12" s="20" t="str">
        <f>[8]Outubro!$I$27</f>
        <v>NE</v>
      </c>
      <c r="Y12" s="20" t="str">
        <f>[8]Outubro!$I$28</f>
        <v>L</v>
      </c>
      <c r="Z12" s="20" t="str">
        <f>[8]Outubro!$I$29</f>
        <v>L</v>
      </c>
      <c r="AA12" s="20" t="str">
        <f>[8]Outubro!$I$30</f>
        <v>L</v>
      </c>
      <c r="AB12" s="20" t="str">
        <f>[8]Outubro!$I$31</f>
        <v>L</v>
      </c>
      <c r="AC12" s="20" t="str">
        <f>[8]Outubro!$I$32</f>
        <v>NE</v>
      </c>
      <c r="AD12" s="20" t="str">
        <f>[8]Outubro!$I$33</f>
        <v>NE</v>
      </c>
      <c r="AE12" s="20" t="str">
        <f>[8]Outubro!$I$34</f>
        <v>L</v>
      </c>
      <c r="AF12" s="20" t="str">
        <f>[8]Outubro!$I$35</f>
        <v>O</v>
      </c>
      <c r="AG12" s="49" t="str">
        <f>[8]Outubro!$I$36</f>
        <v>L</v>
      </c>
      <c r="AH12" s="2"/>
    </row>
    <row r="13" spans="1:34" ht="17.100000000000001" customHeight="1" x14ac:dyDescent="0.2">
      <c r="A13" s="9" t="s">
        <v>6</v>
      </c>
      <c r="B13" s="20" t="str">
        <f>[9]Outubro!$I$5</f>
        <v>L</v>
      </c>
      <c r="C13" s="20" t="str">
        <f>[9]Outubro!$I$6</f>
        <v>NE</v>
      </c>
      <c r="D13" s="20" t="str">
        <f>[9]Outubro!$I$7</f>
        <v>L</v>
      </c>
      <c r="E13" s="20" t="str">
        <f>[9]Outubro!$I$8</f>
        <v>SE</v>
      </c>
      <c r="F13" s="20" t="str">
        <f>[9]Outubro!$I$9</f>
        <v>L</v>
      </c>
      <c r="G13" s="20" t="str">
        <f>[9]Outubro!$I$10</f>
        <v>L</v>
      </c>
      <c r="H13" s="20" t="str">
        <f>[9]Outubro!$I$11</f>
        <v>L</v>
      </c>
      <c r="I13" s="20" t="str">
        <f>[9]Outubro!$I$12</f>
        <v>L</v>
      </c>
      <c r="J13" s="20" t="str">
        <f>[9]Outubro!$I$13</f>
        <v>O</v>
      </c>
      <c r="K13" s="20" t="str">
        <f>[9]Outubro!$I$14</f>
        <v>SO</v>
      </c>
      <c r="L13" s="20" t="str">
        <f>[9]Outubro!$I$15</f>
        <v>SO</v>
      </c>
      <c r="M13" s="20" t="str">
        <f>[9]Outubro!$I$16</f>
        <v>S</v>
      </c>
      <c r="N13" s="20" t="str">
        <f>[9]Outubro!$I$17</f>
        <v>L</v>
      </c>
      <c r="O13" s="20" t="str">
        <f>[9]Outubro!$I$18</f>
        <v>SE</v>
      </c>
      <c r="P13" s="20" t="str">
        <f>[9]Outubro!$I$19</f>
        <v>SE</v>
      </c>
      <c r="Q13" s="20" t="str">
        <f>[9]Outubro!$I$20</f>
        <v>SE</v>
      </c>
      <c r="R13" s="20" t="str">
        <f>[9]Outubro!$I$21</f>
        <v>SE</v>
      </c>
      <c r="S13" s="20" t="str">
        <f>[9]Outubro!$I$22</f>
        <v>SE</v>
      </c>
      <c r="T13" s="20" t="str">
        <f>[9]Outubro!$I$23</f>
        <v>S</v>
      </c>
      <c r="U13" s="20" t="str">
        <f>[9]Outubro!$I$24</f>
        <v>L</v>
      </c>
      <c r="V13" s="20" t="str">
        <f>[9]Outubro!$I$25</f>
        <v>L</v>
      </c>
      <c r="W13" s="20" t="str">
        <f>[9]Outubro!$I$26</f>
        <v>NO</v>
      </c>
      <c r="X13" s="20" t="str">
        <f>[9]Outubro!$I$27</f>
        <v>NO</v>
      </c>
      <c r="Y13" s="20" t="str">
        <f>[9]Outubro!$I$28</f>
        <v>SE</v>
      </c>
      <c r="Z13" s="20" t="str">
        <f>[9]Outubro!$I$29</f>
        <v>L</v>
      </c>
      <c r="AA13" s="20" t="str">
        <f>[9]Outubro!$I$30</f>
        <v>SE</v>
      </c>
      <c r="AB13" s="20" t="str">
        <f>[9]Outubro!$I$31</f>
        <v>O</v>
      </c>
      <c r="AC13" s="20" t="str">
        <f>[9]Outubro!$I$32</f>
        <v>SO</v>
      </c>
      <c r="AD13" s="20" t="str">
        <f>[9]Outubro!$I$33</f>
        <v>SE</v>
      </c>
      <c r="AE13" s="20" t="str">
        <f>[9]Outubro!$I$34</f>
        <v>O</v>
      </c>
      <c r="AF13" s="20" t="str">
        <f>[9]Outubro!$I$35</f>
        <v>NO</v>
      </c>
      <c r="AG13" s="49" t="str">
        <f>[9]Outubro!$I$36</f>
        <v>L</v>
      </c>
      <c r="AH13" s="2"/>
    </row>
    <row r="14" spans="1:34" ht="17.100000000000001" customHeight="1" x14ac:dyDescent="0.2">
      <c r="A14" s="9" t="s">
        <v>7</v>
      </c>
      <c r="B14" s="2" t="str">
        <f>[10]Outubro!$I$5</f>
        <v>NE</v>
      </c>
      <c r="C14" s="2" t="str">
        <f>[10]Outubro!$I$6</f>
        <v>N</v>
      </c>
      <c r="D14" s="2" t="str">
        <f>[10]Outubro!$I$7</f>
        <v>NE</v>
      </c>
      <c r="E14" s="2" t="str">
        <f>[10]Outubro!$I$8</f>
        <v>S</v>
      </c>
      <c r="F14" s="2" t="str">
        <f>[10]Outubro!$I$9</f>
        <v>NE</v>
      </c>
      <c r="G14" s="2" t="str">
        <f>[10]Outubro!$I$10</f>
        <v>NE</v>
      </c>
      <c r="H14" s="2" t="str">
        <f>[10]Outubro!$I$11</f>
        <v>NE</v>
      </c>
      <c r="I14" s="2" t="str">
        <f>[10]Outubro!$I$12</f>
        <v>L</v>
      </c>
      <c r="J14" s="2" t="str">
        <f>[10]Outubro!$I$13</f>
        <v>NE</v>
      </c>
      <c r="K14" s="2" t="str">
        <f>[10]Outubro!$I$14</f>
        <v>N</v>
      </c>
      <c r="L14" s="2" t="str">
        <f>[10]Outubro!$I$15</f>
        <v>S</v>
      </c>
      <c r="M14" s="2" t="str">
        <f>[10]Outubro!$I$16</f>
        <v>S</v>
      </c>
      <c r="N14" s="2" t="str">
        <f>[10]Outubro!$I$17</f>
        <v>L</v>
      </c>
      <c r="O14" s="2" t="str">
        <f>[10]Outubro!$I$18</f>
        <v>L</v>
      </c>
      <c r="P14" s="2" t="str">
        <f>[10]Outubro!$I$19</f>
        <v>NE</v>
      </c>
      <c r="Q14" s="2" t="str">
        <f>[10]Outubro!$I$20</f>
        <v>NE</v>
      </c>
      <c r="R14" s="2" t="str">
        <f>[10]Outubro!$I$21</f>
        <v>S</v>
      </c>
      <c r="S14" s="2" t="str">
        <f>[10]Outubro!$I$22</f>
        <v>SE</v>
      </c>
      <c r="T14" s="20" t="str">
        <f>[10]Outubro!$I$23</f>
        <v>N</v>
      </c>
      <c r="U14" s="20" t="str">
        <f>[10]Outubro!$I$24</f>
        <v>NE</v>
      </c>
      <c r="V14" s="20" t="str">
        <f>[10]Outubro!$I$25</f>
        <v>NE</v>
      </c>
      <c r="W14" s="20" t="str">
        <f>[10]Outubro!$I$26</f>
        <v>NO</v>
      </c>
      <c r="X14" s="20" t="str">
        <f>[10]Outubro!$I$27</f>
        <v>N</v>
      </c>
      <c r="Y14" s="20" t="str">
        <f>[10]Outubro!$I$28</f>
        <v>S</v>
      </c>
      <c r="Z14" s="20" t="str">
        <f>[10]Outubro!$I$29</f>
        <v>N</v>
      </c>
      <c r="AA14" s="20" t="str">
        <f>[10]Outubro!$I$30</f>
        <v>L</v>
      </c>
      <c r="AB14" s="20" t="str">
        <f>[10]Outubro!$I$31</f>
        <v>N</v>
      </c>
      <c r="AC14" s="20" t="str">
        <f>[10]Outubro!$I$32</f>
        <v>N</v>
      </c>
      <c r="AD14" s="20" t="str">
        <f>[10]Outubro!$I$33</f>
        <v>NE</v>
      </c>
      <c r="AE14" s="20" t="str">
        <f>[10]Outubro!$I$34</f>
        <v>O</v>
      </c>
      <c r="AF14" s="20" t="str">
        <f>[10]Outubro!$I$35</f>
        <v>N</v>
      </c>
      <c r="AG14" s="49" t="str">
        <f>[10]Outubro!$I$36</f>
        <v>NE</v>
      </c>
      <c r="AH14" s="2"/>
    </row>
    <row r="15" spans="1:34" ht="17.100000000000001" customHeight="1" x14ac:dyDescent="0.2">
      <c r="A15" s="9" t="s">
        <v>8</v>
      </c>
      <c r="B15" s="2" t="str">
        <f>[11]Outubro!$I$5</f>
        <v>NE</v>
      </c>
      <c r="C15" s="2" t="str">
        <f>[11]Outubro!$I$6</f>
        <v>N</v>
      </c>
      <c r="D15" s="2" t="str">
        <f>[11]Outubro!$I$7</f>
        <v>S</v>
      </c>
      <c r="E15" s="2" t="str">
        <f>[11]Outubro!$I$8</f>
        <v>S</v>
      </c>
      <c r="F15" s="2" t="str">
        <f>[11]Outubro!$I$9</f>
        <v>L</v>
      </c>
      <c r="G15" s="2" t="str">
        <f>[11]Outubro!$I$10</f>
        <v>NE</v>
      </c>
      <c r="H15" s="2" t="str">
        <f>[11]Outubro!$I$11</f>
        <v>L</v>
      </c>
      <c r="I15" s="2" t="str">
        <f>[11]Outubro!$I$12</f>
        <v>L</v>
      </c>
      <c r="J15" s="2" t="str">
        <f>[11]Outubro!$I$13</f>
        <v>L</v>
      </c>
      <c r="K15" s="2" t="str">
        <f>[11]Outubro!$I$14</f>
        <v>S</v>
      </c>
      <c r="L15" s="2" t="str">
        <f>[11]Outubro!$I$15</f>
        <v>S</v>
      </c>
      <c r="M15" s="2" t="str">
        <f>[11]Outubro!$I$16</f>
        <v>L</v>
      </c>
      <c r="N15" s="2" t="str">
        <f>[11]Outubro!$I$17</f>
        <v>L</v>
      </c>
      <c r="O15" s="2" t="str">
        <f>[11]Outubro!$I$18</f>
        <v>L</v>
      </c>
      <c r="P15" s="2" t="str">
        <f>[11]Outubro!$I$19</f>
        <v>NE</v>
      </c>
      <c r="Q15" s="20" t="str">
        <f>[11]Outubro!$I$20</f>
        <v>NE</v>
      </c>
      <c r="R15" s="20" t="str">
        <f>[11]Outubro!$I$21</f>
        <v>S</v>
      </c>
      <c r="S15" s="20" t="str">
        <f>[11]Outubro!$I$22</f>
        <v>SE</v>
      </c>
      <c r="T15" s="20" t="str">
        <f>[11]Outubro!$I$23</f>
        <v>NO</v>
      </c>
      <c r="U15" s="20" t="str">
        <f>[11]Outubro!$I$24</f>
        <v>SE</v>
      </c>
      <c r="V15" s="20" t="str">
        <f>[11]Outubro!$I$25</f>
        <v>SE</v>
      </c>
      <c r="W15" s="20" t="str">
        <f>[11]Outubro!$I$26</f>
        <v>NE</v>
      </c>
      <c r="X15" s="20" t="str">
        <f>[11]Outubro!$I$27</f>
        <v>S</v>
      </c>
      <c r="Y15" s="20" t="str">
        <f>[11]Outubro!$I$28</f>
        <v>SE</v>
      </c>
      <c r="Z15" s="20" t="str">
        <f>[11]Outubro!$I$29</f>
        <v>S</v>
      </c>
      <c r="AA15" s="20" t="str">
        <f>[11]Outubro!$I$30</f>
        <v>L</v>
      </c>
      <c r="AB15" s="20" t="str">
        <f>[11]Outubro!$I$31</f>
        <v>NE</v>
      </c>
      <c r="AC15" s="20" t="str">
        <f>[11]Outubro!$I$32</f>
        <v>SE</v>
      </c>
      <c r="AD15" s="20" t="str">
        <f>[11]Outubro!$I$33</f>
        <v>NE</v>
      </c>
      <c r="AE15" s="20" t="str">
        <f>[11]Outubro!$I$34</f>
        <v>O</v>
      </c>
      <c r="AF15" s="20" t="str">
        <f>[11]Outubro!$I$35</f>
        <v>NO</v>
      </c>
      <c r="AG15" s="49" t="str">
        <f>[11]Outubro!$I$36</f>
        <v>L</v>
      </c>
      <c r="AH15" s="2"/>
    </row>
    <row r="16" spans="1:34" ht="17.100000000000001" customHeight="1" x14ac:dyDescent="0.2">
      <c r="A16" s="9" t="s">
        <v>9</v>
      </c>
      <c r="B16" s="2" t="str">
        <f>[12]Outubro!$I$5</f>
        <v>NE</v>
      </c>
      <c r="C16" s="2" t="str">
        <f>[12]Outubro!$I$6</f>
        <v>N</v>
      </c>
      <c r="D16" s="2" t="str">
        <f>[12]Outubro!$I$7</f>
        <v>S</v>
      </c>
      <c r="E16" s="2" t="str">
        <f>[12]Outubro!$I$8</f>
        <v>S</v>
      </c>
      <c r="F16" s="2" t="str">
        <f>[12]Outubro!$I$9</f>
        <v>L</v>
      </c>
      <c r="G16" s="2" t="str">
        <f>[12]Outubro!$I$10</f>
        <v>NE</v>
      </c>
      <c r="H16" s="2" t="str">
        <f>[12]Outubro!$I$11</f>
        <v>L</v>
      </c>
      <c r="I16" s="2" t="str">
        <f>[12]Outubro!$I$12</f>
        <v>L</v>
      </c>
      <c r="J16" s="2" t="str">
        <f>[12]Outubro!$I$13</f>
        <v>L</v>
      </c>
      <c r="K16" s="2" t="str">
        <f>[12]Outubro!$I$14</f>
        <v>S</v>
      </c>
      <c r="L16" s="2" t="str">
        <f>[12]Outubro!$I$15</f>
        <v>S</v>
      </c>
      <c r="M16" s="2" t="str">
        <f>[12]Outubro!$I$16</f>
        <v>L</v>
      </c>
      <c r="N16" s="2" t="str">
        <f>[12]Outubro!$I$17</f>
        <v>L</v>
      </c>
      <c r="O16" s="2" t="str">
        <f>[12]Outubro!$I$18</f>
        <v>L</v>
      </c>
      <c r="P16" s="2" t="str">
        <f>[12]Outubro!$I$19</f>
        <v>L</v>
      </c>
      <c r="Q16" s="2" t="str">
        <f>[12]Outubro!$I$20</f>
        <v>L</v>
      </c>
      <c r="R16" s="2" t="str">
        <f>[12]Outubro!$I$21</f>
        <v>S</v>
      </c>
      <c r="S16" s="2" t="str">
        <f>[12]Outubro!$I$22</f>
        <v>S</v>
      </c>
      <c r="T16" s="20" t="str">
        <f>[12]Outubro!$I$23</f>
        <v>NE</v>
      </c>
      <c r="U16" s="20" t="str">
        <f>[12]Outubro!$I$24</f>
        <v>L</v>
      </c>
      <c r="V16" s="20" t="str">
        <f>[12]Outubro!$I$25</f>
        <v>NE</v>
      </c>
      <c r="W16" s="20" t="str">
        <f>[12]Outubro!$I$26</f>
        <v>NO</v>
      </c>
      <c r="X16" s="20" t="str">
        <f>[12]Outubro!$I$27</f>
        <v>S</v>
      </c>
      <c r="Y16" s="20" t="str">
        <f>[12]Outubro!$I$28</f>
        <v>S</v>
      </c>
      <c r="Z16" s="20" t="str">
        <f>[12]Outubro!$I$29</f>
        <v>N</v>
      </c>
      <c r="AA16" s="20" t="str">
        <f>[12]Outubro!$I$30</f>
        <v>NE</v>
      </c>
      <c r="AB16" s="20" t="str">
        <f>[12]Outubro!$I$31</f>
        <v>L</v>
      </c>
      <c r="AC16" s="20" t="str">
        <f>[12]Outubro!$I$32</f>
        <v>L</v>
      </c>
      <c r="AD16" s="20" t="str">
        <f>[12]Outubro!$I$33</f>
        <v>NE</v>
      </c>
      <c r="AE16" s="20" t="str">
        <f>[12]Outubro!$I$34</f>
        <v>N</v>
      </c>
      <c r="AF16" s="20" t="str">
        <f>[12]Outubro!$I$35</f>
        <v>NO</v>
      </c>
      <c r="AG16" s="49" t="str">
        <f>[12]Outubro!$I$36</f>
        <v>L</v>
      </c>
      <c r="AH16" s="2"/>
    </row>
    <row r="17" spans="1:34" ht="17.100000000000001" customHeight="1" x14ac:dyDescent="0.2">
      <c r="A17" s="9" t="s">
        <v>48</v>
      </c>
      <c r="B17" s="2" t="str">
        <f>[13]Outubro!$I$5</f>
        <v>N</v>
      </c>
      <c r="C17" s="2" t="str">
        <f>[13]Outubro!$I$6</f>
        <v>N</v>
      </c>
      <c r="D17" s="2" t="str">
        <f>[13]Outubro!$I$7</f>
        <v>N</v>
      </c>
      <c r="E17" s="2" t="str">
        <f>[13]Outubro!$I$8</f>
        <v>SE</v>
      </c>
      <c r="F17" s="2" t="str">
        <f>[13]Outubro!$I$9</f>
        <v>L</v>
      </c>
      <c r="G17" s="2" t="str">
        <f>[13]Outubro!$I$10</f>
        <v>N</v>
      </c>
      <c r="H17" s="2" t="str">
        <f>[13]Outubro!$I$11</f>
        <v>SE</v>
      </c>
      <c r="I17" s="2" t="str">
        <f>[13]Outubro!$I$12</f>
        <v>NE</v>
      </c>
      <c r="J17" s="2" t="str">
        <f>[13]Outubro!$I$13</f>
        <v>NO</v>
      </c>
      <c r="K17" s="2" t="str">
        <f>[13]Outubro!$I$14</f>
        <v>SO</v>
      </c>
      <c r="L17" s="2" t="str">
        <f>[13]Outubro!$I$15</f>
        <v>S</v>
      </c>
      <c r="M17" s="2" t="str">
        <f>[13]Outubro!$I$16</f>
        <v>S</v>
      </c>
      <c r="N17" s="2" t="str">
        <f>[13]Outubro!$I$17</f>
        <v>L</v>
      </c>
      <c r="O17" s="2" t="str">
        <f>[13]Outubro!$I$18</f>
        <v>L</v>
      </c>
      <c r="P17" s="2" t="str">
        <f>[13]Outubro!$I$19</f>
        <v>L</v>
      </c>
      <c r="Q17" s="2" t="str">
        <f>[13]Outubro!$I$20</f>
        <v>NE</v>
      </c>
      <c r="R17" s="2" t="str">
        <f>[13]Outubro!$I$21</f>
        <v>N</v>
      </c>
      <c r="S17" s="2" t="str">
        <f>[13]Outubro!$I$22</f>
        <v>S</v>
      </c>
      <c r="T17" s="20" t="str">
        <f>[13]Outubro!$I$23</f>
        <v>SE</v>
      </c>
      <c r="U17" s="20" t="str">
        <f>[13]Outubro!$I$24</f>
        <v>N</v>
      </c>
      <c r="V17" s="20" t="str">
        <f>[13]Outubro!$I$25</f>
        <v>N</v>
      </c>
      <c r="W17" s="20" t="str">
        <f>[13]Outubro!$I$26</f>
        <v>N</v>
      </c>
      <c r="X17" s="20" t="str">
        <f>[13]Outubro!$I$27</f>
        <v>N</v>
      </c>
      <c r="Y17" s="20" t="str">
        <f>[13]Outubro!$I$28</f>
        <v>N</v>
      </c>
      <c r="Z17" s="20" t="str">
        <f>[13]Outubro!$I$29</f>
        <v>N</v>
      </c>
      <c r="AA17" s="20" t="str">
        <f>[13]Outubro!$I$30</f>
        <v>N</v>
      </c>
      <c r="AB17" s="20" t="str">
        <f>[13]Outubro!$I$31</f>
        <v>N</v>
      </c>
      <c r="AC17" s="20" t="str">
        <f>[13]Outubro!$I$32</f>
        <v>N</v>
      </c>
      <c r="AD17" s="20" t="str">
        <f>[13]Outubro!$I$33</f>
        <v>N</v>
      </c>
      <c r="AE17" s="20" t="str">
        <f>[13]Outubro!$I$34</f>
        <v>SE</v>
      </c>
      <c r="AF17" s="20" t="str">
        <f>[13]Outubro!$I$35</f>
        <v>NO</v>
      </c>
      <c r="AG17" s="49" t="str">
        <f>[13]Outubro!$I$36</f>
        <v>N</v>
      </c>
      <c r="AH17" s="2"/>
    </row>
    <row r="18" spans="1:34" ht="17.100000000000001" customHeight="1" x14ac:dyDescent="0.2">
      <c r="A18" s="9" t="s">
        <v>10</v>
      </c>
      <c r="B18" s="3" t="str">
        <f>[14]outubro!$I$5</f>
        <v>NE</v>
      </c>
      <c r="C18" s="3" t="str">
        <f>[14]outubro!$I$6</f>
        <v>N</v>
      </c>
      <c r="D18" s="3" t="str">
        <f>[14]outubro!$I$7</f>
        <v>SE</v>
      </c>
      <c r="E18" s="3" t="str">
        <f>[14]outubro!$I$8</f>
        <v>SE</v>
      </c>
      <c r="F18" s="3" t="str">
        <f>[14]outubro!$I$9</f>
        <v>NE</v>
      </c>
      <c r="G18" s="3" t="str">
        <f>[14]outubro!$I$10</f>
        <v>NE</v>
      </c>
      <c r="H18" s="3" t="str">
        <f>[14]outubro!$I$11</f>
        <v>NE</v>
      </c>
      <c r="I18" s="3" t="str">
        <f>[14]outubro!$I$12</f>
        <v>L</v>
      </c>
      <c r="J18" s="3" t="str">
        <f>[14]outubro!$I$13</f>
        <v>NE</v>
      </c>
      <c r="K18" s="3" t="str">
        <f>[14]outubro!$I$14</f>
        <v>O</v>
      </c>
      <c r="L18" s="3" t="str">
        <f>[14]outubro!$I$15</f>
        <v>SO</v>
      </c>
      <c r="M18" s="3" t="str">
        <f>[14]outubro!$I$16</f>
        <v>L</v>
      </c>
      <c r="N18" s="3" t="str">
        <f>[14]outubro!$I$17</f>
        <v>L</v>
      </c>
      <c r="O18" s="3" t="str">
        <f>[14]outubro!$I$18</f>
        <v>L</v>
      </c>
      <c r="P18" s="3" t="str">
        <f>[14]outubro!$I$19</f>
        <v>NE</v>
      </c>
      <c r="Q18" s="3" t="str">
        <f>[14]outubro!$I$20</f>
        <v>L</v>
      </c>
      <c r="R18" s="3" t="str">
        <f>[14]outubro!$I$21</f>
        <v>S</v>
      </c>
      <c r="S18" s="3" t="str">
        <f>[14]outubro!$I$22</f>
        <v>SE</v>
      </c>
      <c r="T18" s="20" t="str">
        <f>[14]outubro!$I$23</f>
        <v>N</v>
      </c>
      <c r="U18" s="20" t="str">
        <f>[14]outubro!$I$24</f>
        <v>L</v>
      </c>
      <c r="V18" s="20" t="str">
        <f>[14]outubro!$I$25</f>
        <v>SE</v>
      </c>
      <c r="W18" s="20" t="str">
        <f>[14]outubro!$I$26</f>
        <v>N</v>
      </c>
      <c r="X18" s="20" t="str">
        <f>[14]outubro!$I$27</f>
        <v>S</v>
      </c>
      <c r="Y18" s="20" t="str">
        <f>[14]outubro!$I$28</f>
        <v>SE</v>
      </c>
      <c r="Z18" s="20" t="str">
        <f>[14]outubro!$I$29</f>
        <v>SE</v>
      </c>
      <c r="AA18" s="20" t="str">
        <f>[14]outubro!$I$30</f>
        <v>NE</v>
      </c>
      <c r="AB18" s="20" t="str">
        <f>[14]outubro!$I$31</f>
        <v>N</v>
      </c>
      <c r="AC18" s="20" t="str">
        <f>[14]outubro!$I$32</f>
        <v>L</v>
      </c>
      <c r="AD18" s="20" t="str">
        <f>[14]outubro!$I$33</f>
        <v>NE</v>
      </c>
      <c r="AE18" s="20" t="str">
        <f>[14]outubro!$I$34</f>
        <v>NE</v>
      </c>
      <c r="AF18" s="20" t="str">
        <f>[14]outubro!$I$35</f>
        <v>L</v>
      </c>
      <c r="AG18" s="49" t="str">
        <f>[14]outubro!$I$36</f>
        <v>NE</v>
      </c>
      <c r="AH18" s="2"/>
    </row>
    <row r="19" spans="1:34" ht="17.100000000000001" customHeight="1" x14ac:dyDescent="0.2">
      <c r="A19" s="9" t="s">
        <v>11</v>
      </c>
      <c r="B19" s="2" t="str">
        <f>[15]Outubro!$I$5</f>
        <v>NO</v>
      </c>
      <c r="C19" s="2" t="str">
        <f>[15]Outubro!$I$6</f>
        <v>NO</v>
      </c>
      <c r="D19" s="2" t="str">
        <f>[15]Outubro!$I$7</f>
        <v>O</v>
      </c>
      <c r="E19" s="2" t="str">
        <f>[15]Outubro!$I$8</f>
        <v>O</v>
      </c>
      <c r="F19" s="2" t="str">
        <f>[15]Outubro!$I$9</f>
        <v>O</v>
      </c>
      <c r="G19" s="2" t="str">
        <f>[15]Outubro!$I$10</f>
        <v>N</v>
      </c>
      <c r="H19" s="2" t="str">
        <f>[15]Outubro!$I$11</f>
        <v>O</v>
      </c>
      <c r="I19" s="2" t="str">
        <f>[15]Outubro!$I$12</f>
        <v>O</v>
      </c>
      <c r="J19" s="2" t="str">
        <f>[15]Outubro!$I$13</f>
        <v>O</v>
      </c>
      <c r="K19" s="2" t="str">
        <f>[15]Outubro!$I$14</f>
        <v>L</v>
      </c>
      <c r="L19" s="2" t="str">
        <f>[15]Outubro!$I$15</f>
        <v>S</v>
      </c>
      <c r="M19" s="2" t="str">
        <f>[15]Outubro!$I$16</f>
        <v>SE</v>
      </c>
      <c r="N19" s="2" t="str">
        <f>[15]Outubro!$I$17</f>
        <v>L</v>
      </c>
      <c r="O19" s="2" t="str">
        <f>[15]Outubro!$I$18</f>
        <v>L</v>
      </c>
      <c r="P19" s="2" t="str">
        <f>[15]Outubro!$I$19</f>
        <v>L</v>
      </c>
      <c r="Q19" s="2" t="str">
        <f>[15]Outubro!$I$20</f>
        <v>NO</v>
      </c>
      <c r="R19" s="2" t="str">
        <f>[15]Outubro!$I$21</f>
        <v>O</v>
      </c>
      <c r="S19" s="2" t="str">
        <f>[15]Outubro!$I$22</f>
        <v>NE</v>
      </c>
      <c r="T19" s="20" t="str">
        <f>[15]Outubro!$I$23</f>
        <v>L</v>
      </c>
      <c r="U19" s="20" t="str">
        <f>[15]Outubro!$I$24</f>
        <v>SE</v>
      </c>
      <c r="V19" s="20" t="str">
        <f>[15]Outubro!$I$25</f>
        <v>L</v>
      </c>
      <c r="W19" s="20" t="str">
        <f>[15]Outubro!$I$26</f>
        <v>NO</v>
      </c>
      <c r="X19" s="20" t="str">
        <f>[15]Outubro!$I$27</f>
        <v>NO</v>
      </c>
      <c r="Y19" s="20" t="str">
        <f>[15]Outubro!$I$28</f>
        <v>NO</v>
      </c>
      <c r="Z19" s="20" t="str">
        <f>[15]Outubro!$I$29</f>
        <v>O</v>
      </c>
      <c r="AA19" s="20" t="str">
        <f>[15]Outubro!$I$30</f>
        <v>O</v>
      </c>
      <c r="AB19" s="20" t="str">
        <f>[15]Outubro!$I$31</f>
        <v>N</v>
      </c>
      <c r="AC19" s="20" t="str">
        <f>[15]Outubro!$I$32</f>
        <v>NO</v>
      </c>
      <c r="AD19" s="20" t="str">
        <f>[15]Outubro!$I$33</f>
        <v>L</v>
      </c>
      <c r="AE19" s="20" t="str">
        <f>[15]Outubro!$I$34</f>
        <v>O</v>
      </c>
      <c r="AF19" s="20" t="str">
        <f>[15]Outubro!$I$35</f>
        <v>NO</v>
      </c>
      <c r="AG19" s="49" t="str">
        <f>[15]Outubro!$I$36</f>
        <v>O</v>
      </c>
      <c r="AH19" s="2"/>
    </row>
    <row r="20" spans="1:34" ht="17.100000000000001" customHeight="1" x14ac:dyDescent="0.2">
      <c r="A20" s="9" t="s">
        <v>12</v>
      </c>
      <c r="B20" s="2" t="str">
        <f>[16]Outubro!$I$5</f>
        <v>N</v>
      </c>
      <c r="C20" s="2" t="str">
        <f>[16]Outubro!$I$6</f>
        <v>N</v>
      </c>
      <c r="D20" s="2" t="str">
        <f>[16]Outubro!$I$7</f>
        <v>SE</v>
      </c>
      <c r="E20" s="2" t="str">
        <f>[16]Outubro!$I$8</f>
        <v>S</v>
      </c>
      <c r="F20" s="2" t="str">
        <f>[16]Outubro!$I$9</f>
        <v>S</v>
      </c>
      <c r="G20" s="2" t="str">
        <f>[16]Outubro!$I$10</f>
        <v>O</v>
      </c>
      <c r="H20" s="2" t="str">
        <f>[16]Outubro!$I$11</f>
        <v>NO</v>
      </c>
      <c r="I20" s="2" t="str">
        <f>[16]Outubro!$I$12</f>
        <v>O</v>
      </c>
      <c r="J20" s="2" t="str">
        <f>[16]Outubro!$I$13</f>
        <v>O</v>
      </c>
      <c r="K20" s="2" t="str">
        <f>[16]Outubro!$I$14</f>
        <v>O</v>
      </c>
      <c r="L20" s="2" t="str">
        <f>[16]Outubro!$I$15</f>
        <v>S</v>
      </c>
      <c r="M20" s="2" t="str">
        <f>[16]Outubro!$I$16</f>
        <v>S</v>
      </c>
      <c r="N20" s="2" t="str">
        <f>[16]Outubro!$I$17</f>
        <v>S</v>
      </c>
      <c r="O20" s="2" t="str">
        <f>[16]Outubro!$I$18</f>
        <v>S</v>
      </c>
      <c r="P20" s="2" t="str">
        <f>[16]Outubro!$I$19</f>
        <v>S</v>
      </c>
      <c r="Q20" s="2" t="str">
        <f>[16]Outubro!$I$20</f>
        <v>S</v>
      </c>
      <c r="R20" s="2" t="str">
        <f>[16]Outubro!$I$21</f>
        <v>S</v>
      </c>
      <c r="S20" s="2" t="str">
        <f>[16]Outubro!$I$22</f>
        <v>NE</v>
      </c>
      <c r="T20" s="2" t="str">
        <f>[16]Outubro!$I$23</f>
        <v>S</v>
      </c>
      <c r="U20" s="2" t="str">
        <f>[16]Outubro!$I$24</f>
        <v>NE</v>
      </c>
      <c r="V20" s="2" t="str">
        <f>[16]Outubro!$I$25</f>
        <v>NE</v>
      </c>
      <c r="W20" s="2" t="str">
        <f>[16]Outubro!$I$26</f>
        <v>N</v>
      </c>
      <c r="X20" s="2" t="str">
        <f>[16]Outubro!$I$27</f>
        <v>N</v>
      </c>
      <c r="Y20" s="2" t="str">
        <f>[16]Outubro!$I$28</f>
        <v>S</v>
      </c>
      <c r="Z20" s="2" t="str">
        <f>[16]Outubro!$I$29</f>
        <v>L</v>
      </c>
      <c r="AA20" s="2" t="str">
        <f>[16]Outubro!$I$30</f>
        <v>SE</v>
      </c>
      <c r="AB20" s="2" t="str">
        <f>[16]Outubro!$I$31</f>
        <v>NE</v>
      </c>
      <c r="AC20" s="2" t="str">
        <f>[16]Outubro!$I$32</f>
        <v>N</v>
      </c>
      <c r="AD20" s="2" t="str">
        <f>[16]Outubro!$I$33</f>
        <v>N</v>
      </c>
      <c r="AE20" s="2" t="str">
        <f>[16]Outubro!$I$34</f>
        <v>O</v>
      </c>
      <c r="AF20" s="2" t="str">
        <f>[16]Outubro!$I$35</f>
        <v>N</v>
      </c>
      <c r="AG20" s="50" t="str">
        <f>[16]Outubro!$I$36</f>
        <v>S</v>
      </c>
      <c r="AH20" s="2"/>
    </row>
    <row r="21" spans="1:34" ht="17.100000000000001" customHeight="1" x14ac:dyDescent="0.2">
      <c r="A21" s="9" t="s">
        <v>13</v>
      </c>
      <c r="B21" s="20" t="str">
        <f>[17]Outubro!$I$5</f>
        <v>N</v>
      </c>
      <c r="C21" s="20" t="str">
        <f>[17]Outubro!$I$6</f>
        <v>NE</v>
      </c>
      <c r="D21" s="20" t="str">
        <f>[17]Outubro!$I$7</f>
        <v>N</v>
      </c>
      <c r="E21" s="20" t="str">
        <f>[17]Outubro!$I$8</f>
        <v>N</v>
      </c>
      <c r="F21" s="20" t="str">
        <f>[17]Outubro!$I$9</f>
        <v>NE</v>
      </c>
      <c r="G21" s="20" t="str">
        <f>[17]Outubro!$I$10</f>
        <v>NE</v>
      </c>
      <c r="H21" s="20" t="str">
        <f>[17]Outubro!$I$11</f>
        <v>N</v>
      </c>
      <c r="I21" s="20" t="str">
        <f>[17]Outubro!$I$12</f>
        <v>O</v>
      </c>
      <c r="J21" s="20" t="str">
        <f>[17]Outubro!$I$13</f>
        <v>N</v>
      </c>
      <c r="K21" s="20" t="str">
        <f>[17]Outubro!$I$14</f>
        <v>SO</v>
      </c>
      <c r="L21" s="20" t="str">
        <f>[17]Outubro!$I$15</f>
        <v>SO</v>
      </c>
      <c r="M21" s="20" t="str">
        <f>[17]Outubro!$I$16</f>
        <v>SO</v>
      </c>
      <c r="N21" s="20" t="str">
        <f>[17]Outubro!$I$17</f>
        <v>S</v>
      </c>
      <c r="O21" s="20" t="str">
        <f>[17]Outubro!$I$18</f>
        <v>SE</v>
      </c>
      <c r="P21" s="20" t="str">
        <f>[17]Outubro!$I$19</f>
        <v>N</v>
      </c>
      <c r="Q21" s="20" t="str">
        <f>[17]Outubro!$I$20</f>
        <v>NE</v>
      </c>
      <c r="R21" s="20" t="str">
        <f>[17]Outubro!$I$21</f>
        <v>SE</v>
      </c>
      <c r="S21" s="20" t="str">
        <f>[17]Outubro!$I$22</f>
        <v>NE</v>
      </c>
      <c r="T21" s="20" t="str">
        <f>[17]Outubro!$I$23</f>
        <v>NE</v>
      </c>
      <c r="U21" s="20" t="str">
        <f>[17]Outubro!$I$24</f>
        <v>N</v>
      </c>
      <c r="V21" s="20" t="str">
        <f>[17]Outubro!$I$25</f>
        <v>NE</v>
      </c>
      <c r="W21" s="20" t="str">
        <f>[17]Outubro!$I$26</f>
        <v>N</v>
      </c>
      <c r="X21" s="20" t="str">
        <f>[17]Outubro!$I$27</f>
        <v>N</v>
      </c>
      <c r="Y21" s="20" t="str">
        <f>[17]Outubro!$I$28</f>
        <v>SO</v>
      </c>
      <c r="Z21" s="20" t="str">
        <f>[17]Outubro!$I$29</f>
        <v>NE</v>
      </c>
      <c r="AA21" s="20" t="str">
        <f>[17]Outubro!$I$30</f>
        <v>NO</v>
      </c>
      <c r="AB21" s="20" t="str">
        <f>[17]Outubro!$I$31</f>
        <v>NE</v>
      </c>
      <c r="AC21" s="20" t="str">
        <f>[17]Outubro!$I$32</f>
        <v>N</v>
      </c>
      <c r="AD21" s="20" t="str">
        <f>[17]Outubro!$I$33</f>
        <v>N</v>
      </c>
      <c r="AE21" s="20" t="str">
        <f>[17]Outubro!$I$34</f>
        <v>NE</v>
      </c>
      <c r="AF21" s="20" t="str">
        <f>[17]Outubro!$I$35</f>
        <v>NO</v>
      </c>
      <c r="AG21" s="49" t="str">
        <f>[17]Outubro!$I$36</f>
        <v>N</v>
      </c>
      <c r="AH21" s="2"/>
    </row>
    <row r="22" spans="1:34" ht="17.100000000000001" customHeight="1" x14ac:dyDescent="0.2">
      <c r="A22" s="9" t="s">
        <v>14</v>
      </c>
      <c r="B22" s="2" t="str">
        <f>[18]Outubro!$I$5</f>
        <v>L</v>
      </c>
      <c r="C22" s="2" t="str">
        <f>[18]Outubro!$I$6</f>
        <v>SE</v>
      </c>
      <c r="D22" s="2" t="str">
        <f>[18]Outubro!$I$7</f>
        <v>NE</v>
      </c>
      <c r="E22" s="2" t="str">
        <f>[18]Outubro!$I$8</f>
        <v>SO</v>
      </c>
      <c r="F22" s="2" t="str">
        <f>[18]Outubro!$I$9</f>
        <v>S</v>
      </c>
      <c r="G22" s="2" t="str">
        <f>[18]Outubro!$I$10</f>
        <v>L</v>
      </c>
      <c r="H22" s="2" t="str">
        <f>[18]Outubro!$I$11</f>
        <v>L</v>
      </c>
      <c r="I22" s="2" t="str">
        <f>[18]Outubro!$I$12</f>
        <v>SE</v>
      </c>
      <c r="J22" s="2" t="str">
        <f>[18]Outubro!$I$13</f>
        <v>SE</v>
      </c>
      <c r="K22" s="2" t="str">
        <f>[18]Outubro!$I$14</f>
        <v>NE</v>
      </c>
      <c r="L22" s="2" t="str">
        <f>[18]Outubro!$I$15</f>
        <v>SO</v>
      </c>
      <c r="M22" s="2" t="str">
        <f>[18]Outubro!$I$16</f>
        <v>S</v>
      </c>
      <c r="N22" s="2" t="str">
        <f>[18]Outubro!$I$17</f>
        <v>SE</v>
      </c>
      <c r="O22" s="2" t="str">
        <f>[18]Outubro!$I$18</f>
        <v>S</v>
      </c>
      <c r="P22" s="2" t="str">
        <f>[18]Outubro!$I$19</f>
        <v>SE</v>
      </c>
      <c r="Q22" s="2" t="str">
        <f>[18]Outubro!$I$20</f>
        <v>L</v>
      </c>
      <c r="R22" s="2" t="str">
        <f>[18]Outubro!$I$21</f>
        <v>N</v>
      </c>
      <c r="S22" s="2" t="str">
        <f>[18]Outubro!$I$22</f>
        <v>O</v>
      </c>
      <c r="T22" s="2" t="str">
        <f>[18]Outubro!$I$23</f>
        <v>O</v>
      </c>
      <c r="U22" s="2" t="str">
        <f>[18]Outubro!$I$24</f>
        <v>NO</v>
      </c>
      <c r="V22" s="2" t="str">
        <f>[18]Outubro!$I$25</f>
        <v>N</v>
      </c>
      <c r="W22" s="2" t="str">
        <f>[18]Outubro!$I$26</f>
        <v>N</v>
      </c>
      <c r="X22" s="2" t="str">
        <f>[18]Outubro!$I$27</f>
        <v>N</v>
      </c>
      <c r="Y22" s="2" t="str">
        <f>[18]Outubro!$I$28</f>
        <v>SE</v>
      </c>
      <c r="Z22" s="2" t="str">
        <f>[18]Outubro!$I$29</f>
        <v>O</v>
      </c>
      <c r="AA22" s="2" t="str">
        <f>[18]Outubro!$I$30</f>
        <v>S</v>
      </c>
      <c r="AB22" s="2" t="str">
        <f>[18]Outubro!$I$31</f>
        <v>SE</v>
      </c>
      <c r="AC22" s="2" t="str">
        <f>[18]Outubro!$I$32</f>
        <v>S</v>
      </c>
      <c r="AD22" s="2" t="str">
        <f>[18]Outubro!$I$33</f>
        <v>S</v>
      </c>
      <c r="AE22" s="2" t="str">
        <f>[18]Outubro!$I$34</f>
        <v>O</v>
      </c>
      <c r="AF22" s="2" t="str">
        <f>[18]Outubro!$I$35</f>
        <v>SO</v>
      </c>
      <c r="AG22" s="50" t="str">
        <f>[18]Outubro!$I$36</f>
        <v>SE</v>
      </c>
      <c r="AH22" s="2"/>
    </row>
    <row r="23" spans="1:34" ht="17.100000000000001" customHeight="1" x14ac:dyDescent="0.2">
      <c r="A23" s="9" t="s">
        <v>15</v>
      </c>
      <c r="B23" s="2" t="str">
        <f>[19]Outubro!$I$5</f>
        <v>N</v>
      </c>
      <c r="C23" s="2" t="str">
        <f>[19]Outubro!$I$6</f>
        <v>N</v>
      </c>
      <c r="D23" s="2" t="str">
        <f>[19]Outubro!$I$7</f>
        <v>N</v>
      </c>
      <c r="E23" s="2" t="str">
        <f>[19]Outubro!$I$8</f>
        <v>NE</v>
      </c>
      <c r="F23" s="2" t="str">
        <f>[19]Outubro!$I$9</f>
        <v>NE</v>
      </c>
      <c r="G23" s="2" t="str">
        <f>[19]Outubro!$I$10</f>
        <v>NE</v>
      </c>
      <c r="H23" s="2" t="str">
        <f>[19]Outubro!$I$11</f>
        <v>NE</v>
      </c>
      <c r="I23" s="2" t="str">
        <f>[19]Outubro!$I$12</f>
        <v>NE</v>
      </c>
      <c r="J23" s="2" t="str">
        <f>[19]Outubro!$I$13</f>
        <v>NE</v>
      </c>
      <c r="K23" s="2" t="str">
        <f>[19]Outubro!$I$14</f>
        <v>SO</v>
      </c>
      <c r="L23" s="2" t="str">
        <f>[19]Outubro!$I$15</f>
        <v>S</v>
      </c>
      <c r="M23" s="2" t="str">
        <f>[19]Outubro!$I$16</f>
        <v>S</v>
      </c>
      <c r="N23" s="2" t="str">
        <f>[19]Outubro!$I$17</f>
        <v>NE</v>
      </c>
      <c r="O23" s="2" t="str">
        <f>[19]Outubro!$I$18</f>
        <v>NE</v>
      </c>
      <c r="P23" s="2" t="str">
        <f>[19]Outubro!$I$19</f>
        <v>NE</v>
      </c>
      <c r="Q23" s="2" t="str">
        <f>[19]Outubro!$I$20</f>
        <v>NE</v>
      </c>
      <c r="R23" s="2" t="str">
        <f>[19]Outubro!$I$21</f>
        <v>S</v>
      </c>
      <c r="S23" s="2" t="str">
        <f>[19]Outubro!$I$22</f>
        <v>NE</v>
      </c>
      <c r="T23" s="2" t="str">
        <f>[19]Outubro!$I$23</f>
        <v>NE</v>
      </c>
      <c r="U23" s="2" t="str">
        <f>[19]Outubro!$I$24</f>
        <v>NE</v>
      </c>
      <c r="V23" s="2" t="str">
        <f>[19]Outubro!$I$25</f>
        <v>NE</v>
      </c>
      <c r="W23" s="2" t="str">
        <f>[19]Outubro!$I$26</f>
        <v>NE</v>
      </c>
      <c r="X23" s="2" t="str">
        <f>[19]Outubro!$I$27</f>
        <v>S</v>
      </c>
      <c r="Y23" s="2" t="str">
        <f>[19]Outubro!$I$28</f>
        <v>L</v>
      </c>
      <c r="Z23" s="2" t="str">
        <f>[19]Outubro!$I$29</f>
        <v>NE</v>
      </c>
      <c r="AA23" s="2" t="str">
        <f>[19]Outubro!$I$30</f>
        <v>NE</v>
      </c>
      <c r="AB23" s="2" t="str">
        <f>[19]Outubro!$I$31</f>
        <v>NE</v>
      </c>
      <c r="AC23" s="2" t="str">
        <f>[19]Outubro!$I$32</f>
        <v>N</v>
      </c>
      <c r="AD23" s="2" t="str">
        <f>[19]Outubro!$I$33</f>
        <v>NE</v>
      </c>
      <c r="AE23" s="2" t="str">
        <f>[19]Outubro!$I$34</f>
        <v>N</v>
      </c>
      <c r="AF23" s="2" t="str">
        <f>[19]Outubro!$I$35</f>
        <v>NE</v>
      </c>
      <c r="AG23" s="50" t="str">
        <f>[19]Outubro!$I$36</f>
        <v>NE</v>
      </c>
      <c r="AH23" s="2"/>
    </row>
    <row r="24" spans="1:34" ht="17.100000000000001" customHeight="1" x14ac:dyDescent="0.2">
      <c r="A24" s="9" t="s">
        <v>16</v>
      </c>
      <c r="B24" s="23" t="str">
        <f>[20]Outubro!$I$5</f>
        <v>SO</v>
      </c>
      <c r="C24" s="23" t="str">
        <f>[20]Outubro!$I$6</f>
        <v>S</v>
      </c>
      <c r="D24" s="23" t="str">
        <f>[20]Outubro!$I$7</f>
        <v>SO</v>
      </c>
      <c r="E24" s="23" t="str">
        <f>[20]Outubro!$I$8</f>
        <v>SO</v>
      </c>
      <c r="F24" s="23" t="str">
        <f>[20]Outubro!$I$9</f>
        <v>S</v>
      </c>
      <c r="G24" s="23" t="str">
        <f>[20]Outubro!$I$10</f>
        <v>S</v>
      </c>
      <c r="H24" s="23" t="str">
        <f>[20]Outubro!$I$11</f>
        <v>SO</v>
      </c>
      <c r="I24" s="23" t="str">
        <f>[20]Outubro!$I$12</f>
        <v>SO</v>
      </c>
      <c r="J24" s="23" t="str">
        <f>[20]Outubro!$I$13</f>
        <v>SO</v>
      </c>
      <c r="K24" s="23" t="str">
        <f>[20]Outubro!$I$14</f>
        <v>SO</v>
      </c>
      <c r="L24" s="23" t="str">
        <f>[20]Outubro!$I$15</f>
        <v>S</v>
      </c>
      <c r="M24" s="23" t="str">
        <f>[20]Outubro!$I$16</f>
        <v>S</v>
      </c>
      <c r="N24" s="23" t="str">
        <f>[20]Outubro!$I$17</f>
        <v>SO</v>
      </c>
      <c r="O24" s="23" t="str">
        <f>[20]Outubro!$I$18</f>
        <v>O</v>
      </c>
      <c r="P24" s="23" t="str">
        <f>[20]Outubro!$I$19</f>
        <v>O</v>
      </c>
      <c r="Q24" s="23" t="str">
        <f>[20]Outubro!$I$20</f>
        <v>NO</v>
      </c>
      <c r="R24" s="23" t="str">
        <f>[20]Outubro!$I$21</f>
        <v>SO</v>
      </c>
      <c r="S24" s="23" t="str">
        <f>[20]Outubro!$I$22</f>
        <v>NO</v>
      </c>
      <c r="T24" s="23" t="str">
        <f>[20]Outubro!$I$23</f>
        <v>O</v>
      </c>
      <c r="U24" s="23" t="str">
        <f>[20]Outubro!$I$24</f>
        <v>SO</v>
      </c>
      <c r="V24" s="23" t="str">
        <f>[20]Outubro!$I$25</f>
        <v>NO</v>
      </c>
      <c r="W24" s="23" t="str">
        <f>[20]Outubro!$I$26</f>
        <v>S</v>
      </c>
      <c r="X24" s="23" t="str">
        <f>[20]Outubro!$I$27</f>
        <v>S</v>
      </c>
      <c r="Y24" s="23" t="str">
        <f>[20]Outubro!$I$28</f>
        <v>S</v>
      </c>
      <c r="Z24" s="23" t="str">
        <f>[20]Outubro!$I$29</f>
        <v>S</v>
      </c>
      <c r="AA24" s="23" t="str">
        <f>[20]Outubro!$I$30</f>
        <v>O</v>
      </c>
      <c r="AB24" s="23" t="str">
        <f>[20]Outubro!$I$31</f>
        <v>O</v>
      </c>
      <c r="AC24" s="23" t="str">
        <f>[20]Outubro!$I$32</f>
        <v>O</v>
      </c>
      <c r="AD24" s="23" t="str">
        <f>[20]Outubro!$I$33</f>
        <v>O</v>
      </c>
      <c r="AE24" s="23" t="str">
        <f>[20]Outubro!$I$34</f>
        <v>O</v>
      </c>
      <c r="AF24" s="23" t="str">
        <f>[20]Outubro!$I$35</f>
        <v>O</v>
      </c>
      <c r="AG24" s="51" t="str">
        <f>[20]Outubro!$I$36</f>
        <v>SO</v>
      </c>
      <c r="AH24" s="2"/>
    </row>
    <row r="25" spans="1:34" ht="17.100000000000001" customHeight="1" x14ac:dyDescent="0.2">
      <c r="A25" s="9" t="s">
        <v>17</v>
      </c>
      <c r="B25" s="2" t="str">
        <f>[21]Outubro!$I$5</f>
        <v>NE</v>
      </c>
      <c r="C25" s="2" t="str">
        <f>[21]Outubro!$I$6</f>
        <v>N</v>
      </c>
      <c r="D25" s="2" t="str">
        <f>[21]Outubro!$I$7</f>
        <v>NO</v>
      </c>
      <c r="E25" s="2" t="str">
        <f>[21]Outubro!$I$8</f>
        <v>S</v>
      </c>
      <c r="F25" s="2" t="str">
        <f>[21]Outubro!$I$9</f>
        <v>NE</v>
      </c>
      <c r="G25" s="2" t="str">
        <f>[21]Outubro!$I$10</f>
        <v>NE</v>
      </c>
      <c r="H25" s="2" t="str">
        <f>[21]Outubro!$I$11</f>
        <v>NE</v>
      </c>
      <c r="I25" s="2" t="str">
        <f>[21]Outubro!$I$12</f>
        <v>NE</v>
      </c>
      <c r="J25" s="2" t="str">
        <f>[21]Outubro!$I$13</f>
        <v>N</v>
      </c>
      <c r="K25" s="2" t="str">
        <f>[21]Outubro!$I$14</f>
        <v>L</v>
      </c>
      <c r="L25" s="2" t="str">
        <f>[21]Outubro!$I$15</f>
        <v>S</v>
      </c>
      <c r="M25" s="2" t="str">
        <f>[21]Outubro!$I$16</f>
        <v>SE</v>
      </c>
      <c r="N25" s="2" t="str">
        <f>[21]Outubro!$I$17</f>
        <v>L</v>
      </c>
      <c r="O25" s="2" t="str">
        <f>[21]Outubro!$I$18</f>
        <v>L</v>
      </c>
      <c r="P25" s="2" t="str">
        <f>[21]Outubro!$I$19</f>
        <v>L</v>
      </c>
      <c r="Q25" s="2" t="str">
        <f>[21]Outubro!$I$20</f>
        <v>S</v>
      </c>
      <c r="R25" s="2" t="str">
        <f>[21]Outubro!$I$21</f>
        <v>SE</v>
      </c>
      <c r="S25" s="2" t="str">
        <f>[21]Outubro!$I$22</f>
        <v>SE</v>
      </c>
      <c r="T25" s="2" t="str">
        <f>[21]Outubro!$I$23</f>
        <v>L</v>
      </c>
      <c r="U25" s="2" t="str">
        <f>[21]Outubro!$I$24</f>
        <v>NE</v>
      </c>
      <c r="V25" s="2" t="str">
        <f>[21]Outubro!$I$25</f>
        <v>SE</v>
      </c>
      <c r="W25" s="2" t="str">
        <f>[21]Outubro!$I$26</f>
        <v>N</v>
      </c>
      <c r="X25" s="2" t="str">
        <f>[21]Outubro!$I$27</f>
        <v>S</v>
      </c>
      <c r="Y25" s="2" t="str">
        <f>[21]Outubro!$I$28</f>
        <v>S</v>
      </c>
      <c r="Z25" s="2" t="str">
        <f>[21]Outubro!$I$29</f>
        <v>NE</v>
      </c>
      <c r="AA25" s="2" t="str">
        <f>[21]Outubro!$I$30</f>
        <v>NE</v>
      </c>
      <c r="AB25" s="2" t="str">
        <f>[21]Outubro!$I$31</f>
        <v>N</v>
      </c>
      <c r="AC25" s="2" t="str">
        <f>[21]Outubro!$I$32</f>
        <v>NO</v>
      </c>
      <c r="AD25" s="2" t="str">
        <f>[21]Outubro!$I$33</f>
        <v>N</v>
      </c>
      <c r="AE25" s="2" t="str">
        <f>[21]Outubro!$I$34</f>
        <v>NO</v>
      </c>
      <c r="AF25" s="2" t="str">
        <f>[21]Outubro!$I$35</f>
        <v>NO</v>
      </c>
      <c r="AG25" s="50" t="str">
        <f>[21]Outubro!$I$36</f>
        <v>NE</v>
      </c>
      <c r="AH25" s="2"/>
    </row>
    <row r="26" spans="1:34" ht="17.100000000000001" customHeight="1" x14ac:dyDescent="0.2">
      <c r="A26" s="9" t="s">
        <v>18</v>
      </c>
      <c r="B26" s="2" t="str">
        <f>[22]Outubro!$I$5</f>
        <v>NO</v>
      </c>
      <c r="C26" s="2" t="str">
        <f>[22]Outubro!$I$6</f>
        <v>L</v>
      </c>
      <c r="D26" s="2" t="str">
        <f>[22]Outubro!$I$7</f>
        <v>O</v>
      </c>
      <c r="E26" s="2" t="str">
        <f>[22]Outubro!$I$8</f>
        <v>L</v>
      </c>
      <c r="F26" s="2" t="str">
        <f>[22]Outubro!$I$9</f>
        <v>L</v>
      </c>
      <c r="G26" s="2" t="str">
        <f>[22]Outubro!$I$10</f>
        <v>L</v>
      </c>
      <c r="H26" s="2" t="str">
        <f>[22]Outubro!$I$11</f>
        <v>NE</v>
      </c>
      <c r="I26" s="2" t="str">
        <f>[22]Outubro!$I$12</f>
        <v>L</v>
      </c>
      <c r="J26" s="2" t="str">
        <f>[22]Outubro!$I$13</f>
        <v>O</v>
      </c>
      <c r="K26" s="2" t="str">
        <f>[22]Outubro!$I$14</f>
        <v>O</v>
      </c>
      <c r="L26" s="2" t="str">
        <f>[22]Outubro!$I$15</f>
        <v>SO</v>
      </c>
      <c r="M26" s="2" t="str">
        <f>[22]Outubro!$I$16</f>
        <v>SE</v>
      </c>
      <c r="N26" s="2" t="str">
        <f>[22]Outubro!$I$17</f>
        <v>L</v>
      </c>
      <c r="O26" s="2" t="str">
        <f>[22]Outubro!$I$18</f>
        <v>L</v>
      </c>
      <c r="P26" s="2" t="str">
        <f>[22]Outubro!$I$19</f>
        <v>L</v>
      </c>
      <c r="Q26" s="2" t="str">
        <f>[22]Outubro!$I$20</f>
        <v>NO</v>
      </c>
      <c r="R26" s="2" t="str">
        <f>[22]Outubro!$I$21</f>
        <v>SO</v>
      </c>
      <c r="S26" s="2" t="str">
        <f>[22]Outubro!$I$22</f>
        <v>L</v>
      </c>
      <c r="T26" s="2" t="str">
        <f>[22]Outubro!$I$23</f>
        <v>O</v>
      </c>
      <c r="U26" s="2" t="str">
        <f>[22]Outubro!$I$24</f>
        <v>L</v>
      </c>
      <c r="V26" s="2" t="str">
        <f>[22]Outubro!$I$25</f>
        <v>L</v>
      </c>
      <c r="W26" s="2" t="str">
        <f>[22]Outubro!$I$26</f>
        <v>NO</v>
      </c>
      <c r="X26" s="2" t="str">
        <f>[22]Outubro!$I$27</f>
        <v>NO</v>
      </c>
      <c r="Y26" s="2" t="str">
        <f>[22]Outubro!$I$28</f>
        <v>L</v>
      </c>
      <c r="Z26" s="2" t="str">
        <f>[22]Outubro!$I$29</f>
        <v>L</v>
      </c>
      <c r="AA26" s="2" t="str">
        <f>[22]Outubro!$I$30</f>
        <v>L</v>
      </c>
      <c r="AB26" s="2" t="str">
        <f>[22]Outubro!$I$31</f>
        <v>L</v>
      </c>
      <c r="AC26" s="2" t="str">
        <f>[22]Outubro!$I$32</f>
        <v>SO</v>
      </c>
      <c r="AD26" s="2" t="str">
        <f>[22]Outubro!$I$33</f>
        <v>N</v>
      </c>
      <c r="AE26" s="2" t="str">
        <f>[22]Outubro!$I$34</f>
        <v>SO</v>
      </c>
      <c r="AF26" s="2" t="str">
        <f>[22]Outubro!$I$35</f>
        <v>NO</v>
      </c>
      <c r="AG26" s="50" t="str">
        <f>[22]Outubro!$I$36</f>
        <v>L</v>
      </c>
      <c r="AH26" s="2"/>
    </row>
    <row r="27" spans="1:34" ht="17.100000000000001" customHeight="1" x14ac:dyDescent="0.2">
      <c r="A27" s="9" t="s">
        <v>19</v>
      </c>
      <c r="B27" s="2" t="str">
        <f>[23]Outubro!$I$5</f>
        <v>NE</v>
      </c>
      <c r="C27" s="2" t="str">
        <f>[23]Outubro!$I$6</f>
        <v>N</v>
      </c>
      <c r="D27" s="2" t="str">
        <f>[23]Outubro!$I$7</f>
        <v>S</v>
      </c>
      <c r="E27" s="2" t="str">
        <f>[23]Outubro!$I$8</f>
        <v>SE</v>
      </c>
      <c r="F27" s="2" t="str">
        <f>[23]Outubro!$I$9</f>
        <v>NE</v>
      </c>
      <c r="G27" s="2" t="str">
        <f>[23]Outubro!$I$10</f>
        <v>NE</v>
      </c>
      <c r="H27" s="2" t="str">
        <f>[23]Outubro!$I$11</f>
        <v>NE</v>
      </c>
      <c r="I27" s="2" t="str">
        <f>[23]Outubro!$I$12</f>
        <v>N</v>
      </c>
      <c r="J27" s="2" t="str">
        <f>[23]Outubro!$I$13</f>
        <v>N</v>
      </c>
      <c r="K27" s="2" t="str">
        <f>[23]Outubro!$I$14</f>
        <v>SO</v>
      </c>
      <c r="L27" s="2" t="str">
        <f>[23]Outubro!$I$15</f>
        <v>S</v>
      </c>
      <c r="M27" s="2" t="str">
        <f>[23]Outubro!$I$16</f>
        <v>S</v>
      </c>
      <c r="N27" s="2" t="str">
        <f>[23]Outubro!$I$17</f>
        <v>L</v>
      </c>
      <c r="O27" s="2" t="str">
        <f>[23]Outubro!$I$18</f>
        <v>L</v>
      </c>
      <c r="P27" s="2" t="str">
        <f>[23]Outubro!$I$19</f>
        <v>NE</v>
      </c>
      <c r="Q27" s="2" t="str">
        <f>[23]Outubro!$I$20</f>
        <v>S</v>
      </c>
      <c r="R27" s="2" t="str">
        <f>[23]Outubro!$I$21</f>
        <v>S</v>
      </c>
      <c r="S27" s="2" t="str">
        <f>[23]Outubro!$I$22</f>
        <v>S</v>
      </c>
      <c r="T27" s="2" t="str">
        <f>[23]Outubro!$I$23</f>
        <v>N</v>
      </c>
      <c r="U27" s="2" t="str">
        <f>[23]Outubro!$I$24</f>
        <v>SE</v>
      </c>
      <c r="V27" s="2" t="str">
        <f>[23]Outubro!$I$25</f>
        <v>SE</v>
      </c>
      <c r="W27" s="2" t="str">
        <f>[23]Outubro!$I$26</f>
        <v>N</v>
      </c>
      <c r="X27" s="2" t="str">
        <f>[23]Outubro!$I$27</f>
        <v>S</v>
      </c>
      <c r="Y27" s="2" t="str">
        <f>[23]Outubro!$I$28</f>
        <v>S</v>
      </c>
      <c r="Z27" s="2" t="str">
        <f>[23]Outubro!$I$29</f>
        <v>SE</v>
      </c>
      <c r="AA27" s="2" t="str">
        <f>[23]Outubro!$I$30</f>
        <v>L</v>
      </c>
      <c r="AB27" s="2" t="str">
        <f>[23]Outubro!$I$31</f>
        <v>NE</v>
      </c>
      <c r="AC27" s="2" t="str">
        <f>[23]Outubro!$I$32</f>
        <v>SE</v>
      </c>
      <c r="AD27" s="2" t="str">
        <f>[23]Outubro!$I$33</f>
        <v>NE</v>
      </c>
      <c r="AE27" s="2" t="str">
        <f>[23]Outubro!$I$34</f>
        <v>SE</v>
      </c>
      <c r="AF27" s="2" t="str">
        <f>[23]Outubro!$I$35</f>
        <v>NE</v>
      </c>
      <c r="AG27" s="50" t="str">
        <f>[23]Outubro!$I$36</f>
        <v>NE</v>
      </c>
      <c r="AH27" s="2"/>
    </row>
    <row r="28" spans="1:34" ht="17.100000000000001" customHeight="1" x14ac:dyDescent="0.2">
      <c r="A28" s="9" t="s">
        <v>31</v>
      </c>
      <c r="B28" s="2" t="str">
        <f>[24]Outubro!$I$5</f>
        <v>NO</v>
      </c>
      <c r="C28" s="2" t="str">
        <f>[24]Outubro!$I$6</f>
        <v>NE</v>
      </c>
      <c r="D28" s="2" t="str">
        <f>[24]Outubro!$I$7</f>
        <v>NO</v>
      </c>
      <c r="E28" s="2" t="str">
        <f>[24]Outubro!$I$8</f>
        <v>S</v>
      </c>
      <c r="F28" s="2" t="str">
        <f>[24]Outubro!$I$9</f>
        <v>NE</v>
      </c>
      <c r="G28" s="2" t="str">
        <f>[24]Outubro!$I$10</f>
        <v>NE</v>
      </c>
      <c r="H28" s="2" t="str">
        <f>[24]Outubro!$I$11</f>
        <v>NE</v>
      </c>
      <c r="I28" s="2" t="str">
        <f>[24]Outubro!$I$12</f>
        <v>SE</v>
      </c>
      <c r="J28" s="2" t="str">
        <f>[24]Outubro!$I$13</f>
        <v>NO</v>
      </c>
      <c r="K28" s="2" t="str">
        <f>[24]Outubro!$I$14</f>
        <v>N</v>
      </c>
      <c r="L28" s="2" t="str">
        <f>[24]Outubro!$I$15</f>
        <v>S</v>
      </c>
      <c r="M28" s="2" t="str">
        <f>[24]Outubro!$I$16</f>
        <v>SE</v>
      </c>
      <c r="N28" s="2" t="str">
        <f>[24]Outubro!$I$17</f>
        <v>L</v>
      </c>
      <c r="O28" s="2" t="str">
        <f>[24]Outubro!$I$18</f>
        <v>SE</v>
      </c>
      <c r="P28" s="2" t="str">
        <f>[24]Outubro!$I$19</f>
        <v>NE</v>
      </c>
      <c r="Q28" s="2" t="str">
        <f>[24]Outubro!$I$20</f>
        <v>NO</v>
      </c>
      <c r="R28" s="2" t="str">
        <f>[24]Outubro!$I$21</f>
        <v>SE</v>
      </c>
      <c r="S28" s="2" t="str">
        <f>[24]Outubro!$I$22</f>
        <v>NE</v>
      </c>
      <c r="T28" s="2" t="str">
        <f>[24]Outubro!$I$23</f>
        <v>L</v>
      </c>
      <c r="U28" s="2" t="str">
        <f>[24]Outubro!$I$24</f>
        <v>NO</v>
      </c>
      <c r="V28" s="2" t="str">
        <f>[24]Outubro!$I$25</f>
        <v>NO</v>
      </c>
      <c r="W28" s="2" t="str">
        <f>[24]Outubro!$I$26</f>
        <v>NO</v>
      </c>
      <c r="X28" s="2" t="str">
        <f>[24]Outubro!$I$27</f>
        <v>NO</v>
      </c>
      <c r="Y28" s="2" t="str">
        <f>[24]Outubro!$I$28</f>
        <v>SE</v>
      </c>
      <c r="Z28" s="2" t="str">
        <f>[24]Outubro!$I$29</f>
        <v>NO</v>
      </c>
      <c r="AA28" s="2" t="str">
        <f>[24]Outubro!$I$30</f>
        <v>NE</v>
      </c>
      <c r="AB28" s="2" t="str">
        <f>[24]Outubro!$I$31</f>
        <v>NO</v>
      </c>
      <c r="AC28" s="2" t="str">
        <f>[24]Outubro!$I$32</f>
        <v>NO</v>
      </c>
      <c r="AD28" s="2" t="str">
        <f>[24]Outubro!$I$33</f>
        <v>NO</v>
      </c>
      <c r="AE28" s="2" t="str">
        <f>[24]Outubro!$I$34</f>
        <v>NO</v>
      </c>
      <c r="AF28" s="2" t="str">
        <f>[24]Outubro!$I$35</f>
        <v>NO</v>
      </c>
      <c r="AG28" s="50" t="str">
        <f>[24]Outubro!$I$36</f>
        <v>NO</v>
      </c>
      <c r="AH28" s="2"/>
    </row>
    <row r="29" spans="1:34" ht="17.100000000000001" customHeight="1" x14ac:dyDescent="0.2">
      <c r="A29" s="9" t="s">
        <v>20</v>
      </c>
      <c r="B29" s="20" t="str">
        <f>[25]Outubro!$I$5</f>
        <v>NE</v>
      </c>
      <c r="C29" s="20" t="str">
        <f>[25]Outubro!$I$6</f>
        <v>NE</v>
      </c>
      <c r="D29" s="20" t="str">
        <f>[25]Outubro!$I$7</f>
        <v>N</v>
      </c>
      <c r="E29" s="20" t="str">
        <f>[25]Outubro!$I$8</f>
        <v>S</v>
      </c>
      <c r="F29" s="20" t="str">
        <f>[25]Outubro!$I$9</f>
        <v>S</v>
      </c>
      <c r="G29" s="20" t="str">
        <f>[25]Outubro!$I$10</f>
        <v>NE</v>
      </c>
      <c r="H29" s="20" t="str">
        <f>[25]Outubro!$I$11</f>
        <v>NE</v>
      </c>
      <c r="I29" s="20" t="str">
        <f>[25]Outubro!$I$12</f>
        <v>L</v>
      </c>
      <c r="J29" s="20" t="str">
        <f>[25]Outubro!$I$13</f>
        <v>SE</v>
      </c>
      <c r="K29" s="20" t="str">
        <f>[25]Outubro!$I$14</f>
        <v>N</v>
      </c>
      <c r="L29" s="20" t="str">
        <f>[25]Outubro!$I$15</f>
        <v>NO</v>
      </c>
      <c r="M29" s="20" t="str">
        <f>[25]Outubro!$I$16</f>
        <v>SE</v>
      </c>
      <c r="N29" s="20" t="str">
        <f>[25]Outubro!$I$17</f>
        <v>SE</v>
      </c>
      <c r="O29" s="20" t="str">
        <f>[25]Outubro!$I$18</f>
        <v>SE</v>
      </c>
      <c r="P29" s="20" t="str">
        <f>[25]Outubro!$I$19</f>
        <v>SE</v>
      </c>
      <c r="Q29" s="20" t="str">
        <f>[25]Outubro!$I$20</f>
        <v>S</v>
      </c>
      <c r="R29" s="20" t="str">
        <f>[25]Outubro!$I$21</f>
        <v>S</v>
      </c>
      <c r="S29" s="20" t="str">
        <f>[25]Outubro!$I$22</f>
        <v>O</v>
      </c>
      <c r="T29" s="20" t="str">
        <f>[25]Outubro!$I$23</f>
        <v>SO</v>
      </c>
      <c r="U29" s="20" t="str">
        <f>[25]Outubro!$I$24</f>
        <v>N</v>
      </c>
      <c r="V29" s="20" t="str">
        <f>[25]Outubro!$I$25</f>
        <v>N</v>
      </c>
      <c r="W29" s="20" t="str">
        <f>[25]Outubro!$I$26</f>
        <v>N</v>
      </c>
      <c r="X29" s="20" t="str">
        <f>[25]Outubro!$I$27</f>
        <v>NO</v>
      </c>
      <c r="Y29" s="20" t="str">
        <f>[25]Outubro!$I$28</f>
        <v>NE</v>
      </c>
      <c r="Z29" s="20" t="str">
        <f>[25]Outubro!$I$29</f>
        <v>S</v>
      </c>
      <c r="AA29" s="20" t="str">
        <f>[25]Outubro!$I$30</f>
        <v>NE</v>
      </c>
      <c r="AB29" s="20" t="str">
        <f>[25]Outubro!$I$31</f>
        <v>SE</v>
      </c>
      <c r="AC29" s="20" t="str">
        <f>[25]Outubro!$I$32</f>
        <v>NO</v>
      </c>
      <c r="AD29" s="20" t="str">
        <f>[25]Outubro!$I$33</f>
        <v>SE</v>
      </c>
      <c r="AE29" s="20" t="str">
        <f>[25]Outubro!$I$34</f>
        <v>SO</v>
      </c>
      <c r="AF29" s="20" t="str">
        <f>[25]Outubro!$I$35</f>
        <v>S</v>
      </c>
      <c r="AG29" s="52" t="str">
        <f>[25]Janeiro!$I$36</f>
        <v>N</v>
      </c>
      <c r="AH29" s="2"/>
    </row>
    <row r="30" spans="1:34" s="5" customFormat="1" ht="17.100000000000001" customHeight="1" x14ac:dyDescent="0.2">
      <c r="A30" s="13" t="s">
        <v>38</v>
      </c>
      <c r="B30" s="21" t="s">
        <v>52</v>
      </c>
      <c r="C30" s="21" t="s">
        <v>54</v>
      </c>
      <c r="D30" s="21" t="s">
        <v>54</v>
      </c>
      <c r="E30" s="21" t="s">
        <v>51</v>
      </c>
      <c r="F30" s="21" t="s">
        <v>53</v>
      </c>
      <c r="G30" s="21" t="s">
        <v>52</v>
      </c>
      <c r="H30" s="21" t="s">
        <v>52</v>
      </c>
      <c r="I30" s="21" t="s">
        <v>53</v>
      </c>
      <c r="J30" s="21" t="s">
        <v>58</v>
      </c>
      <c r="K30" s="21" t="s">
        <v>55</v>
      </c>
      <c r="L30" s="21" t="s">
        <v>51</v>
      </c>
      <c r="M30" s="21" t="s">
        <v>51</v>
      </c>
      <c r="N30" s="21" t="s">
        <v>53</v>
      </c>
      <c r="O30" s="21" t="s">
        <v>53</v>
      </c>
      <c r="P30" s="22" t="s">
        <v>53</v>
      </c>
      <c r="Q30" s="22" t="s">
        <v>52</v>
      </c>
      <c r="R30" s="22" t="s">
        <v>51</v>
      </c>
      <c r="S30" s="22" t="s">
        <v>52</v>
      </c>
      <c r="T30" s="22" t="s">
        <v>52</v>
      </c>
      <c r="U30" s="22" t="s">
        <v>53</v>
      </c>
      <c r="V30" s="22" t="s">
        <v>52</v>
      </c>
      <c r="W30" s="22" t="s">
        <v>54</v>
      </c>
      <c r="X30" s="22" t="s">
        <v>51</v>
      </c>
      <c r="Y30" s="22" t="s">
        <v>56</v>
      </c>
      <c r="Z30" s="22" t="s">
        <v>53</v>
      </c>
      <c r="AA30" s="22" t="s">
        <v>53</v>
      </c>
      <c r="AB30" s="22" t="s">
        <v>52</v>
      </c>
      <c r="AC30" s="22" t="s">
        <v>54</v>
      </c>
      <c r="AD30" s="22" t="s">
        <v>52</v>
      </c>
      <c r="AE30" s="22" t="s">
        <v>58</v>
      </c>
      <c r="AF30" s="22" t="s">
        <v>50</v>
      </c>
      <c r="AG30" s="47"/>
      <c r="AH30" s="19"/>
    </row>
    <row r="31" spans="1:34" x14ac:dyDescent="0.2">
      <c r="A31" s="67" t="s">
        <v>37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36"/>
      <c r="AG31" s="17" t="s">
        <v>53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G31" sqref="AG3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0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"/>
    </row>
    <row r="3" spans="1:34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D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f t="shared" si="0"/>
        <v>29</v>
      </c>
      <c r="AE3" s="58">
        <v>30</v>
      </c>
      <c r="AF3" s="58">
        <v>31</v>
      </c>
      <c r="AG3" s="30" t="s">
        <v>41</v>
      </c>
      <c r="AH3" s="19"/>
    </row>
    <row r="4" spans="1:34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29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2">
        <f>[1]Outubro!$J$5</f>
        <v>47.16</v>
      </c>
      <c r="C5" s="42">
        <f>[1]Outubro!$J$6</f>
        <v>52.92</v>
      </c>
      <c r="D5" s="42">
        <f>[1]Outubro!$J$7</f>
        <v>54.72</v>
      </c>
      <c r="E5" s="42">
        <f>[1]Outubro!$J$8</f>
        <v>21.6</v>
      </c>
      <c r="F5" s="42">
        <f>[1]Outubro!$J$9</f>
        <v>24.12</v>
      </c>
      <c r="G5" s="42">
        <f>[1]Outubro!$J$10</f>
        <v>29.52</v>
      </c>
      <c r="H5" s="42">
        <f>[1]Outubro!$J$11</f>
        <v>32.76</v>
      </c>
      <c r="I5" s="42">
        <f>[1]Outubro!$J$12</f>
        <v>24.840000000000003</v>
      </c>
      <c r="J5" s="42">
        <f>[1]Outubro!$J$13</f>
        <v>27.720000000000002</v>
      </c>
      <c r="K5" s="42">
        <f>[1]Outubro!$J$14</f>
        <v>52.2</v>
      </c>
      <c r="L5" s="42">
        <f>[1]Outubro!$J$15</f>
        <v>32.04</v>
      </c>
      <c r="M5" s="42">
        <f>[1]Outubro!$J$16</f>
        <v>33.840000000000003</v>
      </c>
      <c r="N5" s="42">
        <f>[1]Outubro!$J$17</f>
        <v>27</v>
      </c>
      <c r="O5" s="42">
        <f>[1]Outubro!$J$18</f>
        <v>31.319999999999997</v>
      </c>
      <c r="P5" s="42">
        <f>[1]Outubro!$J$19</f>
        <v>34.200000000000003</v>
      </c>
      <c r="Q5" s="42">
        <f>[1]Outubro!$J$20</f>
        <v>79.56</v>
      </c>
      <c r="R5" s="42">
        <f>[1]Outubro!$J$21</f>
        <v>27</v>
      </c>
      <c r="S5" s="42">
        <f>[1]Outubro!$J$22</f>
        <v>19.8</v>
      </c>
      <c r="T5" s="42">
        <f>[1]Outubro!$J$23</f>
        <v>68.039999999999992</v>
      </c>
      <c r="U5" s="42">
        <f>[1]Outubro!$J$24</f>
        <v>55.080000000000005</v>
      </c>
      <c r="V5" s="42">
        <f>[1]Outubro!$J$25</f>
        <v>41.4</v>
      </c>
      <c r="W5" s="42">
        <f>[1]Outubro!$J$26</f>
        <v>48.24</v>
      </c>
      <c r="X5" s="42">
        <f>[1]Outubro!$J$27</f>
        <v>46.800000000000004</v>
      </c>
      <c r="Y5" s="42">
        <f>[1]Outubro!$J$28</f>
        <v>32.04</v>
      </c>
      <c r="Z5" s="42">
        <f>[1]Outubro!$J$29</f>
        <v>15.48</v>
      </c>
      <c r="AA5" s="42">
        <f>[1]Outubro!$J$30</f>
        <v>67.680000000000007</v>
      </c>
      <c r="AB5" s="42">
        <f>[1]Outubro!$J$31</f>
        <v>26.28</v>
      </c>
      <c r="AC5" s="42">
        <f>[1]Outubro!$J$32</f>
        <v>63.360000000000007</v>
      </c>
      <c r="AD5" s="42">
        <f>[1]Outubro!$J$33</f>
        <v>20.52</v>
      </c>
      <c r="AE5" s="42">
        <f>[1]Outubro!$J$34</f>
        <v>19.8</v>
      </c>
      <c r="AF5" s="42">
        <f>[1]Outubro!$J$35</f>
        <v>31.319999999999997</v>
      </c>
      <c r="AG5" s="45">
        <f>MAX(B5:AF5)</f>
        <v>79.56</v>
      </c>
      <c r="AH5" s="19"/>
    </row>
    <row r="6" spans="1:34" s="1" customFormat="1" ht="17.100000000000001" customHeight="1" x14ac:dyDescent="0.2">
      <c r="A6" s="9" t="s">
        <v>0</v>
      </c>
      <c r="B6" s="3">
        <f>[2]Outubro!$J$5</f>
        <v>56.519999999999996</v>
      </c>
      <c r="C6" s="3">
        <f>[2]Outubro!$J$6</f>
        <v>48.6</v>
      </c>
      <c r="D6" s="3">
        <f>[2]Outubro!$J$7</f>
        <v>43.56</v>
      </c>
      <c r="E6" s="3">
        <f>[2]Outubro!$J$8</f>
        <v>21.6</v>
      </c>
      <c r="F6" s="3">
        <f>[2]Outubro!$J$9</f>
        <v>36.72</v>
      </c>
      <c r="G6" s="3">
        <f>[2]Outubro!$J$10</f>
        <v>41.04</v>
      </c>
      <c r="H6" s="3">
        <f>[2]Outubro!$J$11</f>
        <v>36.72</v>
      </c>
      <c r="I6" s="3">
        <f>[2]Outubro!$J$12</f>
        <v>35.64</v>
      </c>
      <c r="J6" s="3">
        <f>[2]Outubro!$J$13</f>
        <v>41.4</v>
      </c>
      <c r="K6" s="3">
        <f>[2]Outubro!$J$14</f>
        <v>43.56</v>
      </c>
      <c r="L6" s="3">
        <f>[2]Outubro!$J$15</f>
        <v>32.76</v>
      </c>
      <c r="M6" s="3">
        <f>[2]Outubro!$J$16</f>
        <v>25.56</v>
      </c>
      <c r="N6" s="3">
        <f>[2]Outubro!$J$17</f>
        <v>43.2</v>
      </c>
      <c r="O6" s="3">
        <f>[2]Outubro!$J$18</f>
        <v>45.36</v>
      </c>
      <c r="P6" s="3">
        <f>[2]Outubro!$J$19</f>
        <v>45.72</v>
      </c>
      <c r="Q6" s="3">
        <f>[2]Outubro!$J$20</f>
        <v>82.08</v>
      </c>
      <c r="R6" s="3">
        <f>[2]Outubro!$J$21</f>
        <v>29.880000000000003</v>
      </c>
      <c r="S6" s="3">
        <f>[2]Outubro!$J$22</f>
        <v>48.6</v>
      </c>
      <c r="T6" s="3">
        <f>[2]Outubro!$J$23</f>
        <v>48.96</v>
      </c>
      <c r="U6" s="3">
        <f>[2]Outubro!$J$24</f>
        <v>67.319999999999993</v>
      </c>
      <c r="V6" s="3">
        <f>[2]Outubro!$J$25</f>
        <v>77.400000000000006</v>
      </c>
      <c r="W6" s="3">
        <f>[2]Outubro!$J$26</f>
        <v>72.72</v>
      </c>
      <c r="X6" s="3">
        <f>[2]Outubro!$J$27</f>
        <v>47.88</v>
      </c>
      <c r="Y6" s="3">
        <f>[2]Outubro!$J$28</f>
        <v>28.08</v>
      </c>
      <c r="Z6" s="3">
        <f>[2]Outubro!$J$29</f>
        <v>33.480000000000004</v>
      </c>
      <c r="AA6" s="3">
        <f>[2]Outubro!$J$30</f>
        <v>35.64</v>
      </c>
      <c r="AB6" s="3">
        <f>[2]Outubro!$J$31</f>
        <v>33.840000000000003</v>
      </c>
      <c r="AC6" s="3">
        <f>[2]Outubro!$J$32</f>
        <v>37.080000000000005</v>
      </c>
      <c r="AD6" s="3">
        <f>[2]Outubro!$J$33</f>
        <v>35.28</v>
      </c>
      <c r="AE6" s="3">
        <f>[2]Outubro!$J$34</f>
        <v>36</v>
      </c>
      <c r="AF6" s="3">
        <f>[2]Outubro!$J$35</f>
        <v>44.28</v>
      </c>
      <c r="AG6" s="16">
        <f>MAX(B6:AF6)</f>
        <v>82.08</v>
      </c>
      <c r="AH6" s="2"/>
    </row>
    <row r="7" spans="1:34" ht="17.100000000000001" customHeight="1" x14ac:dyDescent="0.2">
      <c r="A7" s="9" t="s">
        <v>1</v>
      </c>
      <c r="B7" s="14">
        <f>[3]Outubro!$J$5</f>
        <v>36</v>
      </c>
      <c r="C7" s="14">
        <f>[3]Outubro!$J$6</f>
        <v>52.56</v>
      </c>
      <c r="D7" s="14">
        <f>[3]Outubro!$J$7</f>
        <v>35.28</v>
      </c>
      <c r="E7" s="14">
        <f>[3]Outubro!$J$8</f>
        <v>32.76</v>
      </c>
      <c r="F7" s="14">
        <f>[3]Outubro!$J$9</f>
        <v>22.68</v>
      </c>
      <c r="G7" s="14">
        <f>[3]Outubro!$J$10</f>
        <v>25.92</v>
      </c>
      <c r="H7" s="14">
        <f>[3]Outubro!$J$11</f>
        <v>31.680000000000003</v>
      </c>
      <c r="I7" s="14">
        <f>[3]Outubro!$J$12</f>
        <v>25.56</v>
      </c>
      <c r="J7" s="14">
        <f>[3]Outubro!$J$13</f>
        <v>24.48</v>
      </c>
      <c r="K7" s="14">
        <f>[3]Outubro!$J$14</f>
        <v>33.119999999999997</v>
      </c>
      <c r="L7" s="14">
        <f>[3]Outubro!$J$15</f>
        <v>28.44</v>
      </c>
      <c r="M7" s="14">
        <f>[3]Outubro!$J$16</f>
        <v>25.92</v>
      </c>
      <c r="N7" s="14">
        <f>[3]Outubro!$J$17</f>
        <v>29.880000000000003</v>
      </c>
      <c r="O7" s="14">
        <f>[3]Outubro!$J$18</f>
        <v>35.64</v>
      </c>
      <c r="P7" s="14">
        <f>[3]Outubro!$J$19</f>
        <v>29.16</v>
      </c>
      <c r="Q7" s="14">
        <f>[3]Outubro!$J$20</f>
        <v>55.800000000000004</v>
      </c>
      <c r="R7" s="14">
        <f>[3]Outubro!$J$21</f>
        <v>18.720000000000002</v>
      </c>
      <c r="S7" s="14">
        <f>[3]Outubro!$J$22</f>
        <v>21.6</v>
      </c>
      <c r="T7" s="14">
        <f>[3]Outubro!$J$23</f>
        <v>67.319999999999993</v>
      </c>
      <c r="U7" s="14">
        <f>[3]Outubro!$J$24</f>
        <v>31.680000000000003</v>
      </c>
      <c r="V7" s="14">
        <f>[3]Outubro!$J$25</f>
        <v>37.800000000000004</v>
      </c>
      <c r="W7" s="14">
        <f>[3]Outubro!$J$26</f>
        <v>46.080000000000005</v>
      </c>
      <c r="X7" s="14">
        <f>[3]Outubro!$J$27</f>
        <v>68.039999999999992</v>
      </c>
      <c r="Y7" s="14">
        <f>[3]Outubro!$J$28</f>
        <v>36.36</v>
      </c>
      <c r="Z7" s="14">
        <f>[3]Outubro!$J$29</f>
        <v>26.64</v>
      </c>
      <c r="AA7" s="14">
        <f>[3]Outubro!$J$30</f>
        <v>18.36</v>
      </c>
      <c r="AB7" s="14">
        <f>[3]Outubro!$J$31</f>
        <v>33.480000000000004</v>
      </c>
      <c r="AC7" s="14">
        <f>[3]Outubro!$J$32</f>
        <v>24.12</v>
      </c>
      <c r="AD7" s="14">
        <f>[3]Outubro!$J$33</f>
        <v>23.400000000000002</v>
      </c>
      <c r="AE7" s="14">
        <f>[3]Outubro!$J$34</f>
        <v>24.48</v>
      </c>
      <c r="AF7" s="14">
        <f>[3]Outubro!$J$35</f>
        <v>25.2</v>
      </c>
      <c r="AG7" s="16">
        <f t="shared" ref="AG7:AG15" si="1">MAX(B7:AF7)</f>
        <v>68.039999999999992</v>
      </c>
      <c r="AH7" s="2"/>
    </row>
    <row r="8" spans="1:34" ht="17.100000000000001" customHeight="1" x14ac:dyDescent="0.2">
      <c r="A8" s="9" t="s">
        <v>47</v>
      </c>
      <c r="B8" s="14">
        <f>[4]Outubro!$J$5</f>
        <v>47.519999999999996</v>
      </c>
      <c r="C8" s="14">
        <f>[4]Outubro!$J$6</f>
        <v>80.28</v>
      </c>
      <c r="D8" s="14">
        <f>[4]Outubro!$J$7</f>
        <v>80.28</v>
      </c>
      <c r="E8" s="14">
        <f>[4]Outubro!$J$8</f>
        <v>19.079999999999998</v>
      </c>
      <c r="F8" s="14">
        <f>[4]Outubro!$J$9</f>
        <v>28.44</v>
      </c>
      <c r="G8" s="14">
        <f>[4]Outubro!$J$10</f>
        <v>36</v>
      </c>
      <c r="H8" s="14">
        <f>[4]Outubro!$J$11</f>
        <v>38.159999999999997</v>
      </c>
      <c r="I8" s="14">
        <f>[4]Outubro!$J$12</f>
        <v>28.8</v>
      </c>
      <c r="J8" s="14">
        <f>[4]Outubro!$J$13</f>
        <v>29.16</v>
      </c>
      <c r="K8" s="14">
        <f>[4]Outubro!$J$14</f>
        <v>48.96</v>
      </c>
      <c r="L8" s="14">
        <f>[4]Outubro!$J$15</f>
        <v>36.36</v>
      </c>
      <c r="M8" s="14">
        <f>[4]Outubro!$J$16</f>
        <v>21.6</v>
      </c>
      <c r="N8" s="14">
        <f>[4]Outubro!$J$17</f>
        <v>27.36</v>
      </c>
      <c r="O8" s="14">
        <f>[4]Outubro!$J$18</f>
        <v>30.6</v>
      </c>
      <c r="P8" s="14">
        <f>[4]Outubro!$J$19</f>
        <v>36.72</v>
      </c>
      <c r="Q8" s="14">
        <f>[4]Outubro!$J$20</f>
        <v>75.239999999999995</v>
      </c>
      <c r="R8" s="14">
        <f>[4]Outubro!$J$21</f>
        <v>19.8</v>
      </c>
      <c r="S8" s="14">
        <f>[4]Outubro!$J$22</f>
        <v>63</v>
      </c>
      <c r="T8" s="14">
        <f>[4]Outubro!$J$23</f>
        <v>55.440000000000005</v>
      </c>
      <c r="U8" s="14">
        <f>[4]Outubro!$J$24</f>
        <v>30.6</v>
      </c>
      <c r="V8" s="14">
        <f>[4]Outubro!$J$25</f>
        <v>37.080000000000005</v>
      </c>
      <c r="W8" s="14">
        <f>[4]Outubro!$J$26</f>
        <v>54.72</v>
      </c>
      <c r="X8" s="14">
        <f>[4]Outubro!$J$27</f>
        <v>38.880000000000003</v>
      </c>
      <c r="Y8" s="14">
        <f>[4]Outubro!$J$28</f>
        <v>23.400000000000002</v>
      </c>
      <c r="Z8" s="14">
        <f>[4]Outubro!$J$29</f>
        <v>31.680000000000003</v>
      </c>
      <c r="AA8" s="14">
        <f>[4]Outubro!$J$30</f>
        <v>25.56</v>
      </c>
      <c r="AB8" s="14">
        <f>[4]Outubro!$J$31</f>
        <v>26.64</v>
      </c>
      <c r="AC8" s="14">
        <f>[4]Outubro!$J$32</f>
        <v>28.08</v>
      </c>
      <c r="AD8" s="14">
        <f>[4]Outubro!$J$33</f>
        <v>32.76</v>
      </c>
      <c r="AE8" s="14">
        <f>[4]Outubro!$J$34</f>
        <v>27.720000000000002</v>
      </c>
      <c r="AF8" s="14">
        <f>[4]Outubro!$J$35</f>
        <v>26.28</v>
      </c>
      <c r="AG8" s="16">
        <f t="shared" si="1"/>
        <v>80.28</v>
      </c>
      <c r="AH8" s="2"/>
    </row>
    <row r="9" spans="1:34" ht="17.100000000000001" customHeight="1" x14ac:dyDescent="0.2">
      <c r="A9" s="9" t="s">
        <v>2</v>
      </c>
      <c r="B9" s="3">
        <f>[5]Outubro!$J$5</f>
        <v>50.4</v>
      </c>
      <c r="C9" s="3">
        <f>[5]Outubro!$J$6</f>
        <v>50.4</v>
      </c>
      <c r="D9" s="3">
        <f>[5]Outubro!$J$7</f>
        <v>38.519999999999996</v>
      </c>
      <c r="E9" s="3">
        <f>[5]Outubro!$J$8</f>
        <v>30.96</v>
      </c>
      <c r="F9" s="3">
        <f>[5]Outubro!$J$9</f>
        <v>33.840000000000003</v>
      </c>
      <c r="G9" s="3">
        <f>[5]Outubro!$J$10</f>
        <v>54.36</v>
      </c>
      <c r="H9" s="3">
        <f>[5]Outubro!$J$11</f>
        <v>35.28</v>
      </c>
      <c r="I9" s="3">
        <f>[5]Outubro!$J$12</f>
        <v>37.440000000000005</v>
      </c>
      <c r="J9" s="3">
        <f>[5]Outubro!$J$13</f>
        <v>35.64</v>
      </c>
      <c r="K9" s="3">
        <f>[5]Outubro!$J$14</f>
        <v>42.12</v>
      </c>
      <c r="L9" s="3">
        <f>[5]Outubro!$J$15</f>
        <v>33.119999999999997</v>
      </c>
      <c r="M9" s="3">
        <f>[5]Outubro!$J$16</f>
        <v>34.200000000000003</v>
      </c>
      <c r="N9" s="3">
        <f>[5]Outubro!$J$17</f>
        <v>39.96</v>
      </c>
      <c r="O9" s="3">
        <f>[5]Outubro!$J$18</f>
        <v>49.680000000000007</v>
      </c>
      <c r="P9" s="3">
        <f>[5]Outubro!$J$19</f>
        <v>58.32</v>
      </c>
      <c r="Q9" s="3">
        <f>[5]Outubro!$J$20</f>
        <v>83.160000000000011</v>
      </c>
      <c r="R9" s="3">
        <f>[5]Outubro!$J$21</f>
        <v>23.040000000000003</v>
      </c>
      <c r="S9" s="3">
        <f>[5]Outubro!$J$22</f>
        <v>28.08</v>
      </c>
      <c r="T9" s="3">
        <f>[5]Outubro!$J$23</f>
        <v>69.84</v>
      </c>
      <c r="U9" s="3">
        <f>[5]Outubro!$J$24</f>
        <v>36</v>
      </c>
      <c r="V9" s="3">
        <f>[5]Outubro!$J$25</f>
        <v>40.680000000000007</v>
      </c>
      <c r="W9" s="3">
        <f>[5]Outubro!$J$26</f>
        <v>55.080000000000005</v>
      </c>
      <c r="X9" s="3">
        <f>[5]Outubro!$J$27</f>
        <v>50.4</v>
      </c>
      <c r="Y9" s="3">
        <f>[5]Outubro!$J$28</f>
        <v>41.4</v>
      </c>
      <c r="Z9" s="3">
        <f>[5]Outubro!$J$29</f>
        <v>22.68</v>
      </c>
      <c r="AA9" s="3">
        <f>[5]Outubro!$J$30</f>
        <v>53.64</v>
      </c>
      <c r="AB9" s="3">
        <f>[5]Outubro!$J$31</f>
        <v>30.240000000000002</v>
      </c>
      <c r="AC9" s="3">
        <f>[5]Outubro!$J$32</f>
        <v>20.88</v>
      </c>
      <c r="AD9" s="3">
        <f>[5]Outubro!$J$33</f>
        <v>39.6</v>
      </c>
      <c r="AE9" s="3">
        <f>[5]Outubro!$J$34</f>
        <v>25.2</v>
      </c>
      <c r="AF9" s="3">
        <f>[5]Outubro!$J$35</f>
        <v>38.159999999999997</v>
      </c>
      <c r="AG9" s="16">
        <f t="shared" si="1"/>
        <v>83.160000000000011</v>
      </c>
      <c r="AH9" s="2"/>
    </row>
    <row r="10" spans="1:34" ht="17.100000000000001" customHeight="1" x14ac:dyDescent="0.2">
      <c r="A10" s="9" t="s">
        <v>3</v>
      </c>
      <c r="B10" s="3">
        <f>[6]Outubro!$J$5</f>
        <v>30.6</v>
      </c>
      <c r="C10" s="3">
        <f>[6]Outubro!$J$6</f>
        <v>34.56</v>
      </c>
      <c r="D10" s="3">
        <f>[6]Outubro!$J$7</f>
        <v>56.88</v>
      </c>
      <c r="E10" s="3">
        <f>[6]Outubro!$J$8</f>
        <v>42.84</v>
      </c>
      <c r="F10" s="3">
        <f>[6]Outubro!$J$9</f>
        <v>27</v>
      </c>
      <c r="G10" s="3">
        <f>[6]Outubro!$J$10</f>
        <v>34.200000000000003</v>
      </c>
      <c r="H10" s="3">
        <f>[6]Outubro!$J$11</f>
        <v>35.28</v>
      </c>
      <c r="I10" s="3">
        <f>[6]Outubro!$J$12</f>
        <v>30.96</v>
      </c>
      <c r="J10" s="3">
        <f>[6]Outubro!$J$13</f>
        <v>25.2</v>
      </c>
      <c r="K10" s="3">
        <f>[6]Outubro!$J$14</f>
        <v>60.480000000000004</v>
      </c>
      <c r="L10" s="3">
        <f>[6]Outubro!$J$15</f>
        <v>19.8</v>
      </c>
      <c r="M10" s="3">
        <f>[6]Outubro!$J$16</f>
        <v>22.68</v>
      </c>
      <c r="N10" s="3">
        <f>[6]Outubro!$J$17</f>
        <v>29.16</v>
      </c>
      <c r="O10" s="3">
        <f>[6]Outubro!$J$18</f>
        <v>26.28</v>
      </c>
      <c r="P10" s="3">
        <f>[6]Outubro!$J$19</f>
        <v>32.4</v>
      </c>
      <c r="Q10" s="3">
        <f>[6]Outubro!$J$20</f>
        <v>43.56</v>
      </c>
      <c r="R10" s="3">
        <f>[6]Outubro!$J$21</f>
        <v>21.240000000000002</v>
      </c>
      <c r="S10" s="3">
        <f>[6]Outubro!$J$22</f>
        <v>22.68</v>
      </c>
      <c r="T10" s="3">
        <f>[6]Outubro!$J$23</f>
        <v>40.680000000000007</v>
      </c>
      <c r="U10" s="3">
        <f>[6]Outubro!$J$24</f>
        <v>49.32</v>
      </c>
      <c r="V10" s="3">
        <f>[6]Outubro!$J$25</f>
        <v>39.24</v>
      </c>
      <c r="W10" s="3">
        <f>[6]Outubro!$J$26</f>
        <v>33.480000000000004</v>
      </c>
      <c r="X10" s="3">
        <f>[6]Outubro!$J$27</f>
        <v>46.440000000000005</v>
      </c>
      <c r="Y10" s="3">
        <f>[6]Outubro!$J$28</f>
        <v>33.119999999999997</v>
      </c>
      <c r="Z10" s="3">
        <f>[6]Outubro!$J$29</f>
        <v>23.759999999999998</v>
      </c>
      <c r="AA10" s="3">
        <f>[6]Outubro!$J$30</f>
        <v>37.080000000000005</v>
      </c>
      <c r="AB10" s="3">
        <f>[6]Outubro!$J$31</f>
        <v>30.96</v>
      </c>
      <c r="AC10" s="3">
        <f>[6]Outubro!$J$32</f>
        <v>31.680000000000003</v>
      </c>
      <c r="AD10" s="3">
        <f>[6]Outubro!$J$33</f>
        <v>37.080000000000005</v>
      </c>
      <c r="AE10" s="3">
        <f>[6]Outubro!$J$34</f>
        <v>29.52</v>
      </c>
      <c r="AF10" s="3">
        <f>[6]Outubro!$J$35</f>
        <v>28.44</v>
      </c>
      <c r="AG10" s="16">
        <f t="shared" si="1"/>
        <v>60.480000000000004</v>
      </c>
      <c r="AH10" s="2"/>
    </row>
    <row r="11" spans="1:34" ht="17.100000000000001" customHeight="1" x14ac:dyDescent="0.2">
      <c r="A11" s="9" t="s">
        <v>4</v>
      </c>
      <c r="B11" s="3">
        <f>[7]Outubro!$J$5</f>
        <v>40.680000000000007</v>
      </c>
      <c r="C11" s="3">
        <f>[7]Outubro!$J$6</f>
        <v>37.080000000000005</v>
      </c>
      <c r="D11" s="3">
        <f>[7]Outubro!$J$7</f>
        <v>51.12</v>
      </c>
      <c r="E11" s="3">
        <f>[7]Outubro!$J$8</f>
        <v>33.840000000000003</v>
      </c>
      <c r="F11" s="3">
        <f>[7]Outubro!$J$9</f>
        <v>36.72</v>
      </c>
      <c r="G11" s="3">
        <f>[7]Outubro!$J$10</f>
        <v>43.2</v>
      </c>
      <c r="H11" s="3">
        <f>[7]Outubro!$J$11</f>
        <v>40.32</v>
      </c>
      <c r="I11" s="3">
        <f>[7]Outubro!$J$12</f>
        <v>33.840000000000003</v>
      </c>
      <c r="J11" s="3">
        <f>[7]Outubro!$J$13</f>
        <v>38.159999999999997</v>
      </c>
      <c r="K11" s="3">
        <f>[7]Outubro!$J$14</f>
        <v>55.800000000000004</v>
      </c>
      <c r="L11" s="3">
        <f>[7]Outubro!$J$15</f>
        <v>25.56</v>
      </c>
      <c r="M11" s="3">
        <f>[7]Outubro!$J$16</f>
        <v>43.2</v>
      </c>
      <c r="N11" s="3">
        <f>[7]Outubro!$J$17</f>
        <v>30.96</v>
      </c>
      <c r="O11" s="3">
        <f>[7]Outubro!$J$18</f>
        <v>26.28</v>
      </c>
      <c r="P11" s="3">
        <f>[7]Outubro!$J$19</f>
        <v>40.32</v>
      </c>
      <c r="Q11" s="3">
        <f>[7]Outubro!$J$20</f>
        <v>48.24</v>
      </c>
      <c r="R11" s="3">
        <f>[7]Outubro!$J$21</f>
        <v>29.16</v>
      </c>
      <c r="S11" s="3">
        <f>[7]Outubro!$J$22</f>
        <v>52.56</v>
      </c>
      <c r="T11" s="3">
        <f>[7]Outubro!$J$23</f>
        <v>41.04</v>
      </c>
      <c r="U11" s="3">
        <f>[7]Outubro!$J$24</f>
        <v>37.440000000000005</v>
      </c>
      <c r="V11" s="3">
        <f>[7]Outubro!$J$25</f>
        <v>41.76</v>
      </c>
      <c r="W11" s="3">
        <f>[7]Outubro!$J$26</f>
        <v>48.24</v>
      </c>
      <c r="X11" s="3">
        <f>[7]Outubro!$J$27</f>
        <v>55.080000000000005</v>
      </c>
      <c r="Y11" s="3">
        <f>[7]Outubro!$J$28</f>
        <v>54.36</v>
      </c>
      <c r="Z11" s="3">
        <f>[7]Outubro!$J$29</f>
        <v>28.8</v>
      </c>
      <c r="AA11" s="3">
        <f>[7]Outubro!$J$30</f>
        <v>44.64</v>
      </c>
      <c r="AB11" s="3">
        <f>[7]Outubro!$J$31</f>
        <v>27.720000000000002</v>
      </c>
      <c r="AC11" s="3">
        <f>[7]Outubro!$J$32</f>
        <v>28.08</v>
      </c>
      <c r="AD11" s="3">
        <f>[7]Outubro!$J$33</f>
        <v>33.119999999999997</v>
      </c>
      <c r="AE11" s="3">
        <f>[7]Outubro!$J$34</f>
        <v>54</v>
      </c>
      <c r="AF11" s="3">
        <f>[7]Outubro!$J$35</f>
        <v>44.64</v>
      </c>
      <c r="AG11" s="16">
        <f t="shared" si="1"/>
        <v>55.800000000000004</v>
      </c>
      <c r="AH11" s="2"/>
    </row>
    <row r="12" spans="1:34" ht="17.100000000000001" customHeight="1" x14ac:dyDescent="0.2">
      <c r="A12" s="9" t="s">
        <v>5</v>
      </c>
      <c r="B12" s="3">
        <f>[8]Outubro!$J$5</f>
        <v>46.440000000000005</v>
      </c>
      <c r="C12" s="3">
        <f>[8]Outubro!$J$6</f>
        <v>46.440000000000005</v>
      </c>
      <c r="D12" s="3">
        <f>[8]Outubro!$J$7</f>
        <v>29.52</v>
      </c>
      <c r="E12" s="3">
        <f>[8]Outubro!$J$8</f>
        <v>47.519999999999996</v>
      </c>
      <c r="F12" s="3">
        <f>[8]Outubro!$J$9</f>
        <v>32.4</v>
      </c>
      <c r="G12" s="3">
        <f>[8]Outubro!$J$10</f>
        <v>40.680000000000007</v>
      </c>
      <c r="H12" s="3">
        <f>[8]Outubro!$J$11</f>
        <v>41.04</v>
      </c>
      <c r="I12" s="3">
        <f>[8]Outubro!$J$12</f>
        <v>53.28</v>
      </c>
      <c r="J12" s="3">
        <f>[8]Outubro!$J$13</f>
        <v>44.64</v>
      </c>
      <c r="K12" s="3">
        <f>[8]Outubro!$J$14</f>
        <v>46.440000000000005</v>
      </c>
      <c r="L12" s="3">
        <f>[8]Outubro!$J$15</f>
        <v>39.6</v>
      </c>
      <c r="M12" s="3">
        <f>[8]Outubro!$J$16</f>
        <v>32.76</v>
      </c>
      <c r="N12" s="3">
        <f>[8]Outubro!$J$17</f>
        <v>24.12</v>
      </c>
      <c r="O12" s="3">
        <f>[8]Outubro!$J$18</f>
        <v>39.24</v>
      </c>
      <c r="P12" s="3">
        <f>[8]Outubro!$J$19</f>
        <v>45</v>
      </c>
      <c r="Q12" s="3">
        <f>[8]Outubro!$J$20</f>
        <v>59.4</v>
      </c>
      <c r="R12" s="3">
        <f>[8]Outubro!$J$21</f>
        <v>27.36</v>
      </c>
      <c r="S12" s="3">
        <f>[8]Outubro!$J$22</f>
        <v>40.680000000000007</v>
      </c>
      <c r="T12" s="3">
        <f>[8]Outubro!$J$23</f>
        <v>43.56</v>
      </c>
      <c r="U12" s="3">
        <f>[8]Outubro!$J$24</f>
        <v>42.12</v>
      </c>
      <c r="V12" s="3">
        <f>[8]Outubro!$J$25</f>
        <v>48.6</v>
      </c>
      <c r="W12" s="3">
        <f>[8]Outubro!$J$26</f>
        <v>63</v>
      </c>
      <c r="X12" s="3">
        <f>[8]Outubro!$J$27</f>
        <v>50.76</v>
      </c>
      <c r="Y12" s="3">
        <f>[8]Outubro!$J$28</f>
        <v>21.96</v>
      </c>
      <c r="Z12" s="3">
        <f>[8]Outubro!$J$29</f>
        <v>49.32</v>
      </c>
      <c r="AA12" s="3">
        <f>[8]Outubro!$J$30</f>
        <v>32.76</v>
      </c>
      <c r="AB12" s="3">
        <f>[8]Outubro!$J$31</f>
        <v>34.56</v>
      </c>
      <c r="AC12" s="3">
        <f>[8]Outubro!$J$32</f>
        <v>54.36</v>
      </c>
      <c r="AD12" s="3">
        <f>[8]Outubro!$J$33</f>
        <v>55.080000000000005</v>
      </c>
      <c r="AE12" s="3">
        <f>[8]Outubro!$J$34</f>
        <v>40.680000000000007</v>
      </c>
      <c r="AF12" s="3">
        <f>[8]Outubro!$J$35</f>
        <v>37.440000000000005</v>
      </c>
      <c r="AG12" s="16">
        <f t="shared" si="1"/>
        <v>63</v>
      </c>
      <c r="AH12" s="2"/>
    </row>
    <row r="13" spans="1:34" ht="17.100000000000001" customHeight="1" x14ac:dyDescent="0.2">
      <c r="A13" s="9" t="s">
        <v>6</v>
      </c>
      <c r="B13" s="3">
        <f>[9]Outubro!$J$5</f>
        <v>46.440000000000005</v>
      </c>
      <c r="C13" s="3">
        <f>[9]Outubro!$J$6</f>
        <v>46.440000000000005</v>
      </c>
      <c r="D13" s="3">
        <f>[9]Outubro!$J$7</f>
        <v>29.52</v>
      </c>
      <c r="E13" s="3">
        <f>[9]Outubro!$J$8</f>
        <v>47.519999999999996</v>
      </c>
      <c r="F13" s="3">
        <f>[9]Outubro!$J$9</f>
        <v>32.4</v>
      </c>
      <c r="G13" s="3">
        <f>[9]Outubro!$J$10</f>
        <v>40.680000000000007</v>
      </c>
      <c r="H13" s="3">
        <f>[9]Outubro!$J$11</f>
        <v>41.04</v>
      </c>
      <c r="I13" s="3">
        <f>[9]Outubro!$J$12</f>
        <v>53.28</v>
      </c>
      <c r="J13" s="3">
        <f>[9]Outubro!$J$13</f>
        <v>44.64</v>
      </c>
      <c r="K13" s="3">
        <f>[9]Outubro!$J$14</f>
        <v>46.440000000000005</v>
      </c>
      <c r="L13" s="3">
        <f>[9]Outubro!$J$15</f>
        <v>39.6</v>
      </c>
      <c r="M13" s="3">
        <f>[9]Outubro!$J$16</f>
        <v>32.76</v>
      </c>
      <c r="N13" s="3">
        <f>[9]Outubro!$J$17</f>
        <v>24.12</v>
      </c>
      <c r="O13" s="3">
        <f>[9]Outubro!$J$18</f>
        <v>39.24</v>
      </c>
      <c r="P13" s="3">
        <f>[9]Outubro!$J$19</f>
        <v>33.119999999999997</v>
      </c>
      <c r="Q13" s="3">
        <f>[9]Outubro!$J$20</f>
        <v>61.2</v>
      </c>
      <c r="R13" s="3">
        <f>[9]Outubro!$J$21</f>
        <v>14.76</v>
      </c>
      <c r="S13" s="3">
        <f>[9]Outubro!$J$22</f>
        <v>27</v>
      </c>
      <c r="T13" s="3">
        <f>[9]Outubro!$J$23</f>
        <v>36.72</v>
      </c>
      <c r="U13" s="3">
        <f>[9]Outubro!$J$24</f>
        <v>33.480000000000004</v>
      </c>
      <c r="V13" s="3">
        <f>[9]Outubro!$J$25</f>
        <v>37.080000000000005</v>
      </c>
      <c r="W13" s="3">
        <f>[9]Outubro!$J$26</f>
        <v>49.680000000000007</v>
      </c>
      <c r="X13" s="3">
        <f>[9]Outubro!$J$27</f>
        <v>40.680000000000007</v>
      </c>
      <c r="Y13" s="3">
        <f>[9]Outubro!$J$28</f>
        <v>32.04</v>
      </c>
      <c r="Z13" s="3">
        <f>[9]Outubro!$J$29</f>
        <v>17.28</v>
      </c>
      <c r="AA13" s="3">
        <f>[9]Outubro!$J$30</f>
        <v>39.24</v>
      </c>
      <c r="AB13" s="3">
        <f>[9]Outubro!$J$31</f>
        <v>42.12</v>
      </c>
      <c r="AC13" s="3">
        <f>[9]Outubro!$J$32</f>
        <v>30.6</v>
      </c>
      <c r="AD13" s="3">
        <f>[9]Outubro!$J$33</f>
        <v>29.16</v>
      </c>
      <c r="AE13" s="3">
        <f>[9]Outubro!$J$34</f>
        <v>27.36</v>
      </c>
      <c r="AF13" s="3">
        <f>[9]Outubro!$J$35</f>
        <v>34.92</v>
      </c>
      <c r="AG13" s="16">
        <f t="shared" si="1"/>
        <v>61.2</v>
      </c>
      <c r="AH13" s="2"/>
    </row>
    <row r="14" spans="1:34" ht="17.100000000000001" customHeight="1" x14ac:dyDescent="0.2">
      <c r="A14" s="9" t="s">
        <v>7</v>
      </c>
      <c r="B14" s="3">
        <f>[10]Outubro!$J$5</f>
        <v>52.2</v>
      </c>
      <c r="C14" s="3">
        <f>[10]Outubro!$J$6</f>
        <v>55.440000000000005</v>
      </c>
      <c r="D14" s="3">
        <f>[10]Outubro!$J$7</f>
        <v>43.92</v>
      </c>
      <c r="E14" s="3">
        <f>[10]Outubro!$J$8</f>
        <v>25.92</v>
      </c>
      <c r="F14" s="3">
        <f>[10]Outubro!$J$9</f>
        <v>27</v>
      </c>
      <c r="G14" s="3">
        <f>[10]Outubro!$J$10</f>
        <v>42.480000000000004</v>
      </c>
      <c r="H14" s="3">
        <f>[10]Outubro!$J$11</f>
        <v>39.6</v>
      </c>
      <c r="I14" s="3">
        <f>[10]Outubro!$J$12</f>
        <v>36.36</v>
      </c>
      <c r="J14" s="3">
        <f>[10]Outubro!$J$13</f>
        <v>60.12</v>
      </c>
      <c r="K14" s="3">
        <f>[10]Outubro!$J$14</f>
        <v>43.92</v>
      </c>
      <c r="L14" s="3">
        <f>[10]Outubro!$J$15</f>
        <v>34.56</v>
      </c>
      <c r="M14" s="3">
        <f>[10]Outubro!$J$16</f>
        <v>34.56</v>
      </c>
      <c r="N14" s="3">
        <f>[10]Outubro!$J$17</f>
        <v>39.6</v>
      </c>
      <c r="O14" s="3">
        <f>[10]Outubro!$J$18</f>
        <v>36.72</v>
      </c>
      <c r="P14" s="3">
        <f>[10]Outubro!$J$19</f>
        <v>41.4</v>
      </c>
      <c r="Q14" s="3">
        <f>[10]Outubro!$J$20</f>
        <v>78.48</v>
      </c>
      <c r="R14" s="3">
        <f>[10]Outubro!$J$21</f>
        <v>22.68</v>
      </c>
      <c r="S14" s="3">
        <f>[10]Outubro!$J$22</f>
        <v>58.32</v>
      </c>
      <c r="T14" s="3">
        <f>[10]Outubro!$J$23</f>
        <v>83.160000000000011</v>
      </c>
      <c r="U14" s="3">
        <f>[10]Outubro!$J$24</f>
        <v>37.080000000000005</v>
      </c>
      <c r="V14" s="3">
        <f>[10]Outubro!$J$25</f>
        <v>54</v>
      </c>
      <c r="W14" s="3">
        <f>[10]Outubro!$J$26</f>
        <v>65.52</v>
      </c>
      <c r="X14" s="3">
        <f>[10]Outubro!$J$27</f>
        <v>49.680000000000007</v>
      </c>
      <c r="Y14" s="3">
        <f>[10]Outubro!$J$28</f>
        <v>33.840000000000003</v>
      </c>
      <c r="Z14" s="3">
        <f>[10]Outubro!$J$29</f>
        <v>30.240000000000002</v>
      </c>
      <c r="AA14" s="3">
        <f>[10]Outubro!$J$30</f>
        <v>36.72</v>
      </c>
      <c r="AB14" s="3">
        <f>[10]Outubro!$J$31</f>
        <v>49.32</v>
      </c>
      <c r="AC14" s="3">
        <f>[10]Outubro!$J$32</f>
        <v>51.480000000000004</v>
      </c>
      <c r="AD14" s="3">
        <f>[10]Outubro!$J$33</f>
        <v>34.200000000000003</v>
      </c>
      <c r="AE14" s="3">
        <f>[10]Outubro!$J$34</f>
        <v>36.36</v>
      </c>
      <c r="AF14" s="3">
        <f>[10]Outubro!$J$35</f>
        <v>48.24</v>
      </c>
      <c r="AG14" s="16">
        <f t="shared" si="1"/>
        <v>83.160000000000011</v>
      </c>
      <c r="AH14" s="2"/>
    </row>
    <row r="15" spans="1:34" ht="17.100000000000001" customHeight="1" x14ac:dyDescent="0.2">
      <c r="A15" s="9" t="s">
        <v>8</v>
      </c>
      <c r="B15" s="3">
        <f>[11]Outubro!$J$5</f>
        <v>40.32</v>
      </c>
      <c r="C15" s="3">
        <f>[11]Outubro!$J$6</f>
        <v>43.2</v>
      </c>
      <c r="D15" s="3">
        <f>[11]Outubro!$J$7</f>
        <v>86.039999999999992</v>
      </c>
      <c r="E15" s="3">
        <f>[11]Outubro!$J$8</f>
        <v>27</v>
      </c>
      <c r="F15" s="3">
        <f>[11]Outubro!$J$9</f>
        <v>23.759999999999998</v>
      </c>
      <c r="G15" s="3">
        <f>[11]Outubro!$J$10</f>
        <v>35.28</v>
      </c>
      <c r="H15" s="3">
        <f>[11]Outubro!$J$11</f>
        <v>39.6</v>
      </c>
      <c r="I15" s="3">
        <f>[11]Outubro!$J$12</f>
        <v>26.28</v>
      </c>
      <c r="J15" s="3">
        <f>[11]Outubro!$J$13</f>
        <v>33.480000000000004</v>
      </c>
      <c r="K15" s="3">
        <f>[11]Outubro!$J$14</f>
        <v>42.84</v>
      </c>
      <c r="L15" s="3">
        <f>[11]Outubro!$J$15</f>
        <v>29.880000000000003</v>
      </c>
      <c r="M15" s="3">
        <f>[11]Outubro!$J$16</f>
        <v>34.56</v>
      </c>
      <c r="N15" s="3">
        <f>[11]Outubro!$J$17</f>
        <v>42.480000000000004</v>
      </c>
      <c r="O15" s="3">
        <f>[11]Outubro!$J$18</f>
        <v>40.32</v>
      </c>
      <c r="P15" s="3">
        <f>[11]Outubro!$J$19</f>
        <v>43.92</v>
      </c>
      <c r="Q15" s="3">
        <f>[11]Outubro!$J$20</f>
        <v>61.92</v>
      </c>
      <c r="R15" s="3">
        <f>[11]Outubro!$J$21</f>
        <v>28.8</v>
      </c>
      <c r="S15" s="3">
        <f>[11]Outubro!$J$22</f>
        <v>21.6</v>
      </c>
      <c r="T15" s="3">
        <f>[11]Outubro!$J$23</f>
        <v>47.16</v>
      </c>
      <c r="U15" s="3">
        <f>[11]Outubro!$J$24</f>
        <v>50.76</v>
      </c>
      <c r="V15" s="3">
        <f>[11]Outubro!$J$25</f>
        <v>57.24</v>
      </c>
      <c r="W15" s="3">
        <f>[11]Outubro!$J$26</f>
        <v>62.28</v>
      </c>
      <c r="X15" s="3">
        <f>[11]Outubro!$J$27</f>
        <v>44.28</v>
      </c>
      <c r="Y15" s="3">
        <f>[11]Outubro!$J$28</f>
        <v>21.240000000000002</v>
      </c>
      <c r="Z15" s="3">
        <f>[11]Outubro!$J$29</f>
        <v>23.040000000000003</v>
      </c>
      <c r="AA15" s="3">
        <f>[11]Outubro!$J$30</f>
        <v>53.28</v>
      </c>
      <c r="AB15" s="3">
        <f>[11]Outubro!$J$31</f>
        <v>30.240000000000002</v>
      </c>
      <c r="AC15" s="3">
        <f>[11]Outubro!$J$32</f>
        <v>68.039999999999992</v>
      </c>
      <c r="AD15" s="3">
        <f>[11]Outubro!$J$33</f>
        <v>33.480000000000004</v>
      </c>
      <c r="AE15" s="3">
        <f>[11]Outubro!$J$34</f>
        <v>51.480000000000004</v>
      </c>
      <c r="AF15" s="3">
        <f>[11]Outubro!$J$35</f>
        <v>65.88000000000001</v>
      </c>
      <c r="AG15" s="16">
        <f t="shared" si="1"/>
        <v>86.039999999999992</v>
      </c>
      <c r="AH15" s="2"/>
    </row>
    <row r="16" spans="1:34" ht="17.100000000000001" customHeight="1" x14ac:dyDescent="0.2">
      <c r="A16" s="9" t="s">
        <v>9</v>
      </c>
      <c r="B16" s="3">
        <f>[12]Outubro!$J$5</f>
        <v>40.32</v>
      </c>
      <c r="C16" s="3">
        <f>[12]Outubro!$J$6</f>
        <v>43.2</v>
      </c>
      <c r="D16" s="3">
        <f>[12]Outubro!$J$7</f>
        <v>86.039999999999992</v>
      </c>
      <c r="E16" s="3">
        <f>[12]Outubro!$J$8</f>
        <v>27</v>
      </c>
      <c r="F16" s="3">
        <f>[12]Outubro!$J$9</f>
        <v>23.759999999999998</v>
      </c>
      <c r="G16" s="3">
        <f>[12]Outubro!$J$10</f>
        <v>35.28</v>
      </c>
      <c r="H16" s="3">
        <f>[12]Outubro!$J$11</f>
        <v>39.6</v>
      </c>
      <c r="I16" s="3">
        <f>[12]Outubro!$J$12</f>
        <v>26.28</v>
      </c>
      <c r="J16" s="3">
        <f>[12]Outubro!$J$13</f>
        <v>33.480000000000004</v>
      </c>
      <c r="K16" s="3">
        <f>[12]Outubro!$J$14</f>
        <v>42.84</v>
      </c>
      <c r="L16" s="3">
        <f>[12]Outubro!$J$15</f>
        <v>29.880000000000003</v>
      </c>
      <c r="M16" s="3">
        <f>[12]Outubro!$J$16</f>
        <v>34.56</v>
      </c>
      <c r="N16" s="3">
        <f>[12]Outubro!$J$17</f>
        <v>42.480000000000004</v>
      </c>
      <c r="O16" s="3">
        <f>[12]Outubro!$J$18</f>
        <v>40.32</v>
      </c>
      <c r="P16" s="3">
        <f>[12]Outubro!$J$19</f>
        <v>39.24</v>
      </c>
      <c r="Q16" s="3">
        <f>[12]Outubro!$J$20</f>
        <v>87.84</v>
      </c>
      <c r="R16" s="3">
        <f>[12]Outubro!$J$21</f>
        <v>23.400000000000002</v>
      </c>
      <c r="S16" s="3">
        <f>[12]Outubro!$J$22</f>
        <v>21.6</v>
      </c>
      <c r="T16" s="3">
        <f>[12]Outubro!$J$23</f>
        <v>45</v>
      </c>
      <c r="U16" s="3">
        <f>[12]Outubro!$J$24</f>
        <v>33.840000000000003</v>
      </c>
      <c r="V16" s="3">
        <f>[12]Outubro!$J$25</f>
        <v>44.64</v>
      </c>
      <c r="W16" s="3">
        <f>[12]Outubro!$J$26</f>
        <v>64.8</v>
      </c>
      <c r="X16" s="3">
        <f>[12]Outubro!$J$27</f>
        <v>58.680000000000007</v>
      </c>
      <c r="Y16" s="3">
        <f>[12]Outubro!$J$28</f>
        <v>36</v>
      </c>
      <c r="Z16" s="3">
        <f>[12]Outubro!$J$29</f>
        <v>22.32</v>
      </c>
      <c r="AA16" s="3">
        <f>[12]Outubro!$J$30</f>
        <v>31.680000000000003</v>
      </c>
      <c r="AB16" s="3">
        <f>[12]Outubro!$J$31</f>
        <v>37.440000000000005</v>
      </c>
      <c r="AC16" s="3">
        <f>[12]Outubro!$J$32</f>
        <v>51.480000000000004</v>
      </c>
      <c r="AD16" s="3">
        <f>[12]Outubro!$J$33</f>
        <v>30.240000000000002</v>
      </c>
      <c r="AE16" s="3">
        <f>[12]Outubro!$J$34</f>
        <v>38.519999999999996</v>
      </c>
      <c r="AF16" s="3">
        <f>[12]Outubro!$J$35</f>
        <v>46.440000000000005</v>
      </c>
      <c r="AG16" s="16">
        <f t="shared" ref="AG16:AG23" si="2">MAX(B16:AF16)</f>
        <v>87.84</v>
      </c>
      <c r="AH16" s="2"/>
    </row>
    <row r="17" spans="1:34" ht="17.100000000000001" customHeight="1" x14ac:dyDescent="0.2">
      <c r="A17" s="9" t="s">
        <v>48</v>
      </c>
      <c r="B17" s="3">
        <f>[13]Outubro!$J$5</f>
        <v>45.36</v>
      </c>
      <c r="C17" s="3">
        <f>[13]Outubro!$J$6</f>
        <v>59.760000000000005</v>
      </c>
      <c r="D17" s="3">
        <f>[13]Outubro!$J$7</f>
        <v>21.240000000000002</v>
      </c>
      <c r="E17" s="3">
        <f>[13]Outubro!$J$8</f>
        <v>15.48</v>
      </c>
      <c r="F17" s="3">
        <f>[13]Outubro!$J$9</f>
        <v>26.28</v>
      </c>
      <c r="G17" s="3">
        <f>[13]Outubro!$J$10</f>
        <v>36</v>
      </c>
      <c r="H17" s="3">
        <f>[13]Outubro!$J$11</f>
        <v>28.44</v>
      </c>
      <c r="I17" s="3">
        <f>[13]Outubro!$J$12</f>
        <v>32.4</v>
      </c>
      <c r="J17" s="3">
        <f>[13]Outubro!$J$13</f>
        <v>27</v>
      </c>
      <c r="K17" s="3">
        <f>[13]Outubro!$J$14</f>
        <v>40.680000000000007</v>
      </c>
      <c r="L17" s="3">
        <f>[13]Outubro!$J$15</f>
        <v>32.4</v>
      </c>
      <c r="M17" s="3">
        <f>[13]Outubro!$J$16</f>
        <v>26.28</v>
      </c>
      <c r="N17" s="3">
        <f>[13]Outubro!$J$17</f>
        <v>26.28</v>
      </c>
      <c r="O17" s="3">
        <f>[13]Outubro!$J$18</f>
        <v>27.36</v>
      </c>
      <c r="P17" s="3">
        <f>[13]Outubro!$J$19</f>
        <v>36.36</v>
      </c>
      <c r="Q17" s="3">
        <f>[13]Outubro!$J$20</f>
        <v>58.32</v>
      </c>
      <c r="R17" s="3">
        <f>[13]Outubro!$J$21</f>
        <v>15.120000000000001</v>
      </c>
      <c r="S17" s="3">
        <f>[13]Outubro!$J$22</f>
        <v>47.88</v>
      </c>
      <c r="T17" s="3">
        <f>[13]Outubro!$J$23</f>
        <v>32.04</v>
      </c>
      <c r="U17" s="3">
        <f>[13]Outubro!$J$24</f>
        <v>32.04</v>
      </c>
      <c r="V17" s="3">
        <f>[13]Outubro!$J$25</f>
        <v>33.840000000000003</v>
      </c>
      <c r="W17" s="3">
        <f>[13]Outubro!$J$26</f>
        <v>46.800000000000004</v>
      </c>
      <c r="X17" s="3">
        <f>[13]Outubro!$J$27</f>
        <v>33.840000000000003</v>
      </c>
      <c r="Y17" s="3">
        <f>[13]Outubro!$J$28</f>
        <v>29.16</v>
      </c>
      <c r="Z17" s="3">
        <f>[13]Outubro!$J$29</f>
        <v>27.36</v>
      </c>
      <c r="AA17" s="3">
        <f>[13]Outubro!$J$30</f>
        <v>30.96</v>
      </c>
      <c r="AB17" s="3">
        <f>[13]Outubro!$J$31</f>
        <v>25.92</v>
      </c>
      <c r="AC17" s="3">
        <f>[13]Outubro!$J$32</f>
        <v>27.36</v>
      </c>
      <c r="AD17" s="3">
        <f>[13]Outubro!$J$33</f>
        <v>40.680000000000007</v>
      </c>
      <c r="AE17" s="3">
        <f>[13]Outubro!$J$34</f>
        <v>27</v>
      </c>
      <c r="AF17" s="3">
        <f>[13]Outubro!$J$35</f>
        <v>30.6</v>
      </c>
      <c r="AG17" s="16">
        <f t="shared" si="2"/>
        <v>59.760000000000005</v>
      </c>
      <c r="AH17" s="2"/>
    </row>
    <row r="18" spans="1:34" ht="17.100000000000001" customHeight="1" x14ac:dyDescent="0.2">
      <c r="A18" s="9" t="s">
        <v>10</v>
      </c>
      <c r="B18" s="3">
        <f>[14]outubro!$J$5</f>
        <v>42.84</v>
      </c>
      <c r="C18" s="3">
        <f>[14]outubro!$J$6</f>
        <v>42.480000000000004</v>
      </c>
      <c r="D18" s="3">
        <f>[14]outubro!$J$7</f>
        <v>34.56</v>
      </c>
      <c r="E18" s="3">
        <f>[14]outubro!$J$8</f>
        <v>21.96</v>
      </c>
      <c r="F18" s="3">
        <f>[14]outubro!$J$9</f>
        <v>28.8</v>
      </c>
      <c r="G18" s="3">
        <f>[14]outubro!$J$10</f>
        <v>37.800000000000004</v>
      </c>
      <c r="H18" s="3">
        <f>[14]outubro!$J$11</f>
        <v>36.36</v>
      </c>
      <c r="I18" s="3">
        <f>[14]outubro!$J$12</f>
        <v>32.4</v>
      </c>
      <c r="J18" s="3">
        <f>[14]outubro!$J$13</f>
        <v>37.800000000000004</v>
      </c>
      <c r="K18" s="3">
        <f>[14]outubro!$J$14</f>
        <v>29.16</v>
      </c>
      <c r="L18" s="3">
        <f>[14]outubro!$J$15</f>
        <v>28.08</v>
      </c>
      <c r="M18" s="3">
        <f>[14]outubro!$J$16</f>
        <v>27</v>
      </c>
      <c r="N18" s="3">
        <f>[14]outubro!$J$17</f>
        <v>38.159999999999997</v>
      </c>
      <c r="O18" s="3">
        <f>[14]outubro!$J$18</f>
        <v>38.880000000000003</v>
      </c>
      <c r="P18" s="3">
        <f>[14]outubro!$J$19</f>
        <v>38.880000000000003</v>
      </c>
      <c r="Q18" s="3">
        <f>[14]outubro!$J$20</f>
        <v>68.039999999999992</v>
      </c>
      <c r="R18" s="3">
        <f>[14]outubro!$J$21</f>
        <v>22.68</v>
      </c>
      <c r="S18" s="3">
        <f>[14]outubro!$J$22</f>
        <v>42.480000000000004</v>
      </c>
      <c r="T18" s="3">
        <f>[14]outubro!$J$23</f>
        <v>43.2</v>
      </c>
      <c r="U18" s="3">
        <f>[14]outubro!$J$24</f>
        <v>35.28</v>
      </c>
      <c r="V18" s="3">
        <f>[14]outubro!$J$25</f>
        <v>51.84</v>
      </c>
      <c r="W18" s="3">
        <f>[14]outubro!$J$26</f>
        <v>58.32</v>
      </c>
      <c r="X18" s="3">
        <f>[14]outubro!$J$27</f>
        <v>37.440000000000005</v>
      </c>
      <c r="Y18" s="3">
        <f>[14]outubro!$J$28</f>
        <v>25.2</v>
      </c>
      <c r="Z18" s="3">
        <f>[14]outubro!$J$29</f>
        <v>22.68</v>
      </c>
      <c r="AA18" s="3">
        <f>[14]outubro!$J$30</f>
        <v>45</v>
      </c>
      <c r="AB18" s="3">
        <f>[14]outubro!$J$31</f>
        <v>27</v>
      </c>
      <c r="AC18" s="3">
        <f>[14]outubro!$J$32</f>
        <v>43.92</v>
      </c>
      <c r="AD18" s="3">
        <f>[14]outubro!$J$33</f>
        <v>31.680000000000003</v>
      </c>
      <c r="AE18" s="3">
        <f>[14]outubro!$J$34</f>
        <v>51.480000000000004</v>
      </c>
      <c r="AF18" s="3">
        <f>[14]outubro!$J$35</f>
        <v>51.480000000000004</v>
      </c>
      <c r="AG18" s="16">
        <f t="shared" si="2"/>
        <v>68.039999999999992</v>
      </c>
      <c r="AH18" s="2"/>
    </row>
    <row r="19" spans="1:34" ht="17.100000000000001" customHeight="1" x14ac:dyDescent="0.2">
      <c r="A19" s="9" t="s">
        <v>11</v>
      </c>
      <c r="B19" s="3">
        <f>[15]Outubro!$J$5</f>
        <v>48.24</v>
      </c>
      <c r="C19" s="3">
        <f>[15]Outubro!$J$6</f>
        <v>40.680000000000007</v>
      </c>
      <c r="D19" s="3">
        <f>[15]Outubro!$J$7</f>
        <v>54</v>
      </c>
      <c r="E19" s="3">
        <f>[15]Outubro!$J$8</f>
        <v>23.759999999999998</v>
      </c>
      <c r="F19" s="3">
        <f>[15]Outubro!$J$9</f>
        <v>27.720000000000002</v>
      </c>
      <c r="G19" s="3">
        <f>[15]Outubro!$J$10</f>
        <v>36.36</v>
      </c>
      <c r="H19" s="3">
        <f>[15]Outubro!$J$11</f>
        <v>33.480000000000004</v>
      </c>
      <c r="I19" s="3">
        <f>[15]Outubro!$J$12</f>
        <v>26.64</v>
      </c>
      <c r="J19" s="3">
        <f>[15]Outubro!$J$13</f>
        <v>48.6</v>
      </c>
      <c r="K19" s="3">
        <f>[15]Outubro!$J$14</f>
        <v>34.92</v>
      </c>
      <c r="L19" s="3">
        <f>[15]Outubro!$J$15</f>
        <v>28.44</v>
      </c>
      <c r="M19" s="3">
        <f>[15]Outubro!$J$16</f>
        <v>30.240000000000002</v>
      </c>
      <c r="N19" s="3">
        <f>[15]Outubro!$J$17</f>
        <v>30.240000000000002</v>
      </c>
      <c r="O19" s="3">
        <f>[15]Outubro!$J$18</f>
        <v>29.880000000000003</v>
      </c>
      <c r="P19" s="3">
        <f>[15]Outubro!$J$19</f>
        <v>37.080000000000005</v>
      </c>
      <c r="Q19" s="3">
        <f>[15]Outubro!$J$20</f>
        <v>58.32</v>
      </c>
      <c r="R19" s="3">
        <f>[15]Outubro!$J$21</f>
        <v>19.8</v>
      </c>
      <c r="S19" s="3">
        <f>[15]Outubro!$J$22</f>
        <v>48.24</v>
      </c>
      <c r="T19" s="3">
        <f>[15]Outubro!$J$23</f>
        <v>59.760000000000005</v>
      </c>
      <c r="U19" s="3">
        <f>[15]Outubro!$J$24</f>
        <v>22.68</v>
      </c>
      <c r="V19" s="3">
        <f>[15]Outubro!$J$25</f>
        <v>25.92</v>
      </c>
      <c r="W19" s="3">
        <f>[15]Outubro!$J$26</f>
        <v>54.36</v>
      </c>
      <c r="X19" s="3">
        <f>[15]Outubro!$J$27</f>
        <v>54.72</v>
      </c>
      <c r="Y19" s="3">
        <f>[15]Outubro!$J$28</f>
        <v>31.319999999999997</v>
      </c>
      <c r="Z19" s="3">
        <f>[15]Outubro!$J$29</f>
        <v>43.2</v>
      </c>
      <c r="AA19" s="3">
        <f>[15]Outubro!$J$30</f>
        <v>28.08</v>
      </c>
      <c r="AB19" s="3">
        <f>[15]Outubro!$J$31</f>
        <v>30.240000000000002</v>
      </c>
      <c r="AC19" s="3">
        <f>[15]Outubro!$J$32</f>
        <v>29.880000000000003</v>
      </c>
      <c r="AD19" s="3">
        <f>[15]Outubro!$J$33</f>
        <v>34.56</v>
      </c>
      <c r="AE19" s="3">
        <f>[15]Outubro!$J$34</f>
        <v>41.4</v>
      </c>
      <c r="AF19" s="3">
        <f>[15]Outubro!$J$35</f>
        <v>43.92</v>
      </c>
      <c r="AG19" s="16">
        <f t="shared" si="2"/>
        <v>59.760000000000005</v>
      </c>
      <c r="AH19" s="2"/>
    </row>
    <row r="20" spans="1:34" ht="17.100000000000001" customHeight="1" x14ac:dyDescent="0.2">
      <c r="A20" s="9" t="s">
        <v>12</v>
      </c>
      <c r="B20" s="3">
        <f>[16]Outubro!$J$5</f>
        <v>36.36</v>
      </c>
      <c r="C20" s="3">
        <f>[16]Outubro!$J$6</f>
        <v>53.28</v>
      </c>
      <c r="D20" s="3">
        <f>[16]Outubro!$J$7</f>
        <v>43.56</v>
      </c>
      <c r="E20" s="3">
        <f>[16]Outubro!$J$8</f>
        <v>35.64</v>
      </c>
      <c r="F20" s="3">
        <f>[16]Outubro!$J$9</f>
        <v>15.48</v>
      </c>
      <c r="G20" s="3">
        <f>[16]Outubro!$J$10</f>
        <v>22.68</v>
      </c>
      <c r="H20" s="3">
        <f>[16]Outubro!$J$11</f>
        <v>36.72</v>
      </c>
      <c r="I20" s="3">
        <f>[16]Outubro!$J$12</f>
        <v>18</v>
      </c>
      <c r="J20" s="3">
        <f>[16]Outubro!$J$13</f>
        <v>25.2</v>
      </c>
      <c r="K20" s="3">
        <f>[16]Outubro!$J$14</f>
        <v>42.12</v>
      </c>
      <c r="L20" s="3">
        <f>[16]Outubro!$J$15</f>
        <v>25.92</v>
      </c>
      <c r="M20" s="3">
        <f>[16]Outubro!$J$16</f>
        <v>23.040000000000003</v>
      </c>
      <c r="N20" s="3">
        <f>[16]Outubro!$J$17</f>
        <v>22.68</v>
      </c>
      <c r="O20" s="3">
        <f>[16]Outubro!$J$18</f>
        <v>24.48</v>
      </c>
      <c r="P20" s="3">
        <f>[16]Outubro!$J$19</f>
        <v>34.200000000000003</v>
      </c>
      <c r="Q20" s="3">
        <f>[16]Outubro!$J$20</f>
        <v>47.16</v>
      </c>
      <c r="R20" s="3">
        <f>[16]Outubro!$J$21</f>
        <v>18</v>
      </c>
      <c r="S20" s="3">
        <f>[16]Outubro!$J$22</f>
        <v>20.16</v>
      </c>
      <c r="T20" s="3">
        <f>[16]Outubro!$J$23</f>
        <v>47.519999999999996</v>
      </c>
      <c r="U20" s="3">
        <f>[16]Outubro!$J$24</f>
        <v>27</v>
      </c>
      <c r="V20" s="3">
        <f>[16]Outubro!$J$25</f>
        <v>39.6</v>
      </c>
      <c r="W20" s="3">
        <f>[16]Outubro!$J$26</f>
        <v>47.88</v>
      </c>
      <c r="X20" s="3">
        <f>[16]Outubro!$J$27</f>
        <v>30.96</v>
      </c>
      <c r="Y20" s="3">
        <f>[16]Outubro!$J$28</f>
        <v>21.240000000000002</v>
      </c>
      <c r="Z20" s="3">
        <f>[16]Outubro!$J$29</f>
        <v>25.56</v>
      </c>
      <c r="AA20" s="3">
        <f>[16]Outubro!$J$30</f>
        <v>17.64</v>
      </c>
      <c r="AB20" s="3">
        <f>[16]Outubro!$J$31</f>
        <v>18</v>
      </c>
      <c r="AC20" s="3">
        <f>[16]Outubro!$J$32</f>
        <v>19.440000000000001</v>
      </c>
      <c r="AD20" s="3">
        <f>[16]Outubro!$J$33</f>
        <v>31.680000000000003</v>
      </c>
      <c r="AE20" s="3">
        <f>[16]Outubro!$J$34</f>
        <v>28.44</v>
      </c>
      <c r="AF20" s="3">
        <f>[16]Outubro!$J$35</f>
        <v>32.76</v>
      </c>
      <c r="AG20" s="16">
        <f t="shared" si="2"/>
        <v>53.28</v>
      </c>
      <c r="AH20" s="2"/>
    </row>
    <row r="21" spans="1:34" ht="17.100000000000001" customHeight="1" x14ac:dyDescent="0.2">
      <c r="A21" s="9" t="s">
        <v>13</v>
      </c>
      <c r="B21" s="3">
        <f>[17]Outubro!$J$5</f>
        <v>43.92</v>
      </c>
      <c r="C21" s="3">
        <f>[17]Outubro!$J$6</f>
        <v>72.360000000000014</v>
      </c>
      <c r="D21" s="3">
        <f>[17]Outubro!$J$7</f>
        <v>31.319999999999997</v>
      </c>
      <c r="E21" s="3">
        <f>[17]Outubro!$J$8</f>
        <v>44.28</v>
      </c>
      <c r="F21" s="3">
        <f>[17]Outubro!$J$9</f>
        <v>24.840000000000003</v>
      </c>
      <c r="G21" s="3">
        <f>[17]Outubro!$J$10</f>
        <v>33.840000000000003</v>
      </c>
      <c r="H21" s="3">
        <f>[17]Outubro!$J$11</f>
        <v>29.880000000000003</v>
      </c>
      <c r="I21" s="3">
        <f>[17]Outubro!$J$12</f>
        <v>27.36</v>
      </c>
      <c r="J21" s="3">
        <f>[17]Outubro!$J$13</f>
        <v>28.08</v>
      </c>
      <c r="K21" s="3">
        <f>[17]Outubro!$J$14</f>
        <v>50.76</v>
      </c>
      <c r="L21" s="3">
        <f>[17]Outubro!$J$15</f>
        <v>29.16</v>
      </c>
      <c r="M21" s="3">
        <f>[17]Outubro!$J$16</f>
        <v>27</v>
      </c>
      <c r="N21" s="3">
        <f>[17]Outubro!$J$17</f>
        <v>23.400000000000002</v>
      </c>
      <c r="O21" s="3">
        <f>[17]Outubro!$J$18</f>
        <v>23.040000000000003</v>
      </c>
      <c r="P21" s="3">
        <f>[17]Outubro!$J$19</f>
        <v>37.440000000000005</v>
      </c>
      <c r="Q21" s="3">
        <f>[17]Outubro!$J$20</f>
        <v>83.88000000000001</v>
      </c>
      <c r="R21" s="3">
        <f>[17]Outubro!$J$21</f>
        <v>14.04</v>
      </c>
      <c r="S21" s="3">
        <f>[17]Outubro!$J$22</f>
        <v>36.36</v>
      </c>
      <c r="T21" s="3">
        <f>[17]Outubro!$J$23</f>
        <v>45.72</v>
      </c>
      <c r="U21" s="3">
        <f>[17]Outubro!$J$24</f>
        <v>38.880000000000003</v>
      </c>
      <c r="V21" s="3">
        <f>[17]Outubro!$J$25</f>
        <v>49.32</v>
      </c>
      <c r="W21" s="3">
        <f>[17]Outubro!$J$26</f>
        <v>61.92</v>
      </c>
      <c r="X21" s="3">
        <f>[17]Outubro!$J$27</f>
        <v>52.2</v>
      </c>
      <c r="Y21" s="3">
        <f>[17]Outubro!$J$28</f>
        <v>25.56</v>
      </c>
      <c r="Z21" s="3">
        <f>[17]Outubro!$J$29</f>
        <v>25.92</v>
      </c>
      <c r="AA21" s="3">
        <f>[17]Outubro!$J$30</f>
        <v>34.56</v>
      </c>
      <c r="AB21" s="3">
        <f>[17]Outubro!$J$31</f>
        <v>35.28</v>
      </c>
      <c r="AC21" s="3">
        <f>[17]Outubro!$J$32</f>
        <v>36.72</v>
      </c>
      <c r="AD21" s="3">
        <f>[17]Outubro!$J$33</f>
        <v>38.159999999999997</v>
      </c>
      <c r="AE21" s="3">
        <f>[17]Outubro!$J$34</f>
        <v>35.28</v>
      </c>
      <c r="AF21" s="3">
        <f>[17]Outubro!$J$35</f>
        <v>34.92</v>
      </c>
      <c r="AG21" s="16">
        <f t="shared" si="2"/>
        <v>83.88000000000001</v>
      </c>
      <c r="AH21" s="2"/>
    </row>
    <row r="22" spans="1:34" ht="17.100000000000001" customHeight="1" x14ac:dyDescent="0.2">
      <c r="A22" s="9" t="s">
        <v>14</v>
      </c>
      <c r="B22" s="3">
        <f>[18]Outubro!$J$5</f>
        <v>19.079999999999998</v>
      </c>
      <c r="C22" s="3">
        <f>[18]Outubro!$J$6</f>
        <v>34.200000000000003</v>
      </c>
      <c r="D22" s="3">
        <f>[18]Outubro!$J$7</f>
        <v>46.080000000000005</v>
      </c>
      <c r="E22" s="3">
        <f>[18]Outubro!$J$8</f>
        <v>49.680000000000007</v>
      </c>
      <c r="F22" s="3">
        <f>[18]Outubro!$J$9</f>
        <v>34.56</v>
      </c>
      <c r="G22" s="3">
        <f>[18]Outubro!$J$10</f>
        <v>28.8</v>
      </c>
      <c r="H22" s="3">
        <f>[18]Outubro!$J$11</f>
        <v>21.6</v>
      </c>
      <c r="I22" s="3">
        <f>[18]Outubro!$J$12</f>
        <v>20.52</v>
      </c>
      <c r="J22" s="3">
        <f>[18]Outubro!$J$13</f>
        <v>32.4</v>
      </c>
      <c r="K22" s="3">
        <f>[18]Outubro!$J$14</f>
        <v>70.56</v>
      </c>
      <c r="L22" s="3">
        <f>[18]Outubro!$J$15</f>
        <v>21.96</v>
      </c>
      <c r="M22" s="3">
        <f>[18]Outubro!$J$16</f>
        <v>37.080000000000005</v>
      </c>
      <c r="N22" s="3">
        <f>[18]Outubro!$J$17</f>
        <v>29.16</v>
      </c>
      <c r="O22" s="3">
        <f>[18]Outubro!$J$18</f>
        <v>29.16</v>
      </c>
      <c r="P22" s="3">
        <f>[18]Outubro!$J$19</f>
        <v>30.6</v>
      </c>
      <c r="Q22" s="3">
        <f>[18]Outubro!$J$20</f>
        <v>52.2</v>
      </c>
      <c r="R22" s="3">
        <f>[18]Outubro!$J$21</f>
        <v>13.68</v>
      </c>
      <c r="S22" s="3">
        <f>[18]Outubro!$J$22</f>
        <v>12.96</v>
      </c>
      <c r="T22" s="3">
        <f>[18]Outubro!$J$23</f>
        <v>56.16</v>
      </c>
      <c r="U22" s="3">
        <f>[18]Outubro!$J$24</f>
        <v>26.28</v>
      </c>
      <c r="V22" s="3">
        <f>[18]Outubro!$J$25</f>
        <v>25.92</v>
      </c>
      <c r="W22" s="3">
        <f>[18]Outubro!$J$26</f>
        <v>41.76</v>
      </c>
      <c r="X22" s="3">
        <f>[18]Outubro!$J$27</f>
        <v>43.2</v>
      </c>
      <c r="Y22" s="3">
        <f>[18]Outubro!$J$28</f>
        <v>77.400000000000006</v>
      </c>
      <c r="Z22" s="3">
        <f>[18]Outubro!$J$29</f>
        <v>28.8</v>
      </c>
      <c r="AA22" s="3">
        <f>[18]Outubro!$J$30</f>
        <v>17.64</v>
      </c>
      <c r="AB22" s="3">
        <f>[18]Outubro!$J$31</f>
        <v>39.6</v>
      </c>
      <c r="AC22" s="3">
        <f>[18]Outubro!$J$32</f>
        <v>19.079999999999998</v>
      </c>
      <c r="AD22" s="3">
        <f>[18]Outubro!$J$33</f>
        <v>25.56</v>
      </c>
      <c r="AE22" s="3">
        <f>[18]Outubro!$J$34</f>
        <v>14.04</v>
      </c>
      <c r="AF22" s="3">
        <f>[18]Outubro!$J$35</f>
        <v>43.56</v>
      </c>
      <c r="AG22" s="16">
        <f t="shared" si="2"/>
        <v>77.400000000000006</v>
      </c>
      <c r="AH22" s="2"/>
    </row>
    <row r="23" spans="1:34" ht="17.100000000000001" customHeight="1" x14ac:dyDescent="0.2">
      <c r="A23" s="9" t="s">
        <v>15</v>
      </c>
      <c r="B23" s="3">
        <f>[19]Outubro!$J$5</f>
        <v>58.680000000000007</v>
      </c>
      <c r="C23" s="3">
        <f>[19]Outubro!$J$6</f>
        <v>46.440000000000005</v>
      </c>
      <c r="D23" s="3">
        <f>[19]Outubro!$J$7</f>
        <v>47.88</v>
      </c>
      <c r="E23" s="3">
        <f>[19]Outubro!$J$8</f>
        <v>32.76</v>
      </c>
      <c r="F23" s="3">
        <f>[19]Outubro!$J$9</f>
        <v>28.08</v>
      </c>
      <c r="G23" s="3">
        <f>[19]Outubro!$J$10</f>
        <v>47.16</v>
      </c>
      <c r="H23" s="3">
        <f>[19]Outubro!$J$11</f>
        <v>38.519999999999996</v>
      </c>
      <c r="I23" s="3">
        <f>[19]Outubro!$J$12</f>
        <v>37.440000000000005</v>
      </c>
      <c r="J23" s="3">
        <f>[19]Outubro!$J$13</f>
        <v>40.32</v>
      </c>
      <c r="K23" s="3">
        <f>[19]Outubro!$J$14</f>
        <v>43.2</v>
      </c>
      <c r="L23" s="3">
        <f>[19]Outubro!$J$15</f>
        <v>36.36</v>
      </c>
      <c r="M23" s="3">
        <f>[19]Outubro!$J$16</f>
        <v>28.44</v>
      </c>
      <c r="N23" s="3">
        <f>[19]Outubro!$J$17</f>
        <v>47.16</v>
      </c>
      <c r="O23" s="3">
        <f>[19]Outubro!$J$18</f>
        <v>44.64</v>
      </c>
      <c r="P23" s="3">
        <f>[19]Outubro!$J$19</f>
        <v>47.88</v>
      </c>
      <c r="Q23" s="3">
        <f>[19]Outubro!$J$20</f>
        <v>76.680000000000007</v>
      </c>
      <c r="R23" s="3">
        <f>[19]Outubro!$J$21</f>
        <v>22.68</v>
      </c>
      <c r="S23" s="3">
        <f>[19]Outubro!$J$22</f>
        <v>41.4</v>
      </c>
      <c r="T23" s="3">
        <f>[19]Outubro!$J$23</f>
        <v>51.12</v>
      </c>
      <c r="U23" s="3">
        <f>[19]Outubro!$J$24</f>
        <v>41.76</v>
      </c>
      <c r="V23" s="3">
        <f>[19]Outubro!$J$25</f>
        <v>44.28</v>
      </c>
      <c r="W23" s="3">
        <f>[19]Outubro!$J$26</f>
        <v>55.800000000000004</v>
      </c>
      <c r="X23" s="3">
        <f>[19]Outubro!$J$27</f>
        <v>47.88</v>
      </c>
      <c r="Y23" s="3">
        <f>[19]Outubro!$J$28</f>
        <v>32.4</v>
      </c>
      <c r="Z23" s="3">
        <f>[19]Outubro!$J$29</f>
        <v>30.6</v>
      </c>
      <c r="AA23" s="3">
        <f>[19]Outubro!$J$30</f>
        <v>32.76</v>
      </c>
      <c r="AB23" s="3">
        <f>[19]Outubro!$J$31</f>
        <v>37.800000000000004</v>
      </c>
      <c r="AC23" s="3">
        <f>[19]Outubro!$J$32</f>
        <v>38.519999999999996</v>
      </c>
      <c r="AD23" s="3">
        <f>[19]Outubro!$J$33</f>
        <v>36.36</v>
      </c>
      <c r="AE23" s="3">
        <f>[19]Outubro!$J$34</f>
        <v>36.72</v>
      </c>
      <c r="AF23" s="3">
        <f>[19]Outubro!$J$35</f>
        <v>37.800000000000004</v>
      </c>
      <c r="AG23" s="16">
        <f t="shared" si="2"/>
        <v>76.680000000000007</v>
      </c>
      <c r="AH23" s="2"/>
    </row>
    <row r="24" spans="1:34" ht="17.100000000000001" customHeight="1" x14ac:dyDescent="0.2">
      <c r="A24" s="9" t="s">
        <v>16</v>
      </c>
      <c r="B24" s="3">
        <f>[20]Outubro!$J$5</f>
        <v>53.64</v>
      </c>
      <c r="C24" s="3">
        <f>[20]Outubro!$J$6</f>
        <v>54.72</v>
      </c>
      <c r="D24" s="3">
        <f>[20]Outubro!$J$7</f>
        <v>52.92</v>
      </c>
      <c r="E24" s="3">
        <f>[20]Outubro!$J$8</f>
        <v>15.120000000000001</v>
      </c>
      <c r="F24" s="3">
        <f>[20]Outubro!$J$9</f>
        <v>35.28</v>
      </c>
      <c r="G24" s="3">
        <f>[20]Outubro!$J$10</f>
        <v>41.04</v>
      </c>
      <c r="H24" s="3">
        <f>[20]Outubro!$J$11</f>
        <v>42.480000000000004</v>
      </c>
      <c r="I24" s="3">
        <f>[20]Outubro!$J$12</f>
        <v>27.36</v>
      </c>
      <c r="J24" s="3">
        <f>[20]Outubro!$J$13</f>
        <v>35.64</v>
      </c>
      <c r="K24" s="3">
        <f>[20]Outubro!$J$14</f>
        <v>54.36</v>
      </c>
      <c r="L24" s="3">
        <f>[20]Outubro!$J$15</f>
        <v>32.04</v>
      </c>
      <c r="M24" s="3">
        <f>[20]Outubro!$J$16</f>
        <v>27</v>
      </c>
      <c r="N24" s="3">
        <f>[20]Outubro!$J$17</f>
        <v>24.48</v>
      </c>
      <c r="O24" s="3">
        <f>[20]Outubro!$J$18</f>
        <v>29.16</v>
      </c>
      <c r="P24" s="3">
        <f>[20]Outubro!$J$19</f>
        <v>51.480000000000004</v>
      </c>
      <c r="Q24" s="3">
        <f>[20]Outubro!$J$20</f>
        <v>67.319999999999993</v>
      </c>
      <c r="R24" s="3">
        <f>[20]Outubro!$J$21</f>
        <v>27.720000000000002</v>
      </c>
      <c r="S24" s="3">
        <f>[20]Outubro!$J$22</f>
        <v>40.680000000000007</v>
      </c>
      <c r="T24" s="3">
        <f>[20]Outubro!$J$23</f>
        <v>49.680000000000007</v>
      </c>
      <c r="U24" s="3">
        <f>[20]Outubro!$J$24</f>
        <v>40.680000000000007</v>
      </c>
      <c r="V24" s="3">
        <f>[20]Outubro!$J$25</f>
        <v>30.6</v>
      </c>
      <c r="W24" s="3">
        <f>[20]Outubro!$J$26</f>
        <v>51.84</v>
      </c>
      <c r="X24" s="3">
        <f>[20]Outubro!$J$27</f>
        <v>44.64</v>
      </c>
      <c r="Y24" s="3">
        <f>[20]Outubro!$J$28</f>
        <v>24.840000000000003</v>
      </c>
      <c r="Z24" s="3">
        <f>[20]Outubro!$J$29</f>
        <v>28.08</v>
      </c>
      <c r="AA24" s="3">
        <f>[20]Outubro!$J$30</f>
        <v>28.08</v>
      </c>
      <c r="AB24" s="3">
        <f>[20]Outubro!$J$31</f>
        <v>30.96</v>
      </c>
      <c r="AC24" s="3">
        <f>[20]Outubro!$J$32</f>
        <v>33.840000000000003</v>
      </c>
      <c r="AD24" s="3">
        <f>[20]Outubro!$J$33</f>
        <v>45.72</v>
      </c>
      <c r="AE24" s="3">
        <f>[20]Outubro!$J$34</f>
        <v>31.680000000000003</v>
      </c>
      <c r="AF24" s="3">
        <f>[20]Outubro!$J$35</f>
        <v>29.16</v>
      </c>
      <c r="AG24" s="16">
        <f t="shared" ref="AG24:AG29" si="3">MAX(B24:AF24)</f>
        <v>67.319999999999993</v>
      </c>
      <c r="AH24" s="2"/>
    </row>
    <row r="25" spans="1:34" ht="17.100000000000001" customHeight="1" x14ac:dyDescent="0.2">
      <c r="A25" s="9" t="s">
        <v>17</v>
      </c>
      <c r="B25" s="3">
        <f>[21]Outubro!$J$5</f>
        <v>37.18</v>
      </c>
      <c r="C25" s="3">
        <f>[21]Outubro!$J$6</f>
        <v>68.039999999999992</v>
      </c>
      <c r="D25" s="3">
        <f>[21]Outubro!$J$7</f>
        <v>68.039999999999992</v>
      </c>
      <c r="E25" s="3">
        <f>[21]Outubro!$J$8</f>
        <v>23.759999999999998</v>
      </c>
      <c r="F25" s="3">
        <f>[21]Outubro!$J$9</f>
        <v>29.880000000000003</v>
      </c>
      <c r="G25" s="3">
        <f>[21]Outubro!$J$10</f>
        <v>40.32</v>
      </c>
      <c r="H25" s="3">
        <f>[21]Outubro!$J$11</f>
        <v>39.96</v>
      </c>
      <c r="I25" s="3">
        <f>[21]Outubro!$J$12</f>
        <v>30.96</v>
      </c>
      <c r="J25" s="3">
        <f>[21]Outubro!$J$13</f>
        <v>52.2</v>
      </c>
      <c r="K25" s="3">
        <f>[21]Outubro!$J$14</f>
        <v>39.96</v>
      </c>
      <c r="L25" s="3">
        <f>[21]Outubro!$J$15</f>
        <v>32.76</v>
      </c>
      <c r="M25" s="3">
        <f>[21]Outubro!$J$16</f>
        <v>31.319999999999997</v>
      </c>
      <c r="N25" s="3">
        <f>[21]Outubro!$J$17</f>
        <v>28.8</v>
      </c>
      <c r="O25" s="3">
        <f>[21]Outubro!$J$18</f>
        <v>26.64</v>
      </c>
      <c r="P25" s="3">
        <f>[21]Outubro!$J$19</f>
        <v>35.64</v>
      </c>
      <c r="Q25" s="3">
        <f>[21]Outubro!$J$20</f>
        <v>90</v>
      </c>
      <c r="R25" s="3">
        <f>[21]Outubro!$J$21</f>
        <v>20.88</v>
      </c>
      <c r="S25" s="3">
        <f>[21]Outubro!$J$22</f>
        <v>59.04</v>
      </c>
      <c r="T25" s="3">
        <f>[21]Outubro!$J$23</f>
        <v>61.560000000000009</v>
      </c>
      <c r="U25" s="3">
        <f>[21]Outubro!$J$24</f>
        <v>33.119999999999997</v>
      </c>
      <c r="V25" s="3">
        <f>[21]Outubro!$J$25</f>
        <v>44.64</v>
      </c>
      <c r="W25" s="3">
        <f>[21]Outubro!$J$26</f>
        <v>62.28</v>
      </c>
      <c r="X25" s="3">
        <f>[21]Outubro!$J$27</f>
        <v>53.28</v>
      </c>
      <c r="Y25" s="3">
        <f>[21]Outubro!$J$28</f>
        <v>35.64</v>
      </c>
      <c r="Z25" s="3">
        <f>[21]Outubro!$J$29</f>
        <v>28.44</v>
      </c>
      <c r="AA25" s="3">
        <f>[21]Outubro!$J$30</f>
        <v>30.96</v>
      </c>
      <c r="AB25" s="3">
        <f>[21]Outubro!$J$31</f>
        <v>33.119999999999997</v>
      </c>
      <c r="AC25" s="3">
        <f>[21]Outubro!$J$32</f>
        <v>29.880000000000003</v>
      </c>
      <c r="AD25" s="3">
        <f>[21]Outubro!$J$33</f>
        <v>43.56</v>
      </c>
      <c r="AE25" s="3">
        <f>[21]Outubro!$J$34</f>
        <v>48.24</v>
      </c>
      <c r="AF25" s="3">
        <f>[21]Outubro!$J$35</f>
        <v>45.36</v>
      </c>
      <c r="AG25" s="16">
        <f t="shared" si="3"/>
        <v>90</v>
      </c>
      <c r="AH25" s="2"/>
    </row>
    <row r="26" spans="1:34" ht="17.100000000000001" customHeight="1" x14ac:dyDescent="0.2">
      <c r="A26" s="9" t="s">
        <v>18</v>
      </c>
      <c r="B26" s="3">
        <f>[22]Outubro!$J$5</f>
        <v>46.800000000000004</v>
      </c>
      <c r="C26" s="3">
        <f>[22]Outubro!$J$6</f>
        <v>48.24</v>
      </c>
      <c r="D26" s="3">
        <f>[22]Outubro!$J$7</f>
        <v>37.440000000000005</v>
      </c>
      <c r="E26" s="3">
        <f>[22]Outubro!$J$8</f>
        <v>46.440000000000005</v>
      </c>
      <c r="F26" s="3">
        <f>[22]Outubro!$J$9</f>
        <v>38.880000000000003</v>
      </c>
      <c r="G26" s="3">
        <f>[22]Outubro!$J$10</f>
        <v>38.159999999999997</v>
      </c>
      <c r="H26" s="3">
        <f>[22]Outubro!$J$11</f>
        <v>37.440000000000005</v>
      </c>
      <c r="I26" s="3">
        <f>[22]Outubro!$J$12</f>
        <v>37.440000000000005</v>
      </c>
      <c r="J26" s="3">
        <f>[22]Outubro!$J$13</f>
        <v>47.16</v>
      </c>
      <c r="K26" s="3">
        <f>[22]Outubro!$J$14</f>
        <v>47.519999999999996</v>
      </c>
      <c r="L26" s="3">
        <f>[22]Outubro!$J$15</f>
        <v>29.52</v>
      </c>
      <c r="M26" s="3">
        <f>[22]Outubro!$J$16</f>
        <v>27.36</v>
      </c>
      <c r="N26" s="3">
        <f>[22]Outubro!$J$17</f>
        <v>41.4</v>
      </c>
      <c r="O26" s="3">
        <f>[22]Outubro!$J$18</f>
        <v>37.080000000000005</v>
      </c>
      <c r="P26" s="3">
        <f>[22]Outubro!$J$19</f>
        <v>37.800000000000004</v>
      </c>
      <c r="Q26" s="3">
        <f>[22]Outubro!$J$20</f>
        <v>70.56</v>
      </c>
      <c r="R26" s="3">
        <f>[22]Outubro!$J$21</f>
        <v>32.04</v>
      </c>
      <c r="S26" s="3">
        <f>[22]Outubro!$J$22</f>
        <v>33.840000000000003</v>
      </c>
      <c r="T26" s="3">
        <f>[22]Outubro!$J$23</f>
        <v>66.960000000000008</v>
      </c>
      <c r="U26" s="3">
        <f>[22]Outubro!$J$24</f>
        <v>38.880000000000003</v>
      </c>
      <c r="V26" s="3">
        <f>[22]Outubro!$J$25</f>
        <v>46.800000000000004</v>
      </c>
      <c r="W26" s="3">
        <f>[22]Outubro!$J$26</f>
        <v>60.480000000000004</v>
      </c>
      <c r="X26" s="3">
        <f>[22]Outubro!$J$27</f>
        <v>66.600000000000009</v>
      </c>
      <c r="Y26" s="3">
        <f>[22]Outubro!$J$28</f>
        <v>34.56</v>
      </c>
      <c r="Z26" s="3">
        <f>[22]Outubro!$J$29</f>
        <v>37.440000000000005</v>
      </c>
      <c r="AA26" s="3">
        <f>[22]Outubro!$J$30</f>
        <v>56.16</v>
      </c>
      <c r="AB26" s="3">
        <f>[22]Outubro!$J$31</f>
        <v>37.080000000000005</v>
      </c>
      <c r="AC26" s="3">
        <f>[22]Outubro!$J$32</f>
        <v>51.480000000000004</v>
      </c>
      <c r="AD26" s="3">
        <f>[22]Outubro!$J$33</f>
        <v>38.880000000000003</v>
      </c>
      <c r="AE26" s="3">
        <f>[22]Outubro!$J$34</f>
        <v>47.88</v>
      </c>
      <c r="AF26" s="3">
        <f>[22]Outubro!$J$35</f>
        <v>47.519999999999996</v>
      </c>
      <c r="AG26" s="16">
        <f t="shared" si="3"/>
        <v>70.56</v>
      </c>
      <c r="AH26" s="2"/>
    </row>
    <row r="27" spans="1:34" ht="17.100000000000001" customHeight="1" x14ac:dyDescent="0.2">
      <c r="A27" s="9" t="s">
        <v>19</v>
      </c>
      <c r="B27" s="3">
        <f>[23]Outubro!$J$5</f>
        <v>49.680000000000007</v>
      </c>
      <c r="C27" s="3">
        <f>[23]Outubro!$J$6</f>
        <v>48.24</v>
      </c>
      <c r="D27" s="3">
        <f>[23]Outubro!$J$7</f>
        <v>49.32</v>
      </c>
      <c r="E27" s="3">
        <f>[23]Outubro!$J$8</f>
        <v>18.36</v>
      </c>
      <c r="F27" s="3">
        <f>[23]Outubro!$J$9</f>
        <v>41.04</v>
      </c>
      <c r="G27" s="3">
        <f>[23]Outubro!$J$10</f>
        <v>39.96</v>
      </c>
      <c r="H27" s="3">
        <f>[23]Outubro!$J$11</f>
        <v>43.92</v>
      </c>
      <c r="I27" s="3">
        <f>[23]Outubro!$J$12</f>
        <v>37.080000000000005</v>
      </c>
      <c r="J27" s="3">
        <f>[23]Outubro!$J$13</f>
        <v>39.96</v>
      </c>
      <c r="K27" s="3">
        <f>[23]Outubro!$J$14</f>
        <v>34.200000000000003</v>
      </c>
      <c r="L27" s="3">
        <f>[23]Outubro!$J$15</f>
        <v>41.4</v>
      </c>
      <c r="M27" s="3">
        <f>[23]Outubro!$J$16</f>
        <v>28.8</v>
      </c>
      <c r="N27" s="3">
        <f>[23]Outubro!$J$17</f>
        <v>41.76</v>
      </c>
      <c r="O27" s="3">
        <f>[23]Outubro!$J$18</f>
        <v>44.28</v>
      </c>
      <c r="P27" s="3">
        <f>[23]Outubro!$J$19</f>
        <v>49.680000000000007</v>
      </c>
      <c r="Q27" s="3">
        <f>[23]Outubro!$J$20</f>
        <v>82.08</v>
      </c>
      <c r="R27" s="3">
        <f>[23]Outubro!$J$21</f>
        <v>31.319999999999997</v>
      </c>
      <c r="S27" s="3">
        <f>[23]Outubro!$J$22</f>
        <v>30.240000000000002</v>
      </c>
      <c r="T27" s="3">
        <f>[23]Outubro!$J$23</f>
        <v>54.72</v>
      </c>
      <c r="U27" s="3">
        <f>[23]Outubro!$J$24</f>
        <v>55.080000000000005</v>
      </c>
      <c r="V27" s="3">
        <f>[23]Outubro!$J$25</f>
        <v>65.160000000000011</v>
      </c>
      <c r="W27" s="3">
        <f>[23]Outubro!$J$26</f>
        <v>74.52</v>
      </c>
      <c r="X27" s="3">
        <f>[23]Outubro!$J$27</f>
        <v>62.28</v>
      </c>
      <c r="Y27" s="3">
        <f>[23]Outubro!$J$28</f>
        <v>26.64</v>
      </c>
      <c r="Z27" s="3">
        <f>[23]Outubro!$J$29</f>
        <v>24.48</v>
      </c>
      <c r="AA27" s="3">
        <f>[23]Outubro!$J$30</f>
        <v>44.64</v>
      </c>
      <c r="AB27" s="3">
        <f>[23]Outubro!$J$31</f>
        <v>37.440000000000005</v>
      </c>
      <c r="AC27" s="3">
        <f>[23]Outubro!$J$32</f>
        <v>67.680000000000007</v>
      </c>
      <c r="AD27" s="3">
        <f>[23]Outubro!$J$33</f>
        <v>39.24</v>
      </c>
      <c r="AE27" s="3">
        <f>[23]Outubro!$J$34</f>
        <v>50.4</v>
      </c>
      <c r="AF27" s="3">
        <f>[23]Outubro!$J$35</f>
        <v>62.28</v>
      </c>
      <c r="AG27" s="16">
        <f t="shared" si="3"/>
        <v>82.08</v>
      </c>
      <c r="AH27" s="2"/>
    </row>
    <row r="28" spans="1:34" ht="17.100000000000001" customHeight="1" x14ac:dyDescent="0.2">
      <c r="A28" s="9" t="s">
        <v>31</v>
      </c>
      <c r="B28" s="3">
        <f>[24]Outubro!$J$5</f>
        <v>42.56</v>
      </c>
      <c r="C28" s="3">
        <f>[24]Outubro!$J$6</f>
        <v>62.720000000000006</v>
      </c>
      <c r="D28" s="3">
        <f>[24]Outubro!$J$7</f>
        <v>31.360000000000003</v>
      </c>
      <c r="E28" s="3">
        <f>[24]Outubro!$J$8</f>
        <v>24.32</v>
      </c>
      <c r="F28" s="3">
        <f>[24]Outubro!$J$9</f>
        <v>26.880000000000003</v>
      </c>
      <c r="G28" s="3">
        <f>[24]Outubro!$J$10</f>
        <v>44.480000000000004</v>
      </c>
      <c r="H28" s="3">
        <f>[24]Outubro!$J$11</f>
        <v>30.72</v>
      </c>
      <c r="I28" s="3">
        <f>[24]Outubro!$J$12</f>
        <v>29.439999999999998</v>
      </c>
      <c r="J28" s="3">
        <f>[24]Outubro!$J$13</f>
        <v>26.560000000000002</v>
      </c>
      <c r="K28" s="3">
        <f>[24]Outubro!$J$14</f>
        <v>28.160000000000004</v>
      </c>
      <c r="L28" s="3">
        <f>[24]Outubro!$J$15</f>
        <v>34.880000000000003</v>
      </c>
      <c r="M28" s="3">
        <f>[24]Outubro!$J$16</f>
        <v>27.52</v>
      </c>
      <c r="N28" s="3">
        <f>[24]Outubro!$J$17</f>
        <v>33.6</v>
      </c>
      <c r="O28" s="3">
        <f>[24]Outubro!$J$18</f>
        <v>31.680000000000003</v>
      </c>
      <c r="P28" s="3">
        <f>[24]Outubro!$J$19</f>
        <v>34.880000000000003</v>
      </c>
      <c r="Q28" s="3">
        <f>[24]Outubro!$J$20</f>
        <v>73.600000000000009</v>
      </c>
      <c r="R28" s="3">
        <f>[24]Outubro!$J$21</f>
        <v>19.840000000000003</v>
      </c>
      <c r="S28" s="3">
        <f>[24]Outubro!$J$22</f>
        <v>24.32</v>
      </c>
      <c r="T28" s="3">
        <f>[24]Outubro!$J$23</f>
        <v>52.160000000000004</v>
      </c>
      <c r="U28" s="3">
        <f>[24]Outubro!$J$24</f>
        <v>28.160000000000004</v>
      </c>
      <c r="V28" s="3">
        <f>[24]Outubro!$J$25</f>
        <v>31.360000000000003</v>
      </c>
      <c r="W28" s="3">
        <f>[24]Outubro!$J$26</f>
        <v>47.360000000000007</v>
      </c>
      <c r="X28" s="3">
        <f>[24]Outubro!$J$27</f>
        <v>44.160000000000004</v>
      </c>
      <c r="Y28" s="3">
        <f>[24]Outubro!$J$28</f>
        <v>31.360000000000003</v>
      </c>
      <c r="Z28" s="3">
        <f>[24]Outubro!$J$29</f>
        <v>20.16</v>
      </c>
      <c r="AA28" s="3">
        <f>[24]Outubro!$J$30</f>
        <v>35.200000000000003</v>
      </c>
      <c r="AB28" s="3">
        <f>[24]Outubro!$J$31</f>
        <v>42.24</v>
      </c>
      <c r="AC28" s="3">
        <f>[24]Outubro!$J$32</f>
        <v>25.6</v>
      </c>
      <c r="AD28" s="3">
        <f>[24]Outubro!$J$33</f>
        <v>33.6</v>
      </c>
      <c r="AE28" s="3">
        <f>[24]Outubro!$J$34</f>
        <v>27.200000000000003</v>
      </c>
      <c r="AF28" s="3">
        <f>[24]Outubro!$J$35</f>
        <v>29.12</v>
      </c>
      <c r="AG28" s="16">
        <f t="shared" si="3"/>
        <v>73.600000000000009</v>
      </c>
      <c r="AH28" s="2"/>
    </row>
    <row r="29" spans="1:34" ht="17.100000000000001" customHeight="1" x14ac:dyDescent="0.2">
      <c r="A29" s="9" t="s">
        <v>20</v>
      </c>
      <c r="B29" s="3">
        <f>[25]Outubro!$J$5</f>
        <v>24</v>
      </c>
      <c r="C29" s="3">
        <f>[25]Outubro!$J$6</f>
        <v>36.160000000000004</v>
      </c>
      <c r="D29" s="3">
        <f>[25]Outubro!$J$7</f>
        <v>52.160000000000004</v>
      </c>
      <c r="E29" s="3">
        <f>[25]Outubro!$J$8</f>
        <v>29.12</v>
      </c>
      <c r="F29" s="3">
        <f>[25]Outubro!$J$9</f>
        <v>25.28</v>
      </c>
      <c r="G29" s="3">
        <f>[25]Outubro!$J$10</f>
        <v>28.160000000000004</v>
      </c>
      <c r="H29" s="3">
        <f>[25]Outubro!$J$11</f>
        <v>29.760000000000005</v>
      </c>
      <c r="I29" s="3">
        <f>[25]Outubro!$J$12</f>
        <v>22.72</v>
      </c>
      <c r="J29" s="3">
        <f>[25]Outubro!$J$13</f>
        <v>23.680000000000003</v>
      </c>
      <c r="K29" s="3">
        <f>[25]Outubro!$J$14</f>
        <v>35.839999999999996</v>
      </c>
      <c r="L29" s="3">
        <f>[25]Outubro!$J$15</f>
        <v>17.919999999999998</v>
      </c>
      <c r="M29" s="3">
        <f>[25]Outubro!$J$16</f>
        <v>29.760000000000005</v>
      </c>
      <c r="N29" s="3">
        <f>[25]Outubro!$J$17</f>
        <v>30.400000000000002</v>
      </c>
      <c r="O29" s="3">
        <f>[25]Outubro!$J$18</f>
        <v>26.880000000000003</v>
      </c>
      <c r="P29" s="3">
        <f>[25]Outubro!$J$19</f>
        <v>33.6</v>
      </c>
      <c r="Q29" s="3">
        <f>[25]Outubro!$J$20</f>
        <v>32.96</v>
      </c>
      <c r="R29" s="3">
        <f>[25]Outubro!$J$21</f>
        <v>18.559999999999999</v>
      </c>
      <c r="S29" s="3">
        <f>[25]Outubro!$J$22</f>
        <v>17.919999999999998</v>
      </c>
      <c r="T29" s="3">
        <f>[25]Outubro!$J$23</f>
        <v>42.88</v>
      </c>
      <c r="U29" s="3">
        <f>[25]Outubro!$J$24</f>
        <v>28.160000000000004</v>
      </c>
      <c r="V29" s="3">
        <f>[25]Outubro!$J$25</f>
        <v>44.160000000000004</v>
      </c>
      <c r="W29" s="3">
        <f>[25]Outubro!$J$26</f>
        <v>35.839999999999996</v>
      </c>
      <c r="X29" s="3">
        <f>[25]Outubro!$J$27</f>
        <v>50.24</v>
      </c>
      <c r="Y29" s="3">
        <f>[25]Outubro!$J$28</f>
        <v>31.680000000000003</v>
      </c>
      <c r="Z29" s="3">
        <f>[25]Outubro!$J$29</f>
        <v>17.600000000000001</v>
      </c>
      <c r="AA29" s="3">
        <f>[25]Outubro!$J$30</f>
        <v>20.480000000000004</v>
      </c>
      <c r="AB29" s="3">
        <f>[25]Outubro!$J$31</f>
        <v>41.28</v>
      </c>
      <c r="AC29" s="3">
        <f>[25]Outubro!$J$32</f>
        <v>29.760000000000005</v>
      </c>
      <c r="AD29" s="3">
        <f>[25]Outubro!$J$33</f>
        <v>27.52</v>
      </c>
      <c r="AE29" s="3">
        <f>[25]Outubro!$J$34</f>
        <v>24.32</v>
      </c>
      <c r="AF29" s="3">
        <f>[25]Outubro!$J$35</f>
        <v>34.56</v>
      </c>
      <c r="AG29" s="16">
        <f t="shared" si="3"/>
        <v>52.160000000000004</v>
      </c>
      <c r="AH29" s="2"/>
    </row>
    <row r="30" spans="1:34" s="5" customFormat="1" ht="17.100000000000001" customHeight="1" x14ac:dyDescent="0.2">
      <c r="A30" s="13" t="s">
        <v>33</v>
      </c>
      <c r="B30" s="21">
        <f>MAX(B5:B29)</f>
        <v>58.680000000000007</v>
      </c>
      <c r="C30" s="21">
        <f t="shared" ref="C30:AF30" si="4">MAX(C5:C29)</f>
        <v>80.28</v>
      </c>
      <c r="D30" s="21">
        <f t="shared" si="4"/>
        <v>86.039999999999992</v>
      </c>
      <c r="E30" s="21">
        <f t="shared" si="4"/>
        <v>49.680000000000007</v>
      </c>
      <c r="F30" s="21">
        <f t="shared" si="4"/>
        <v>41.04</v>
      </c>
      <c r="G30" s="21">
        <f t="shared" si="4"/>
        <v>54.36</v>
      </c>
      <c r="H30" s="21">
        <f t="shared" si="4"/>
        <v>43.92</v>
      </c>
      <c r="I30" s="21">
        <f t="shared" si="4"/>
        <v>53.28</v>
      </c>
      <c r="J30" s="21">
        <f t="shared" si="4"/>
        <v>60.12</v>
      </c>
      <c r="K30" s="21">
        <f t="shared" si="4"/>
        <v>70.56</v>
      </c>
      <c r="L30" s="21">
        <f t="shared" si="4"/>
        <v>41.4</v>
      </c>
      <c r="M30" s="21">
        <f t="shared" si="4"/>
        <v>43.2</v>
      </c>
      <c r="N30" s="21">
        <f t="shared" si="4"/>
        <v>47.16</v>
      </c>
      <c r="O30" s="21">
        <f t="shared" si="4"/>
        <v>49.680000000000007</v>
      </c>
      <c r="P30" s="21">
        <f t="shared" si="4"/>
        <v>58.32</v>
      </c>
      <c r="Q30" s="21">
        <f t="shared" si="4"/>
        <v>90</v>
      </c>
      <c r="R30" s="21">
        <f t="shared" si="4"/>
        <v>32.04</v>
      </c>
      <c r="S30" s="21">
        <f>MAX(S5:S29)</f>
        <v>63</v>
      </c>
      <c r="T30" s="21">
        <f t="shared" si="4"/>
        <v>83.160000000000011</v>
      </c>
      <c r="U30" s="21">
        <f t="shared" si="4"/>
        <v>67.319999999999993</v>
      </c>
      <c r="V30" s="21">
        <f t="shared" si="4"/>
        <v>77.400000000000006</v>
      </c>
      <c r="W30" s="21">
        <f t="shared" si="4"/>
        <v>74.52</v>
      </c>
      <c r="X30" s="21">
        <f t="shared" si="4"/>
        <v>68.039999999999992</v>
      </c>
      <c r="Y30" s="21">
        <f t="shared" si="4"/>
        <v>77.400000000000006</v>
      </c>
      <c r="Z30" s="21">
        <f t="shared" si="4"/>
        <v>49.32</v>
      </c>
      <c r="AA30" s="21">
        <f t="shared" si="4"/>
        <v>67.680000000000007</v>
      </c>
      <c r="AB30" s="21">
        <f t="shared" si="4"/>
        <v>49.32</v>
      </c>
      <c r="AC30" s="21">
        <f t="shared" si="4"/>
        <v>68.039999999999992</v>
      </c>
      <c r="AD30" s="21">
        <f t="shared" si="4"/>
        <v>55.080000000000005</v>
      </c>
      <c r="AE30" s="21">
        <f t="shared" si="4"/>
        <v>54</v>
      </c>
      <c r="AF30" s="53">
        <f t="shared" si="4"/>
        <v>65.88000000000001</v>
      </c>
      <c r="AG30" s="21">
        <f>MAX(AG5:AG29)</f>
        <v>90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2022-03-10T16:59:24Z</dcterms:modified>
</cp:coreProperties>
</file>