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20640" windowHeight="8835" tabRatio="874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calcPr calcId="145621"/>
</workbook>
</file>

<file path=xl/calcChain.xml><?xml version="1.0" encoding="utf-8"?>
<calcChain xmlns="http://schemas.openxmlformats.org/spreadsheetml/2006/main">
  <c r="AE29" i="14" l="1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E5" i="15"/>
  <c r="AD5" i="15"/>
  <c r="AD30" i="15" s="1"/>
  <c r="AC5" i="15"/>
  <c r="AC30" i="15" s="1"/>
  <c r="AB5" i="15"/>
  <c r="AB30" i="15" s="1"/>
  <c r="AA5" i="15"/>
  <c r="Z5" i="15"/>
  <c r="Z30" i="15" s="1"/>
  <c r="Y5" i="15"/>
  <c r="Y30" i="15" s="1"/>
  <c r="X5" i="15"/>
  <c r="X30" i="15" s="1"/>
  <c r="W5" i="15"/>
  <c r="V5" i="15"/>
  <c r="V30" i="15" s="1"/>
  <c r="U5" i="15"/>
  <c r="U30" i="15" s="1"/>
  <c r="T5" i="15"/>
  <c r="T30" i="15" s="1"/>
  <c r="S5" i="15"/>
  <c r="R5" i="15"/>
  <c r="R30" i="15" s="1"/>
  <c r="Q5" i="15"/>
  <c r="Q30" i="15" s="1"/>
  <c r="P5" i="15"/>
  <c r="P30" i="15" s="1"/>
  <c r="O5" i="15"/>
  <c r="N5" i="15"/>
  <c r="N30" i="15" s="1"/>
  <c r="M5" i="15"/>
  <c r="M30" i="15" s="1"/>
  <c r="L5" i="15"/>
  <c r="L30" i="15" s="1"/>
  <c r="K5" i="15"/>
  <c r="J5" i="15"/>
  <c r="J30" i="15" s="1"/>
  <c r="I5" i="15"/>
  <c r="I30" i="15" s="1"/>
  <c r="H5" i="15"/>
  <c r="H30" i="15" s="1"/>
  <c r="G5" i="15"/>
  <c r="F5" i="15"/>
  <c r="F30" i="15" s="1"/>
  <c r="E5" i="15"/>
  <c r="E30" i="15" s="1"/>
  <c r="D5" i="15"/>
  <c r="D30" i="15" s="1"/>
  <c r="C5" i="15"/>
  <c r="B5" i="15"/>
  <c r="B30" i="15" s="1"/>
  <c r="AF29" i="13"/>
  <c r="AF28" i="13"/>
  <c r="AF27" i="13"/>
  <c r="AF26" i="13"/>
  <c r="AF25" i="13"/>
  <c r="AF24" i="13"/>
  <c r="AF23" i="13"/>
  <c r="AF22" i="13"/>
  <c r="AF21" i="13"/>
  <c r="AF20" i="13"/>
  <c r="AF19" i="13"/>
  <c r="AF18" i="13"/>
  <c r="AF17" i="13"/>
  <c r="AF16" i="13"/>
  <c r="AF15" i="13"/>
  <c r="AF14" i="13"/>
  <c r="AF13" i="13"/>
  <c r="AF12" i="13"/>
  <c r="AF11" i="13"/>
  <c r="AF10" i="13"/>
  <c r="AF9" i="13"/>
  <c r="AF8" i="13"/>
  <c r="AF7" i="13"/>
  <c r="AF6" i="13"/>
  <c r="AF5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E25" i="13"/>
  <c r="AD25" i="13"/>
  <c r="AC25" i="13"/>
  <c r="AB25" i="13"/>
  <c r="AA25" i="13"/>
  <c r="Z25" i="13"/>
  <c r="Y25" i="13"/>
  <c r="X25" i="13"/>
  <c r="W25" i="13"/>
  <c r="V25" i="13"/>
  <c r="U25" i="13"/>
  <c r="T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E5" i="12"/>
  <c r="AD5" i="12"/>
  <c r="AD30" i="12" s="1"/>
  <c r="AC5" i="12"/>
  <c r="AC30" i="12" s="1"/>
  <c r="AB5" i="12"/>
  <c r="AA5" i="12"/>
  <c r="Z5" i="12"/>
  <c r="Z30" i="12" s="1"/>
  <c r="Y5" i="12"/>
  <c r="Y30" i="12" s="1"/>
  <c r="X5" i="12"/>
  <c r="W5" i="12"/>
  <c r="V5" i="12"/>
  <c r="V30" i="12" s="1"/>
  <c r="U5" i="12"/>
  <c r="U30" i="12" s="1"/>
  <c r="T5" i="12"/>
  <c r="S5" i="12"/>
  <c r="R5" i="12"/>
  <c r="R30" i="12" s="1"/>
  <c r="Q5" i="12"/>
  <c r="Q30" i="12" s="1"/>
  <c r="P5" i="12"/>
  <c r="O5" i="12"/>
  <c r="N5" i="12"/>
  <c r="N30" i="12" s="1"/>
  <c r="M5" i="12"/>
  <c r="M30" i="12" s="1"/>
  <c r="L5" i="12"/>
  <c r="K5" i="12"/>
  <c r="J5" i="12"/>
  <c r="J30" i="12" s="1"/>
  <c r="I5" i="12"/>
  <c r="I30" i="12" s="1"/>
  <c r="H5" i="12"/>
  <c r="G5" i="12"/>
  <c r="F5" i="12"/>
  <c r="F30" i="12" s="1"/>
  <c r="E5" i="12"/>
  <c r="E30" i="12" s="1"/>
  <c r="D5" i="12"/>
  <c r="C5" i="12"/>
  <c r="B5" i="12"/>
  <c r="B30" i="12" s="1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E5" i="9"/>
  <c r="AE30" i="9" s="1"/>
  <c r="AD5" i="9"/>
  <c r="AC5" i="9"/>
  <c r="AB5" i="9"/>
  <c r="AB30" i="9" s="1"/>
  <c r="AA5" i="9"/>
  <c r="AA30" i="9" s="1"/>
  <c r="Z5" i="9"/>
  <c r="Y5" i="9"/>
  <c r="X5" i="9"/>
  <c r="X30" i="9" s="1"/>
  <c r="W5" i="9"/>
  <c r="W30" i="9" s="1"/>
  <c r="V5" i="9"/>
  <c r="U5" i="9"/>
  <c r="T5" i="9"/>
  <c r="T30" i="9" s="1"/>
  <c r="S5" i="9"/>
  <c r="S30" i="9" s="1"/>
  <c r="R5" i="9"/>
  <c r="Q5" i="9"/>
  <c r="P5" i="9"/>
  <c r="P30" i="9" s="1"/>
  <c r="O5" i="9"/>
  <c r="O30" i="9" s="1"/>
  <c r="N5" i="9"/>
  <c r="M5" i="9"/>
  <c r="L5" i="9"/>
  <c r="L30" i="9" s="1"/>
  <c r="K5" i="9"/>
  <c r="K30" i="9" s="1"/>
  <c r="J5" i="9"/>
  <c r="I5" i="9"/>
  <c r="H5" i="9"/>
  <c r="H30" i="9" s="1"/>
  <c r="G5" i="9"/>
  <c r="G30" i="9" s="1"/>
  <c r="F5" i="9"/>
  <c r="E5" i="9"/>
  <c r="D5" i="9"/>
  <c r="D30" i="9" s="1"/>
  <c r="C5" i="9"/>
  <c r="C30" i="9" s="1"/>
  <c r="B5" i="9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E5" i="8"/>
  <c r="AD5" i="8"/>
  <c r="AD30" i="8" s="1"/>
  <c r="AC5" i="8"/>
  <c r="AC30" i="8" s="1"/>
  <c r="AB5" i="8"/>
  <c r="AA5" i="8"/>
  <c r="Z5" i="8"/>
  <c r="Z30" i="8" s="1"/>
  <c r="Y5" i="8"/>
  <c r="Y30" i="8" s="1"/>
  <c r="X5" i="8"/>
  <c r="W5" i="8"/>
  <c r="V5" i="8"/>
  <c r="V30" i="8" s="1"/>
  <c r="U5" i="8"/>
  <c r="U30" i="8" s="1"/>
  <c r="T5" i="8"/>
  <c r="S5" i="8"/>
  <c r="R5" i="8"/>
  <c r="R30" i="8" s="1"/>
  <c r="Q5" i="8"/>
  <c r="Q30" i="8" s="1"/>
  <c r="P5" i="8"/>
  <c r="O5" i="8"/>
  <c r="N5" i="8"/>
  <c r="N30" i="8" s="1"/>
  <c r="M5" i="8"/>
  <c r="M30" i="8" s="1"/>
  <c r="L5" i="8"/>
  <c r="K5" i="8"/>
  <c r="J5" i="8"/>
  <c r="J30" i="8" s="1"/>
  <c r="I5" i="8"/>
  <c r="I30" i="8" s="1"/>
  <c r="H5" i="8"/>
  <c r="G5" i="8"/>
  <c r="F5" i="8"/>
  <c r="F30" i="8" s="1"/>
  <c r="E5" i="8"/>
  <c r="E30" i="8" s="1"/>
  <c r="D5" i="8"/>
  <c r="C5" i="8"/>
  <c r="B5" i="8"/>
  <c r="B30" i="8" s="1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E5" i="7"/>
  <c r="AE30" i="7" s="1"/>
  <c r="AD5" i="7"/>
  <c r="AC5" i="7"/>
  <c r="AB5" i="7"/>
  <c r="AB30" i="7" s="1"/>
  <c r="AA5" i="7"/>
  <c r="AA30" i="7" s="1"/>
  <c r="Z5" i="7"/>
  <c r="Y5" i="7"/>
  <c r="X5" i="7"/>
  <c r="X30" i="7" s="1"/>
  <c r="W5" i="7"/>
  <c r="W30" i="7" s="1"/>
  <c r="V5" i="7"/>
  <c r="U5" i="7"/>
  <c r="T5" i="7"/>
  <c r="T30" i="7" s="1"/>
  <c r="S5" i="7"/>
  <c r="S30" i="7" s="1"/>
  <c r="R5" i="7"/>
  <c r="Q5" i="7"/>
  <c r="P5" i="7"/>
  <c r="P30" i="7" s="1"/>
  <c r="O5" i="7"/>
  <c r="O30" i="7" s="1"/>
  <c r="N5" i="7"/>
  <c r="M5" i="7"/>
  <c r="L5" i="7"/>
  <c r="L30" i="7" s="1"/>
  <c r="K5" i="7"/>
  <c r="K30" i="7" s="1"/>
  <c r="J5" i="7"/>
  <c r="I5" i="7"/>
  <c r="H5" i="7"/>
  <c r="H30" i="7" s="1"/>
  <c r="G5" i="7"/>
  <c r="G30" i="7" s="1"/>
  <c r="F5" i="7"/>
  <c r="E5" i="7"/>
  <c r="D5" i="7"/>
  <c r="D30" i="7" s="1"/>
  <c r="C5" i="7"/>
  <c r="C30" i="7" s="1"/>
  <c r="B5" i="7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E5" i="6"/>
  <c r="AD5" i="6"/>
  <c r="AD30" i="6" s="1"/>
  <c r="AC5" i="6"/>
  <c r="AC30" i="6" s="1"/>
  <c r="AB5" i="6"/>
  <c r="AA5" i="6"/>
  <c r="Z5" i="6"/>
  <c r="Z30" i="6" s="1"/>
  <c r="Y5" i="6"/>
  <c r="Y30" i="6" s="1"/>
  <c r="X5" i="6"/>
  <c r="W5" i="6"/>
  <c r="V5" i="6"/>
  <c r="V30" i="6" s="1"/>
  <c r="U5" i="6"/>
  <c r="U30" i="6" s="1"/>
  <c r="T5" i="6"/>
  <c r="S5" i="6"/>
  <c r="R5" i="6"/>
  <c r="R30" i="6" s="1"/>
  <c r="Q5" i="6"/>
  <c r="Q30" i="6" s="1"/>
  <c r="P5" i="6"/>
  <c r="O5" i="6"/>
  <c r="N5" i="6"/>
  <c r="N30" i="6" s="1"/>
  <c r="M5" i="6"/>
  <c r="M30" i="6" s="1"/>
  <c r="L5" i="6"/>
  <c r="K5" i="6"/>
  <c r="J5" i="6"/>
  <c r="J30" i="6" s="1"/>
  <c r="I5" i="6"/>
  <c r="I30" i="6" s="1"/>
  <c r="H5" i="6"/>
  <c r="G5" i="6"/>
  <c r="F5" i="6"/>
  <c r="F30" i="6" s="1"/>
  <c r="E5" i="6"/>
  <c r="E30" i="6" s="1"/>
  <c r="D5" i="6"/>
  <c r="C5" i="6"/>
  <c r="B5" i="6"/>
  <c r="B30" i="6" s="1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E5" i="5"/>
  <c r="AE30" i="5" s="1"/>
  <c r="AD5" i="5"/>
  <c r="AC5" i="5"/>
  <c r="AB5" i="5"/>
  <c r="AB30" i="5" s="1"/>
  <c r="AA5" i="5"/>
  <c r="AA30" i="5" s="1"/>
  <c r="Z5" i="5"/>
  <c r="Y5" i="5"/>
  <c r="X5" i="5"/>
  <c r="X30" i="5" s="1"/>
  <c r="W5" i="5"/>
  <c r="W30" i="5" s="1"/>
  <c r="V5" i="5"/>
  <c r="U5" i="5"/>
  <c r="T5" i="5"/>
  <c r="T30" i="5" s="1"/>
  <c r="S5" i="5"/>
  <c r="S30" i="5" s="1"/>
  <c r="R5" i="5"/>
  <c r="Q5" i="5"/>
  <c r="P5" i="5"/>
  <c r="P30" i="5" s="1"/>
  <c r="O5" i="5"/>
  <c r="O30" i="5" s="1"/>
  <c r="N5" i="5"/>
  <c r="M5" i="5"/>
  <c r="L5" i="5"/>
  <c r="L30" i="5" s="1"/>
  <c r="K5" i="5"/>
  <c r="K30" i="5" s="1"/>
  <c r="J5" i="5"/>
  <c r="I5" i="5"/>
  <c r="H5" i="5"/>
  <c r="H30" i="5" s="1"/>
  <c r="G5" i="5"/>
  <c r="G30" i="5" s="1"/>
  <c r="F5" i="5"/>
  <c r="E5" i="5"/>
  <c r="D5" i="5"/>
  <c r="D30" i="5" s="1"/>
  <c r="C5" i="5"/>
  <c r="C30" i="5" s="1"/>
  <c r="B5" i="5"/>
  <c r="C31" i="14" l="1"/>
  <c r="C30" i="14"/>
  <c r="K31" i="14"/>
  <c r="K30" i="14"/>
  <c r="S31" i="14"/>
  <c r="S30" i="14"/>
  <c r="AA31" i="14"/>
  <c r="AA30" i="14"/>
  <c r="E30" i="5"/>
  <c r="I30" i="5"/>
  <c r="M30" i="5"/>
  <c r="Q30" i="5"/>
  <c r="U30" i="5"/>
  <c r="Y30" i="5"/>
  <c r="AC30" i="5"/>
  <c r="C30" i="6"/>
  <c r="G30" i="6"/>
  <c r="K30" i="6"/>
  <c r="O30" i="6"/>
  <c r="S30" i="6"/>
  <c r="W30" i="6"/>
  <c r="AA30" i="6"/>
  <c r="AE30" i="6"/>
  <c r="E30" i="7"/>
  <c r="I30" i="7"/>
  <c r="M30" i="7"/>
  <c r="Q30" i="7"/>
  <c r="U30" i="7"/>
  <c r="Y30" i="7"/>
  <c r="AC30" i="7"/>
  <c r="C30" i="8"/>
  <c r="G30" i="8"/>
  <c r="K30" i="8"/>
  <c r="O30" i="8"/>
  <c r="S30" i="8"/>
  <c r="W30" i="8"/>
  <c r="AA30" i="8"/>
  <c r="AE30" i="8"/>
  <c r="E30" i="9"/>
  <c r="I30" i="9"/>
  <c r="M30" i="9"/>
  <c r="Q30" i="9"/>
  <c r="U30" i="9"/>
  <c r="Y30" i="9"/>
  <c r="AC30" i="9"/>
  <c r="C30" i="12"/>
  <c r="G30" i="12"/>
  <c r="K30" i="12"/>
  <c r="O30" i="12"/>
  <c r="S30" i="12"/>
  <c r="W30" i="12"/>
  <c r="AA30" i="12"/>
  <c r="AE30" i="12"/>
  <c r="D30" i="14"/>
  <c r="D31" i="14"/>
  <c r="H30" i="14"/>
  <c r="H31" i="14"/>
  <c r="L30" i="14"/>
  <c r="L31" i="14"/>
  <c r="P30" i="14"/>
  <c r="P31" i="14"/>
  <c r="T30" i="14"/>
  <c r="T31" i="14"/>
  <c r="X30" i="14"/>
  <c r="X31" i="14"/>
  <c r="AB30" i="14"/>
  <c r="AB31" i="14"/>
  <c r="G31" i="14"/>
  <c r="G30" i="14"/>
  <c r="O31" i="14"/>
  <c r="O30" i="14"/>
  <c r="W31" i="14"/>
  <c r="W30" i="14"/>
  <c r="AE31" i="14"/>
  <c r="AE30" i="14"/>
  <c r="B30" i="5"/>
  <c r="F30" i="5"/>
  <c r="J30" i="5"/>
  <c r="N30" i="5"/>
  <c r="R30" i="5"/>
  <c r="V30" i="5"/>
  <c r="Z30" i="5"/>
  <c r="AD30" i="5"/>
  <c r="AF29" i="5"/>
  <c r="D30" i="6"/>
  <c r="H30" i="6"/>
  <c r="L30" i="6"/>
  <c r="P30" i="6"/>
  <c r="T30" i="6"/>
  <c r="X30" i="6"/>
  <c r="AB30" i="6"/>
  <c r="B30" i="7"/>
  <c r="F30" i="7"/>
  <c r="J30" i="7"/>
  <c r="N30" i="7"/>
  <c r="R30" i="7"/>
  <c r="V30" i="7"/>
  <c r="Z30" i="7"/>
  <c r="AD30" i="7"/>
  <c r="D30" i="8"/>
  <c r="H30" i="8"/>
  <c r="L30" i="8"/>
  <c r="P30" i="8"/>
  <c r="T30" i="8"/>
  <c r="X30" i="8"/>
  <c r="AB30" i="8"/>
  <c r="B30" i="9"/>
  <c r="F30" i="9"/>
  <c r="J30" i="9"/>
  <c r="N30" i="9"/>
  <c r="R30" i="9"/>
  <c r="V30" i="9"/>
  <c r="Z30" i="9"/>
  <c r="AD30" i="9"/>
  <c r="D30" i="12"/>
  <c r="H30" i="12"/>
  <c r="L30" i="12"/>
  <c r="P30" i="12"/>
  <c r="T30" i="12"/>
  <c r="X30" i="12"/>
  <c r="AB30" i="12"/>
  <c r="C30" i="15"/>
  <c r="G30" i="15"/>
  <c r="K30" i="15"/>
  <c r="O30" i="15"/>
  <c r="S30" i="15"/>
  <c r="W30" i="15"/>
  <c r="AA30" i="15"/>
  <c r="AE30" i="15"/>
  <c r="E30" i="14"/>
  <c r="E31" i="14"/>
  <c r="I30" i="14"/>
  <c r="I31" i="14"/>
  <c r="M30" i="14"/>
  <c r="M31" i="14"/>
  <c r="Q30" i="14"/>
  <c r="Q31" i="14"/>
  <c r="U30" i="14"/>
  <c r="U31" i="14"/>
  <c r="Y30" i="14"/>
  <c r="Y31" i="14"/>
  <c r="AC30" i="14"/>
  <c r="AC31" i="14"/>
  <c r="B31" i="14"/>
  <c r="B30" i="14"/>
  <c r="F30" i="14"/>
  <c r="F31" i="14"/>
  <c r="J30" i="14"/>
  <c r="J31" i="14"/>
  <c r="N30" i="14"/>
  <c r="N31" i="14"/>
  <c r="R30" i="14"/>
  <c r="R31" i="14"/>
  <c r="V30" i="14"/>
  <c r="V31" i="14"/>
  <c r="Z30" i="14"/>
  <c r="Z31" i="14"/>
  <c r="AD30" i="14"/>
  <c r="AD31" i="14"/>
  <c r="AF20" i="7"/>
  <c r="AF21" i="12"/>
  <c r="AF5" i="15"/>
  <c r="AF21" i="15"/>
  <c r="AF21" i="7"/>
  <c r="AG22" i="5"/>
  <c r="AF22" i="5"/>
  <c r="AF22" i="9"/>
  <c r="AG22" i="9"/>
  <c r="AG21" i="14"/>
  <c r="AF21" i="14"/>
  <c r="AG21" i="5"/>
  <c r="AF21" i="5"/>
  <c r="AF21" i="9"/>
  <c r="AG21" i="9"/>
  <c r="AG21" i="6"/>
  <c r="AF21" i="6"/>
  <c r="AG21" i="8"/>
  <c r="AF21" i="8"/>
  <c r="AG28" i="14"/>
  <c r="AF28" i="1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E5" i="4"/>
  <c r="AE30" i="4" s="1"/>
  <c r="AD5" i="4"/>
  <c r="AC5" i="4"/>
  <c r="AB5" i="4"/>
  <c r="AB30" i="4" s="1"/>
  <c r="AA5" i="4"/>
  <c r="AA30" i="4" s="1"/>
  <c r="Z5" i="4"/>
  <c r="Y5" i="4"/>
  <c r="X5" i="4"/>
  <c r="X30" i="4" s="1"/>
  <c r="W5" i="4"/>
  <c r="W30" i="4" s="1"/>
  <c r="V5" i="4"/>
  <c r="U5" i="4"/>
  <c r="T5" i="4"/>
  <c r="T30" i="4" s="1"/>
  <c r="S5" i="4"/>
  <c r="S30" i="4" s="1"/>
  <c r="R5" i="4"/>
  <c r="Q5" i="4"/>
  <c r="P5" i="4"/>
  <c r="P30" i="4" s="1"/>
  <c r="O5" i="4"/>
  <c r="O30" i="4" s="1"/>
  <c r="N5" i="4"/>
  <c r="M5" i="4"/>
  <c r="L5" i="4"/>
  <c r="L30" i="4" s="1"/>
  <c r="K5" i="4"/>
  <c r="K30" i="4" s="1"/>
  <c r="J5" i="4"/>
  <c r="I5" i="4"/>
  <c r="H5" i="4"/>
  <c r="H30" i="4" s="1"/>
  <c r="G5" i="4"/>
  <c r="G30" i="4" s="1"/>
  <c r="F5" i="4"/>
  <c r="E5" i="4"/>
  <c r="D5" i="4"/>
  <c r="D30" i="4" s="1"/>
  <c r="C5" i="4"/>
  <c r="C30" i="4" s="1"/>
  <c r="B5" i="4"/>
  <c r="E30" i="4" l="1"/>
  <c r="I30" i="4"/>
  <c r="M30" i="4"/>
  <c r="Q30" i="4"/>
  <c r="U30" i="4"/>
  <c r="Y30" i="4"/>
  <c r="AC30" i="4"/>
  <c r="B30" i="4"/>
  <c r="J30" i="4"/>
  <c r="R30" i="4"/>
  <c r="Z30" i="4"/>
  <c r="F30" i="4"/>
  <c r="N30" i="4"/>
  <c r="V30" i="4"/>
  <c r="AD30" i="4"/>
  <c r="AF22" i="4"/>
  <c r="AF21" i="4"/>
  <c r="AF10" i="15"/>
  <c r="AF10" i="12"/>
  <c r="AG23" i="9"/>
  <c r="AF23" i="9"/>
  <c r="AF5" i="4" l="1"/>
  <c r="AG17" i="5"/>
  <c r="AF29" i="14" l="1"/>
  <c r="AG29" i="14"/>
  <c r="AF17" i="15"/>
  <c r="AF17" i="14"/>
  <c r="AG17" i="14"/>
  <c r="AF17" i="7"/>
  <c r="AG17" i="8"/>
  <c r="AG17" i="9"/>
  <c r="AF17" i="12"/>
  <c r="AF8" i="4"/>
  <c r="AG8" i="8"/>
  <c r="AG8" i="9"/>
  <c r="AF8" i="12"/>
  <c r="AF8" i="14"/>
  <c r="AG8" i="14"/>
  <c r="AF8" i="15"/>
  <c r="AF8" i="5"/>
  <c r="AG8" i="6"/>
  <c r="AF17" i="5"/>
  <c r="AF17" i="9"/>
  <c r="AG17" i="6"/>
  <c r="AF17" i="8"/>
  <c r="AF17" i="4"/>
  <c r="AG8" i="5"/>
  <c r="AF8" i="8"/>
  <c r="AF8" i="9"/>
  <c r="AF8" i="6"/>
  <c r="AF8" i="7"/>
  <c r="AF17" i="6"/>
  <c r="AF5" i="14"/>
  <c r="AF5" i="12"/>
  <c r="AF5" i="9"/>
  <c r="AF5" i="8"/>
  <c r="AF5" i="7"/>
  <c r="AG5" i="6"/>
  <c r="AF5" i="5"/>
  <c r="AF25" i="14"/>
  <c r="AG16" i="14"/>
  <c r="AG14" i="14"/>
  <c r="AF7" i="14"/>
  <c r="AF16" i="15"/>
  <c r="AF13" i="15"/>
  <c r="AF13" i="12"/>
  <c r="AF9" i="12"/>
  <c r="AF28" i="9"/>
  <c r="AG14" i="9"/>
  <c r="AF28" i="8"/>
  <c r="AF23" i="8"/>
  <c r="AG13" i="8"/>
  <c r="AG10" i="8"/>
  <c r="AF7" i="8"/>
  <c r="AG6" i="8"/>
  <c r="AF25" i="7"/>
  <c r="AF23" i="7"/>
  <c r="AG26" i="6"/>
  <c r="AG25" i="6"/>
  <c r="AG23" i="6"/>
  <c r="AG13" i="6"/>
  <c r="AG10" i="6"/>
  <c r="AG9" i="6"/>
  <c r="AF6" i="6"/>
  <c r="AF28" i="5"/>
  <c r="AF27" i="5"/>
  <c r="AG26" i="5"/>
  <c r="AF24" i="5"/>
  <c r="AG20" i="5"/>
  <c r="AG19" i="5"/>
  <c r="AG10" i="5"/>
  <c r="AF7" i="5"/>
  <c r="AF6" i="5"/>
  <c r="AF24" i="4"/>
  <c r="AF13" i="4"/>
  <c r="AF6" i="4"/>
  <c r="AF26" i="9"/>
  <c r="AG27" i="8"/>
  <c r="AF6" i="8"/>
  <c r="AF26" i="7"/>
  <c r="AF18" i="7"/>
  <c r="AG22" i="14"/>
  <c r="AG10" i="14"/>
  <c r="AF10" i="14"/>
  <c r="AF18" i="14"/>
  <c r="AF19" i="14"/>
  <c r="AF22" i="14"/>
  <c r="AF27" i="14"/>
  <c r="AG27" i="14"/>
  <c r="AG20" i="14"/>
  <c r="AG19" i="14"/>
  <c r="AF18" i="15"/>
  <c r="AF19" i="15"/>
  <c r="AF20" i="15"/>
  <c r="AF25" i="15"/>
  <c r="AF20" i="12"/>
  <c r="AF18" i="12"/>
  <c r="AG27" i="9"/>
  <c r="AF27" i="9"/>
  <c r="AF18" i="9"/>
  <c r="AG16" i="9"/>
  <c r="AG13" i="9"/>
  <c r="AF27" i="8"/>
  <c r="AG22" i="8"/>
  <c r="AF22" i="8"/>
  <c r="AF10" i="8"/>
  <c r="C3" i="14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4"/>
  <c r="D3" i="4" s="1"/>
  <c r="E3" i="4" s="1"/>
  <c r="F3" i="4" s="1"/>
  <c r="G3" i="4" s="1"/>
  <c r="H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G18" i="9"/>
  <c r="AF29" i="7"/>
  <c r="AF22" i="12"/>
  <c r="AF6" i="12"/>
  <c r="AG5" i="14"/>
  <c r="AG20" i="6"/>
  <c r="AG18" i="6"/>
  <c r="AG18" i="8"/>
  <c r="AF26" i="14"/>
  <c r="AG19" i="6"/>
  <c r="AF27" i="7"/>
  <c r="AF26" i="12"/>
  <c r="AF22" i="6"/>
  <c r="AF20" i="5"/>
  <c r="AF18" i="6"/>
  <c r="AF18" i="8"/>
  <c r="AG19" i="9"/>
  <c r="AG29" i="8"/>
  <c r="AF25" i="6"/>
  <c r="AF12" i="14"/>
  <c r="AF11" i="8"/>
  <c r="AF9" i="14"/>
  <c r="AG5" i="5"/>
  <c r="AG10" i="9"/>
  <c r="AF27" i="6"/>
  <c r="AF26" i="6"/>
  <c r="AG26" i="14"/>
  <c r="AF19" i="7"/>
  <c r="AG19" i="8"/>
  <c r="AF19" i="12"/>
  <c r="AF19" i="9"/>
  <c r="AF19" i="5"/>
  <c r="AG18" i="14"/>
  <c r="AF15" i="12"/>
  <c r="AF12" i="9"/>
  <c r="AF12" i="6"/>
  <c r="AF12" i="12"/>
  <c r="AF12" i="15"/>
  <c r="AF12" i="7"/>
  <c r="AF12" i="8"/>
  <c r="AG11" i="9"/>
  <c r="AF11" i="15"/>
  <c r="AG11" i="8"/>
  <c r="AF11" i="14"/>
  <c r="AG11" i="14"/>
  <c r="AF11" i="9"/>
  <c r="AF9" i="4"/>
  <c r="AG5" i="9"/>
  <c r="AF27" i="12"/>
  <c r="AF22" i="7"/>
  <c r="AF20" i="6"/>
  <c r="AF20" i="14"/>
  <c r="AG20" i="8"/>
  <c r="AG20" i="9"/>
  <c r="AF19" i="8"/>
  <c r="AF18" i="4"/>
  <c r="AF15" i="14"/>
  <c r="AF15" i="8"/>
  <c r="AG12" i="14"/>
  <c r="AG12" i="8"/>
  <c r="AG12" i="9"/>
  <c r="AG12" i="6"/>
  <c r="AF6" i="14"/>
  <c r="AF6" i="15"/>
  <c r="AF6" i="7"/>
  <c r="AF6" i="9"/>
  <c r="AF27" i="15"/>
  <c r="AF26" i="8"/>
  <c r="AG25" i="9"/>
  <c r="AF20" i="8"/>
  <c r="AF14" i="7"/>
  <c r="AF14" i="14"/>
  <c r="AF11" i="12"/>
  <c r="AF10" i="9"/>
  <c r="AF9" i="8"/>
  <c r="AG6" i="14"/>
  <c r="AG6" i="9"/>
  <c r="AG5" i="8"/>
  <c r="AF12" i="4"/>
  <c r="AG29" i="9"/>
  <c r="AF27" i="4"/>
  <c r="AF26" i="5"/>
  <c r="AG26" i="8"/>
  <c r="AG26" i="9"/>
  <c r="AG24" i="6"/>
  <c r="AF24" i="7"/>
  <c r="AF24" i="8"/>
  <c r="AG24" i="9"/>
  <c r="AF24" i="12"/>
  <c r="AF24" i="15"/>
  <c r="AG24" i="14"/>
  <c r="AF24" i="9"/>
  <c r="AF24" i="6"/>
  <c r="AG24" i="8"/>
  <c r="AG24" i="5"/>
  <c r="AF24" i="14"/>
  <c r="AF23" i="14"/>
  <c r="AG23" i="5"/>
  <c r="AF23" i="6"/>
  <c r="AF22" i="15"/>
  <c r="AF20" i="9"/>
  <c r="AF19" i="4"/>
  <c r="AG18" i="5"/>
  <c r="AF16" i="7"/>
  <c r="AF16" i="5"/>
  <c r="AF16" i="8"/>
  <c r="AF15" i="9"/>
  <c r="AF15" i="4"/>
  <c r="AF15" i="7"/>
  <c r="AF15" i="15"/>
  <c r="AF15" i="5"/>
  <c r="AG15" i="14"/>
  <c r="AG15" i="6"/>
  <c r="AF14" i="9"/>
  <c r="AG14" i="8"/>
  <c r="AF14" i="4"/>
  <c r="AF14" i="5"/>
  <c r="AF14" i="12"/>
  <c r="AF14" i="15"/>
  <c r="AG13" i="5"/>
  <c r="AF11" i="5"/>
  <c r="AG7" i="6"/>
  <c r="AF7" i="6"/>
  <c r="AG7" i="8"/>
  <c r="AF7" i="12"/>
  <c r="AG6" i="5"/>
  <c r="AF5" i="6"/>
  <c r="AF7" i="4" l="1"/>
  <c r="AF30" i="4" s="1"/>
  <c r="AF20" i="4"/>
  <c r="AF16" i="4"/>
  <c r="AF28" i="4"/>
  <c r="AG7" i="5"/>
  <c r="AG30" i="5" s="1"/>
  <c r="AF18" i="5"/>
  <c r="AF19" i="6"/>
  <c r="AG29" i="6"/>
  <c r="AF13" i="7"/>
  <c r="AG16" i="8"/>
  <c r="AG25" i="8"/>
  <c r="AF23" i="12"/>
  <c r="AF25" i="12"/>
  <c r="AF29" i="12"/>
  <c r="AF7" i="15"/>
  <c r="AF30" i="15" s="1"/>
  <c r="AF29" i="15"/>
  <c r="AG9" i="14"/>
  <c r="AG29" i="5"/>
  <c r="AF15" i="6"/>
  <c r="AG15" i="8"/>
  <c r="AF16" i="12"/>
  <c r="AF30" i="12" s="1"/>
  <c r="AF26" i="4"/>
  <c r="AF29" i="4"/>
  <c r="AF12" i="5"/>
  <c r="AF23" i="5"/>
  <c r="AG27" i="5"/>
  <c r="AG16" i="5"/>
  <c r="AG11" i="6"/>
  <c r="AF16" i="6"/>
  <c r="AG27" i="6"/>
  <c r="AF29" i="6"/>
  <c r="AF10" i="7"/>
  <c r="AG23" i="8"/>
  <c r="AF25" i="8"/>
  <c r="AG9" i="9"/>
  <c r="AF13" i="9"/>
  <c r="AF29" i="9"/>
  <c r="AF26" i="15"/>
  <c r="AG12" i="5"/>
  <c r="AF10" i="4"/>
  <c r="AF11" i="4"/>
  <c r="AF23" i="4"/>
  <c r="AF9" i="5"/>
  <c r="AF30" i="5" s="1"/>
  <c r="AF10" i="5"/>
  <c r="AG11" i="5"/>
  <c r="AF13" i="5"/>
  <c r="AG14" i="5"/>
  <c r="AG25" i="5"/>
  <c r="AG15" i="5"/>
  <c r="AF13" i="6"/>
  <c r="AG14" i="6"/>
  <c r="AG22" i="6"/>
  <c r="AF9" i="7"/>
  <c r="AF11" i="7"/>
  <c r="AF14" i="8"/>
  <c r="AF29" i="8"/>
  <c r="AF16" i="9"/>
  <c r="AG15" i="9"/>
  <c r="AF13" i="14"/>
  <c r="AF30" i="14" s="1"/>
  <c r="AG23" i="14"/>
  <c r="AF28" i="7"/>
  <c r="AG28" i="8"/>
  <c r="AF28" i="12"/>
  <c r="AF28" i="15"/>
  <c r="AG28" i="5"/>
  <c r="AF28" i="6"/>
  <c r="AG28" i="9"/>
  <c r="AG28" i="6"/>
  <c r="AF25" i="9"/>
  <c r="AF25" i="5"/>
  <c r="AF25" i="4"/>
  <c r="AG25" i="14"/>
  <c r="AF23" i="15"/>
  <c r="AF16" i="14"/>
  <c r="AG16" i="6"/>
  <c r="AF14" i="6"/>
  <c r="AF13" i="8"/>
  <c r="AF30" i="8" s="1"/>
  <c r="AG13" i="14"/>
  <c r="AF11" i="6"/>
  <c r="AF10" i="6"/>
  <c r="AF9" i="15"/>
  <c r="AG9" i="8"/>
  <c r="AG30" i="8" s="1"/>
  <c r="AF9" i="6"/>
  <c r="AF30" i="6" s="1"/>
  <c r="AG9" i="5"/>
  <c r="AF9" i="9"/>
  <c r="AF7" i="9"/>
  <c r="AF30" i="9" s="1"/>
  <c r="AF7" i="7"/>
  <c r="AF30" i="7" s="1"/>
  <c r="AG7" i="14"/>
  <c r="AG30" i="14" s="1"/>
  <c r="AG7" i="9"/>
  <c r="AG30" i="9" s="1"/>
  <c r="AG6" i="6"/>
  <c r="AG30" i="6" s="1"/>
  <c r="AF31" i="14" l="1"/>
</calcChain>
</file>

<file path=xl/sharedStrings.xml><?xml version="1.0" encoding="utf-8"?>
<sst xmlns="http://schemas.openxmlformats.org/spreadsheetml/2006/main" count="362" uniqueCount="61">
  <si>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</si>
  <si>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</si>
  <si>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</si>
  <si>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</si>
  <si>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</si>
  <si>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</si>
  <si>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</si>
  <si>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</si>
  <si>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</si>
  <si>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</si>
  <si>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</si>
  <si>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</si>
  <si>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</si>
  <si>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</si>
  <si>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</si>
  <si>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</si>
  <si>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</si>
  <si>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</si>
  <si>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</si>
  <si>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</si>
  <si>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</si>
  <si>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</si>
  <si>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</si>
  <si>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</si>
  <si>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</si>
  <si>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</si>
  <si>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</si>
  <si>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</si>
  <si>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</si>
  <si>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</si>
  <si>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Chuva</t>
  </si>
  <si>
    <t>Sidrolândia</t>
  </si>
  <si>
    <t>**</t>
  </si>
  <si>
    <t>Rajada do Vento</t>
  </si>
  <si>
    <t>Máxima Registrada</t>
  </si>
  <si>
    <t>Média Registrada</t>
  </si>
  <si>
    <t>Mínima Registrada</t>
  </si>
  <si>
    <t>Acumulada</t>
  </si>
  <si>
    <t>Maior Ocorrência no Estado</t>
  </si>
  <si>
    <t>Maior Ocorrência no dia</t>
  </si>
  <si>
    <t>Mês</t>
  </si>
  <si>
    <t>Média</t>
  </si>
  <si>
    <t>Máxima</t>
  </si>
  <si>
    <t>Més</t>
  </si>
  <si>
    <t>Mínima</t>
  </si>
  <si>
    <t>Maior Ocorrência</t>
  </si>
  <si>
    <t>Total</t>
  </si>
  <si>
    <t>quantos dias</t>
  </si>
  <si>
    <t>sem chuva?</t>
  </si>
  <si>
    <t>Água Clara</t>
  </si>
  <si>
    <t>Bela Vista</t>
  </si>
  <si>
    <t>Jardim</t>
  </si>
  <si>
    <t>Setembro/2012</t>
  </si>
  <si>
    <t>SE</t>
  </si>
  <si>
    <t>L</t>
  </si>
  <si>
    <t>NE</t>
  </si>
  <si>
    <t>N</t>
  </si>
  <si>
    <t>SO</t>
  </si>
  <si>
    <t>S</t>
  </si>
  <si>
    <t>NO</t>
  </si>
  <si>
    <t>CHOVEU 30/09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</si>
</sst>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6"/>
      <color indexed="8"/>
      <name val="Arial"/>
      <family val="2"/>
    </font>
    <font>
      <b/>
      <sz val="2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indexed="10"/>
      <name val="Arial"/>
      <family val="2"/>
    </font>
    <font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2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2" fontId="10" fillId="0" borderId="2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2" fontId="10" fillId="0" borderId="0" xfId="0" applyNumberFormat="1" applyFont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2" fontId="10" fillId="0" borderId="6" xfId="0" applyNumberFormat="1" applyFont="1" applyBorder="1" applyAlignment="1">
      <alignment horizontal="center" vertical="center"/>
    </xf>
    <xf numFmtId="0" fontId="2" fillId="0" borderId="0" xfId="0" applyFont="1"/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2" fontId="2" fillId="0" borderId="0" xfId="0" applyNumberFormat="1" applyFont="1" applyAlignment="1">
      <alignment vertical="center"/>
    </xf>
    <xf numFmtId="2" fontId="6" fillId="0" borderId="6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" fillId="1" borderId="2" xfId="0" applyFont="1" applyFill="1" applyBorder="1" applyAlignment="1">
      <alignment horizontal="center" vertical="center"/>
    </xf>
    <xf numFmtId="1" fontId="10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14" fontId="11" fillId="0" borderId="0" xfId="0" applyNumberFormat="1" applyFont="1"/>
    <xf numFmtId="1" fontId="12" fillId="0" borderId="0" xfId="0" applyNumberFormat="1" applyFont="1" applyBorder="1" applyAlignment="1">
      <alignment horizontal="center" vertical="center"/>
    </xf>
    <xf numFmtId="2" fontId="12" fillId="0" borderId="0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10" fillId="1" borderId="2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" fontId="3" fillId="0" borderId="12" xfId="0" applyNumberFormat="1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2" fontId="10" fillId="0" borderId="5" xfId="0" applyNumberFormat="1" applyFont="1" applyBorder="1" applyAlignment="1">
      <alignment horizontal="center" vertical="center"/>
    </xf>
    <xf numFmtId="1" fontId="4" fillId="0" borderId="14" xfId="0" applyNumberFormat="1" applyFont="1" applyBorder="1" applyAlignment="1">
      <alignment horizontal="center" vertical="center"/>
    </xf>
    <xf numFmtId="1" fontId="4" fillId="0" borderId="15" xfId="0" applyNumberFormat="1" applyFont="1" applyBorder="1" applyAlignment="1">
      <alignment horizontal="center" vertical="center"/>
    </xf>
    <xf numFmtId="49" fontId="7" fillId="0" borderId="16" xfId="0" applyNumberFormat="1" applyFont="1" applyBorder="1" applyAlignment="1">
      <alignment horizontal="center" vertical="center"/>
    </xf>
    <xf numFmtId="49" fontId="7" fillId="0" borderId="17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10" fillId="0" borderId="11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externalLink" Target="externalLinks/externalLink16.xml"/><Relationship Id="rId39" Type="http://schemas.openxmlformats.org/officeDocument/2006/relationships/calcChain" Target="calcChain.xml"/><Relationship Id="rId21" Type="http://schemas.openxmlformats.org/officeDocument/2006/relationships/externalLink" Target="externalLinks/externalLink11.xml"/><Relationship Id="rId34" Type="http://schemas.openxmlformats.org/officeDocument/2006/relationships/externalLink" Target="externalLinks/externalLink2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externalLink" Target="externalLinks/externalLink15.xml"/><Relationship Id="rId33" Type="http://schemas.openxmlformats.org/officeDocument/2006/relationships/externalLink" Target="externalLinks/externalLink2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externalLink" Target="externalLinks/externalLink14.xml"/><Relationship Id="rId32" Type="http://schemas.openxmlformats.org/officeDocument/2006/relationships/externalLink" Target="externalLinks/externalLink2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31" Type="http://schemas.openxmlformats.org/officeDocument/2006/relationships/externalLink" Target="externalLinks/externalLink2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7.xml"/><Relationship Id="rId30" Type="http://schemas.openxmlformats.org/officeDocument/2006/relationships/externalLink" Target="externalLinks/externalLink20.xml"/><Relationship Id="rId35" Type="http://schemas.openxmlformats.org/officeDocument/2006/relationships/externalLink" Target="externalLinks/externalLink2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guaClara_201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Dourados_201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taquirai_2012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vinhema_2012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ardim_2012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uti_201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aracaju_2012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iranda_2012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Nhumirim_2012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aranaiba_2012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ntaPora_20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mambai_2012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rtoMurtinho_2012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RioBrilhante_2012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aoGabriel_2012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eteQuedas_2012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idrolandia_2012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TresLagoas_201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quidauana_201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elaVista_201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mpoGrande_201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ssilandia_201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hapadaoDoSul_201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rumba_201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xim_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5">
          <cell r="B5">
            <v>23.075000000000003</v>
          </cell>
          <cell r="C5">
            <v>35.200000000000003</v>
          </cell>
          <cell r="D5">
            <v>12</v>
          </cell>
          <cell r="E5">
            <v>48.583333333333336</v>
          </cell>
          <cell r="F5">
            <v>90</v>
          </cell>
          <cell r="G5">
            <v>15</v>
          </cell>
          <cell r="H5">
            <v>2.7</v>
          </cell>
          <cell r="I5" t="str">
            <v>SO</v>
          </cell>
          <cell r="J5">
            <v>28.08</v>
          </cell>
          <cell r="K5">
            <v>0</v>
          </cell>
        </row>
        <row r="6">
          <cell r="B6">
            <v>24.9375</v>
          </cell>
          <cell r="C6">
            <v>37.1</v>
          </cell>
          <cell r="D6">
            <v>14.8</v>
          </cell>
          <cell r="E6">
            <v>44</v>
          </cell>
          <cell r="F6">
            <v>82</v>
          </cell>
          <cell r="G6">
            <v>12</v>
          </cell>
          <cell r="H6">
            <v>3.4</v>
          </cell>
          <cell r="I6" t="str">
            <v>O</v>
          </cell>
          <cell r="J6">
            <v>25.2</v>
          </cell>
          <cell r="K6">
            <v>0</v>
          </cell>
        </row>
        <row r="7">
          <cell r="B7">
            <v>25.154166666666669</v>
          </cell>
          <cell r="C7">
            <v>36.5</v>
          </cell>
          <cell r="D7">
            <v>14.1</v>
          </cell>
          <cell r="E7">
            <v>43.583333333333336</v>
          </cell>
          <cell r="F7">
            <v>86</v>
          </cell>
          <cell r="G7">
            <v>14</v>
          </cell>
          <cell r="H7">
            <v>1.8</v>
          </cell>
          <cell r="I7" t="str">
            <v>O</v>
          </cell>
          <cell r="J7">
            <v>17.28</v>
          </cell>
          <cell r="K7">
            <v>0</v>
          </cell>
        </row>
        <row r="8">
          <cell r="B8">
            <v>24.412499999999994</v>
          </cell>
          <cell r="C8">
            <v>33.700000000000003</v>
          </cell>
          <cell r="D8">
            <v>15.5</v>
          </cell>
          <cell r="E8">
            <v>48.375</v>
          </cell>
          <cell r="F8">
            <v>84</v>
          </cell>
          <cell r="G8">
            <v>24</v>
          </cell>
          <cell r="H8">
            <v>4</v>
          </cell>
          <cell r="I8" t="str">
            <v>SO</v>
          </cell>
          <cell r="J8">
            <v>26.28</v>
          </cell>
          <cell r="K8">
            <v>0</v>
          </cell>
        </row>
        <row r="9">
          <cell r="B9">
            <v>26.200000000000003</v>
          </cell>
          <cell r="C9">
            <v>38.700000000000003</v>
          </cell>
          <cell r="D9">
            <v>15.5</v>
          </cell>
          <cell r="E9">
            <v>47.166666666666664</v>
          </cell>
          <cell r="F9">
            <v>85</v>
          </cell>
          <cell r="G9">
            <v>11</v>
          </cell>
          <cell r="H9">
            <v>3.5</v>
          </cell>
          <cell r="I9" t="str">
            <v>O</v>
          </cell>
          <cell r="J9">
            <v>26.28</v>
          </cell>
          <cell r="K9">
            <v>0</v>
          </cell>
        </row>
        <row r="10">
          <cell r="B10">
            <v>26.699999999999992</v>
          </cell>
          <cell r="C10">
            <v>38.799999999999997</v>
          </cell>
          <cell r="D10">
            <v>15.9</v>
          </cell>
          <cell r="E10">
            <v>42.541666666666664</v>
          </cell>
          <cell r="F10">
            <v>83</v>
          </cell>
          <cell r="G10">
            <v>11</v>
          </cell>
          <cell r="H10">
            <v>2.6</v>
          </cell>
          <cell r="I10" t="str">
            <v>NO</v>
          </cell>
          <cell r="J10">
            <v>26.28</v>
          </cell>
          <cell r="K10">
            <v>0</v>
          </cell>
        </row>
        <row r="11">
          <cell r="B11">
            <v>28.320833333333336</v>
          </cell>
          <cell r="C11">
            <v>38.1</v>
          </cell>
          <cell r="D11">
            <v>16.2</v>
          </cell>
          <cell r="E11">
            <v>32.25</v>
          </cell>
          <cell r="F11">
            <v>77</v>
          </cell>
          <cell r="G11">
            <v>11</v>
          </cell>
          <cell r="H11">
            <v>4.3</v>
          </cell>
          <cell r="I11" t="str">
            <v>SE</v>
          </cell>
          <cell r="J11">
            <v>40.680000000000007</v>
          </cell>
          <cell r="K11">
            <v>0</v>
          </cell>
        </row>
        <row r="12">
          <cell r="B12">
            <v>27.349999999999998</v>
          </cell>
          <cell r="C12">
            <v>38.4</v>
          </cell>
          <cell r="D12">
            <v>15.9</v>
          </cell>
          <cell r="E12">
            <v>37.125</v>
          </cell>
          <cell r="F12">
            <v>79</v>
          </cell>
          <cell r="G12">
            <v>11</v>
          </cell>
          <cell r="H12">
            <v>2.8</v>
          </cell>
          <cell r="I12" t="str">
            <v>NO</v>
          </cell>
          <cell r="J12">
            <v>27.36</v>
          </cell>
          <cell r="K12">
            <v>0</v>
          </cell>
        </row>
        <row r="13">
          <cell r="B13">
            <v>27.004166666666663</v>
          </cell>
          <cell r="C13">
            <v>38.799999999999997</v>
          </cell>
          <cell r="D13">
            <v>15</v>
          </cell>
          <cell r="E13">
            <v>38.583333333333336</v>
          </cell>
          <cell r="F13">
            <v>82</v>
          </cell>
          <cell r="G13">
            <v>11</v>
          </cell>
          <cell r="H13">
            <v>3.7</v>
          </cell>
          <cell r="I13" t="str">
            <v>NO</v>
          </cell>
          <cell r="J13">
            <v>32.04</v>
          </cell>
          <cell r="K13">
            <v>0</v>
          </cell>
        </row>
        <row r="14">
          <cell r="B14">
            <v>27.395833333333332</v>
          </cell>
          <cell r="C14">
            <v>38.9</v>
          </cell>
          <cell r="D14">
            <v>15.3</v>
          </cell>
          <cell r="E14">
            <v>37.875</v>
          </cell>
          <cell r="F14">
            <v>80</v>
          </cell>
          <cell r="G14">
            <v>11</v>
          </cell>
          <cell r="H14">
            <v>3.3</v>
          </cell>
          <cell r="I14" t="str">
            <v>NE</v>
          </cell>
          <cell r="J14">
            <v>28.8</v>
          </cell>
          <cell r="K14">
            <v>0</v>
          </cell>
        </row>
        <row r="15">
          <cell r="B15">
            <v>26.685714285714301</v>
          </cell>
          <cell r="C15">
            <v>35.6</v>
          </cell>
          <cell r="D15">
            <v>19.899999999999999</v>
          </cell>
          <cell r="E15">
            <v>56</v>
          </cell>
          <cell r="F15">
            <v>85</v>
          </cell>
          <cell r="G15">
            <v>26</v>
          </cell>
          <cell r="H15">
            <v>2.2000000000000002</v>
          </cell>
          <cell r="I15" t="str">
            <v>O</v>
          </cell>
          <cell r="J15">
            <v>25.56</v>
          </cell>
          <cell r="K15">
            <v>0</v>
          </cell>
        </row>
        <row r="16">
          <cell r="B16">
            <v>28.083333333333332</v>
          </cell>
          <cell r="C16">
            <v>38.5</v>
          </cell>
          <cell r="D16">
            <v>19.399999999999999</v>
          </cell>
          <cell r="E16">
            <v>51.666666666666664</v>
          </cell>
          <cell r="F16">
            <v>85</v>
          </cell>
          <cell r="G16">
            <v>17</v>
          </cell>
          <cell r="H16">
            <v>2.5</v>
          </cell>
          <cell r="I16" t="str">
            <v>O</v>
          </cell>
          <cell r="J16">
            <v>20.52</v>
          </cell>
          <cell r="K16">
            <v>0</v>
          </cell>
        </row>
        <row r="17">
          <cell r="B17">
            <v>28.8125</v>
          </cell>
          <cell r="C17">
            <v>37.799999999999997</v>
          </cell>
          <cell r="D17">
            <v>20.6</v>
          </cell>
          <cell r="E17">
            <v>47.875</v>
          </cell>
          <cell r="F17">
            <v>79</v>
          </cell>
          <cell r="G17">
            <v>20</v>
          </cell>
          <cell r="H17">
            <v>2.7</v>
          </cell>
          <cell r="I17" t="str">
            <v>O</v>
          </cell>
          <cell r="J17">
            <v>22.68</v>
          </cell>
          <cell r="K17">
            <v>0</v>
          </cell>
        </row>
        <row r="18">
          <cell r="B18">
            <v>28.362499999999997</v>
          </cell>
          <cell r="C18">
            <v>37.799999999999997</v>
          </cell>
          <cell r="D18">
            <v>20.3</v>
          </cell>
          <cell r="E18">
            <v>49</v>
          </cell>
          <cell r="F18">
            <v>83</v>
          </cell>
          <cell r="G18">
            <v>21</v>
          </cell>
          <cell r="H18">
            <v>3.7</v>
          </cell>
          <cell r="I18" t="str">
            <v>SO</v>
          </cell>
          <cell r="J18">
            <v>28.8</v>
          </cell>
          <cell r="K18">
            <v>0</v>
          </cell>
        </row>
        <row r="19">
          <cell r="B19">
            <v>28.779166666666665</v>
          </cell>
          <cell r="C19">
            <v>39.6</v>
          </cell>
          <cell r="D19">
            <v>19.399999999999999</v>
          </cell>
          <cell r="E19">
            <v>46.583333333333336</v>
          </cell>
          <cell r="F19">
            <v>83</v>
          </cell>
          <cell r="G19">
            <v>14</v>
          </cell>
          <cell r="H19">
            <v>3.4</v>
          </cell>
          <cell r="I19" t="str">
            <v>O</v>
          </cell>
          <cell r="J19">
            <v>31.319999999999997</v>
          </cell>
          <cell r="K19">
            <v>0</v>
          </cell>
        </row>
        <row r="20">
          <cell r="B20">
            <v>29.245833333333337</v>
          </cell>
          <cell r="C20">
            <v>40</v>
          </cell>
          <cell r="D20">
            <v>19.3</v>
          </cell>
          <cell r="E20">
            <v>41.833333333333336</v>
          </cell>
          <cell r="F20">
            <v>78</v>
          </cell>
          <cell r="G20">
            <v>15</v>
          </cell>
          <cell r="H20">
            <v>2.2000000000000002</v>
          </cell>
          <cell r="I20" t="str">
            <v>N</v>
          </cell>
          <cell r="J20">
            <v>21.96</v>
          </cell>
          <cell r="K20">
            <v>0</v>
          </cell>
        </row>
        <row r="21">
          <cell r="B21">
            <v>28.920833333333331</v>
          </cell>
          <cell r="C21">
            <v>40.1</v>
          </cell>
          <cell r="D21">
            <v>20.3</v>
          </cell>
          <cell r="E21">
            <v>48.666666666666664</v>
          </cell>
          <cell r="F21">
            <v>83</v>
          </cell>
          <cell r="G21">
            <v>17</v>
          </cell>
          <cell r="H21">
            <v>6.6</v>
          </cell>
          <cell r="I21" t="str">
            <v>NE</v>
          </cell>
          <cell r="J21">
            <v>57.960000000000008</v>
          </cell>
          <cell r="K21">
            <v>1.2</v>
          </cell>
        </row>
        <row r="22">
          <cell r="B22">
            <v>30.054166666666674</v>
          </cell>
          <cell r="C22">
            <v>38.799999999999997</v>
          </cell>
          <cell r="D22">
            <v>22.3</v>
          </cell>
          <cell r="E22">
            <v>42.541666666666664</v>
          </cell>
          <cell r="F22">
            <v>77</v>
          </cell>
          <cell r="G22">
            <v>18</v>
          </cell>
          <cell r="H22">
            <v>4.8</v>
          </cell>
          <cell r="I22" t="str">
            <v>NE</v>
          </cell>
          <cell r="J22">
            <v>42.12</v>
          </cell>
          <cell r="K22">
            <v>0</v>
          </cell>
        </row>
        <row r="23">
          <cell r="B23">
            <v>27.149999999999995</v>
          </cell>
          <cell r="C23">
            <v>35</v>
          </cell>
          <cell r="D23">
            <v>20.100000000000001</v>
          </cell>
          <cell r="E23">
            <v>54.333333333333336</v>
          </cell>
          <cell r="F23">
            <v>93</v>
          </cell>
          <cell r="G23">
            <v>28</v>
          </cell>
          <cell r="H23">
            <v>8.3000000000000007</v>
          </cell>
          <cell r="I23" t="str">
            <v>NE</v>
          </cell>
          <cell r="J23">
            <v>56.88</v>
          </cell>
          <cell r="K23">
            <v>4.5999999999999996</v>
          </cell>
        </row>
        <row r="24">
          <cell r="B24">
            <v>20.429166666666664</v>
          </cell>
          <cell r="C24">
            <v>25.4</v>
          </cell>
          <cell r="D24">
            <v>17.600000000000001</v>
          </cell>
          <cell r="E24">
            <v>79.041666666666671</v>
          </cell>
          <cell r="F24">
            <v>95</v>
          </cell>
          <cell r="G24">
            <v>66</v>
          </cell>
          <cell r="H24">
            <v>7.8</v>
          </cell>
          <cell r="I24" t="str">
            <v>O</v>
          </cell>
          <cell r="J24">
            <v>66.600000000000009</v>
          </cell>
          <cell r="K24">
            <v>18</v>
          </cell>
        </row>
        <row r="25">
          <cell r="B25">
            <v>20.637499999999999</v>
          </cell>
          <cell r="C25">
            <v>23.6</v>
          </cell>
          <cell r="D25">
            <v>19.100000000000001</v>
          </cell>
          <cell r="E25">
            <v>92.375</v>
          </cell>
          <cell r="F25">
            <v>97</v>
          </cell>
          <cell r="G25">
            <v>67</v>
          </cell>
          <cell r="H25">
            <v>3.9</v>
          </cell>
          <cell r="I25" t="str">
            <v>NE</v>
          </cell>
          <cell r="J25">
            <v>66.600000000000009</v>
          </cell>
          <cell r="K25">
            <v>39.79999999999999</v>
          </cell>
        </row>
        <row r="26">
          <cell r="B26">
            <v>20.80833333333333</v>
          </cell>
          <cell r="C26">
            <v>28.6</v>
          </cell>
          <cell r="D26">
            <v>13.4</v>
          </cell>
          <cell r="E26">
            <v>68.791666666666671</v>
          </cell>
          <cell r="F26">
            <v>99</v>
          </cell>
          <cell r="G26">
            <v>22</v>
          </cell>
          <cell r="H26">
            <v>5.0999999999999996</v>
          </cell>
          <cell r="I26" t="str">
            <v>O</v>
          </cell>
          <cell r="J26">
            <v>34.56</v>
          </cell>
          <cell r="K26">
            <v>0.4</v>
          </cell>
        </row>
        <row r="27">
          <cell r="B27">
            <v>21.741666666666671</v>
          </cell>
          <cell r="C27">
            <v>31.4</v>
          </cell>
          <cell r="D27">
            <v>12.9</v>
          </cell>
          <cell r="E27">
            <v>60.875</v>
          </cell>
          <cell r="F27">
            <v>96</v>
          </cell>
          <cell r="G27">
            <v>26</v>
          </cell>
          <cell r="H27">
            <v>3.5</v>
          </cell>
          <cell r="I27" t="str">
            <v>O</v>
          </cell>
          <cell r="J27">
            <v>30.96</v>
          </cell>
          <cell r="K27">
            <v>0</v>
          </cell>
        </row>
        <row r="28">
          <cell r="B28">
            <v>25.262500000000003</v>
          </cell>
          <cell r="C28">
            <v>35.1</v>
          </cell>
          <cell r="D28">
            <v>18.2</v>
          </cell>
          <cell r="E28">
            <v>57.833333333333336</v>
          </cell>
          <cell r="F28">
            <v>83</v>
          </cell>
          <cell r="G28">
            <v>29</v>
          </cell>
          <cell r="H28">
            <v>4.0999999999999996</v>
          </cell>
          <cell r="I28" t="str">
            <v>O</v>
          </cell>
          <cell r="J28">
            <v>29.52</v>
          </cell>
          <cell r="K28">
            <v>0</v>
          </cell>
        </row>
        <row r="29">
          <cell r="B29">
            <v>22.69583333333334</v>
          </cell>
          <cell r="C29">
            <v>28.9</v>
          </cell>
          <cell r="D29">
            <v>19.7</v>
          </cell>
          <cell r="E29">
            <v>78.75</v>
          </cell>
          <cell r="F29">
            <v>98</v>
          </cell>
          <cell r="G29">
            <v>52</v>
          </cell>
          <cell r="H29">
            <v>4.4000000000000004</v>
          </cell>
          <cell r="I29" t="str">
            <v>SE</v>
          </cell>
          <cell r="J29">
            <v>38.159999999999997</v>
          </cell>
          <cell r="K29">
            <v>43.400000000000006</v>
          </cell>
        </row>
        <row r="30">
          <cell r="B30">
            <v>18.574999999999996</v>
          </cell>
          <cell r="C30">
            <v>23.5</v>
          </cell>
          <cell r="D30">
            <v>13.2</v>
          </cell>
          <cell r="E30">
            <v>59.541666666666664</v>
          </cell>
          <cell r="F30">
            <v>95</v>
          </cell>
          <cell r="G30">
            <v>17</v>
          </cell>
          <cell r="H30">
            <v>4.2</v>
          </cell>
          <cell r="I30" t="str">
            <v>NO</v>
          </cell>
          <cell r="J30">
            <v>36.36</v>
          </cell>
          <cell r="K30">
            <v>0</v>
          </cell>
        </row>
        <row r="31">
          <cell r="B31">
            <v>16.833333333333332</v>
          </cell>
          <cell r="C31">
            <v>25.2</v>
          </cell>
          <cell r="D31">
            <v>9.4</v>
          </cell>
          <cell r="E31">
            <v>52.333333333333336</v>
          </cell>
          <cell r="F31">
            <v>91</v>
          </cell>
          <cell r="G31">
            <v>25</v>
          </cell>
          <cell r="H31">
            <v>5.8</v>
          </cell>
          <cell r="I31" t="str">
            <v>SO</v>
          </cell>
          <cell r="J31">
            <v>41.04</v>
          </cell>
          <cell r="K31">
            <v>0</v>
          </cell>
        </row>
        <row r="32">
          <cell r="B32">
            <v>19.833333333333336</v>
          </cell>
          <cell r="C32">
            <v>29.5</v>
          </cell>
          <cell r="D32">
            <v>11.2</v>
          </cell>
          <cell r="E32">
            <v>52.375</v>
          </cell>
          <cell r="F32">
            <v>82</v>
          </cell>
          <cell r="G32">
            <v>28</v>
          </cell>
          <cell r="H32">
            <v>3.8</v>
          </cell>
          <cell r="I32" t="str">
            <v>SO</v>
          </cell>
          <cell r="J32">
            <v>34.92</v>
          </cell>
          <cell r="K32">
            <v>0</v>
          </cell>
        </row>
        <row r="33">
          <cell r="B33">
            <v>22.220833333333331</v>
          </cell>
          <cell r="C33">
            <v>33.6</v>
          </cell>
          <cell r="D33">
            <v>13.5</v>
          </cell>
          <cell r="E33">
            <v>54.625</v>
          </cell>
          <cell r="F33">
            <v>82</v>
          </cell>
          <cell r="G33">
            <v>21</v>
          </cell>
          <cell r="H33">
            <v>3.8</v>
          </cell>
          <cell r="I33" t="str">
            <v>O</v>
          </cell>
          <cell r="J33">
            <v>30.240000000000002</v>
          </cell>
          <cell r="K33">
            <v>0</v>
          </cell>
        </row>
        <row r="34">
          <cell r="B34">
            <v>26.854166666666668</v>
          </cell>
          <cell r="C34">
            <v>37.1</v>
          </cell>
          <cell r="D34">
            <v>16.3</v>
          </cell>
          <cell r="E34">
            <v>47.166666666666664</v>
          </cell>
          <cell r="F34">
            <v>87</v>
          </cell>
          <cell r="G34">
            <v>20</v>
          </cell>
          <cell r="H34">
            <v>4.4000000000000004</v>
          </cell>
          <cell r="I34" t="str">
            <v>O</v>
          </cell>
          <cell r="J34">
            <v>34.200000000000003</v>
          </cell>
          <cell r="K34">
            <v>0</v>
          </cell>
        </row>
        <row r="35">
          <cell r="I35" t="str">
            <v>O</v>
          </cell>
        </row>
      </sheetData>
      <sheetData sheetId="9" refreshError="1"/>
      <sheetData sheetId="10" refreshError="1"/>
      <sheetData sheetId="11">
        <row r="5">
          <cell r="B5">
            <v>26.174999999999994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N</v>
          </cell>
        </row>
      </sheetData>
      <sheetData sheetId="1"/>
      <sheetData sheetId="2">
        <row r="5">
          <cell r="B5">
            <v>25.345833333333331</v>
          </cell>
        </row>
      </sheetData>
      <sheetData sheetId="3">
        <row r="5">
          <cell r="B5">
            <v>25.208333333333339</v>
          </cell>
        </row>
      </sheetData>
      <sheetData sheetId="4"/>
      <sheetData sheetId="5"/>
      <sheetData sheetId="6"/>
      <sheetData sheetId="7"/>
      <sheetData sheetId="8">
        <row r="5">
          <cell r="B5">
            <v>24.320833333333329</v>
          </cell>
          <cell r="C5">
            <v>32.4</v>
          </cell>
          <cell r="D5">
            <v>14.1</v>
          </cell>
          <cell r="E5">
            <v>41.166666666666664</v>
          </cell>
          <cell r="F5">
            <v>75</v>
          </cell>
          <cell r="G5">
            <v>20</v>
          </cell>
          <cell r="H5">
            <v>14.04</v>
          </cell>
          <cell r="I5" t="str">
            <v>NE</v>
          </cell>
          <cell r="J5">
            <v>28.08</v>
          </cell>
          <cell r="K5">
            <v>0</v>
          </cell>
        </row>
        <row r="6">
          <cell r="B6">
            <v>25.662499999999998</v>
          </cell>
          <cell r="C6">
            <v>34.6</v>
          </cell>
          <cell r="D6">
            <v>15.2</v>
          </cell>
          <cell r="E6">
            <v>36.208333333333336</v>
          </cell>
          <cell r="F6">
            <v>73</v>
          </cell>
          <cell r="G6">
            <v>16</v>
          </cell>
          <cell r="H6">
            <v>10.8</v>
          </cell>
          <cell r="I6" t="str">
            <v>SE</v>
          </cell>
          <cell r="J6">
            <v>26.64</v>
          </cell>
          <cell r="K6">
            <v>0</v>
          </cell>
        </row>
        <row r="7">
          <cell r="B7">
            <v>25.833333333333332</v>
          </cell>
          <cell r="C7">
            <v>34.200000000000003</v>
          </cell>
          <cell r="D7">
            <v>16.100000000000001</v>
          </cell>
          <cell r="E7">
            <v>36.458333333333336</v>
          </cell>
          <cell r="F7">
            <v>67</v>
          </cell>
          <cell r="G7">
            <v>14</v>
          </cell>
          <cell r="H7">
            <v>9.3600000000000012</v>
          </cell>
          <cell r="I7" t="str">
            <v>L</v>
          </cell>
          <cell r="J7">
            <v>23.040000000000003</v>
          </cell>
          <cell r="K7">
            <v>0</v>
          </cell>
        </row>
        <row r="8">
          <cell r="B8">
            <v>23.804166666666664</v>
          </cell>
          <cell r="C8">
            <v>30.8</v>
          </cell>
          <cell r="D8">
            <v>16.3</v>
          </cell>
          <cell r="E8">
            <v>45.083333333333336</v>
          </cell>
          <cell r="F8">
            <v>74</v>
          </cell>
          <cell r="G8">
            <v>28</v>
          </cell>
          <cell r="H8">
            <v>24.12</v>
          </cell>
          <cell r="I8" t="str">
            <v>NE</v>
          </cell>
          <cell r="J8">
            <v>46.440000000000005</v>
          </cell>
          <cell r="K8">
            <v>0</v>
          </cell>
        </row>
        <row r="9">
          <cell r="B9">
            <v>25.654166666666665</v>
          </cell>
          <cell r="C9">
            <v>34.9</v>
          </cell>
          <cell r="D9">
            <v>17.399999999999999</v>
          </cell>
          <cell r="E9">
            <v>46.458333333333336</v>
          </cell>
          <cell r="F9">
            <v>77</v>
          </cell>
          <cell r="G9">
            <v>20</v>
          </cell>
          <cell r="H9">
            <v>15.120000000000001</v>
          </cell>
          <cell r="I9" t="str">
            <v>NE</v>
          </cell>
          <cell r="J9">
            <v>29.880000000000003</v>
          </cell>
          <cell r="K9">
            <v>0</v>
          </cell>
        </row>
        <row r="10">
          <cell r="B10">
            <v>28.191666666666674</v>
          </cell>
          <cell r="C10">
            <v>37.5</v>
          </cell>
          <cell r="D10">
            <v>20.3</v>
          </cell>
          <cell r="E10">
            <v>35.791666666666664</v>
          </cell>
          <cell r="F10">
            <v>64</v>
          </cell>
          <cell r="G10">
            <v>11</v>
          </cell>
          <cell r="H10">
            <v>20.88</v>
          </cell>
          <cell r="I10" t="str">
            <v>N</v>
          </cell>
          <cell r="J10">
            <v>42.480000000000004</v>
          </cell>
          <cell r="K10">
            <v>0</v>
          </cell>
        </row>
        <row r="11">
          <cell r="B11">
            <v>28.858333333333324</v>
          </cell>
          <cell r="C11">
            <v>37.700000000000003</v>
          </cell>
          <cell r="D11">
            <v>22.1</v>
          </cell>
          <cell r="E11">
            <v>25.625</v>
          </cell>
          <cell r="F11">
            <v>40</v>
          </cell>
          <cell r="G11">
            <v>12</v>
          </cell>
          <cell r="H11">
            <v>23.400000000000002</v>
          </cell>
          <cell r="I11" t="str">
            <v>NE</v>
          </cell>
          <cell r="J11">
            <v>51.84</v>
          </cell>
          <cell r="K11">
            <v>0</v>
          </cell>
        </row>
        <row r="12">
          <cell r="B12">
            <v>26.049999999999997</v>
          </cell>
          <cell r="C12">
            <v>31.8</v>
          </cell>
          <cell r="D12">
            <v>21.2</v>
          </cell>
          <cell r="E12">
            <v>32.791666666666664</v>
          </cell>
          <cell r="F12">
            <v>46</v>
          </cell>
          <cell r="G12">
            <v>22</v>
          </cell>
          <cell r="H12">
            <v>15.120000000000001</v>
          </cell>
          <cell r="I12" t="str">
            <v>N</v>
          </cell>
          <cell r="J12">
            <v>33.480000000000004</v>
          </cell>
          <cell r="K12">
            <v>0</v>
          </cell>
        </row>
        <row r="13">
          <cell r="B13">
            <v>28.916666666666661</v>
          </cell>
          <cell r="C13">
            <v>38.1</v>
          </cell>
          <cell r="D13">
            <v>21.2</v>
          </cell>
          <cell r="E13">
            <v>33.333333333333336</v>
          </cell>
          <cell r="F13">
            <v>57</v>
          </cell>
          <cell r="G13">
            <v>14</v>
          </cell>
          <cell r="H13">
            <v>18.36</v>
          </cell>
          <cell r="I13" t="str">
            <v>N</v>
          </cell>
          <cell r="J13">
            <v>36</v>
          </cell>
          <cell r="K13">
            <v>0</v>
          </cell>
        </row>
        <row r="14">
          <cell r="B14">
            <v>27.504166666666666</v>
          </cell>
          <cell r="C14">
            <v>37</v>
          </cell>
          <cell r="D14">
            <v>21.8</v>
          </cell>
          <cell r="E14">
            <v>42.416666666666664</v>
          </cell>
          <cell r="F14">
            <v>82</v>
          </cell>
          <cell r="G14">
            <v>14</v>
          </cell>
          <cell r="H14">
            <v>21.96</v>
          </cell>
          <cell r="I14" t="str">
            <v>SO</v>
          </cell>
          <cell r="J14">
            <v>45</v>
          </cell>
          <cell r="K14">
            <v>0</v>
          </cell>
        </row>
        <row r="15">
          <cell r="B15">
            <v>21.961904761904762</v>
          </cell>
          <cell r="C15">
            <v>30.5</v>
          </cell>
          <cell r="D15">
            <v>17.399999999999999</v>
          </cell>
          <cell r="E15">
            <v>75.476190476190482</v>
          </cell>
          <cell r="F15">
            <v>96</v>
          </cell>
          <cell r="G15">
            <v>41</v>
          </cell>
          <cell r="H15">
            <v>16.920000000000002</v>
          </cell>
          <cell r="I15" t="str">
            <v>S</v>
          </cell>
          <cell r="J15">
            <v>33.480000000000004</v>
          </cell>
          <cell r="K15">
            <v>0</v>
          </cell>
        </row>
        <row r="16">
          <cell r="B16">
            <v>25.983333333333331</v>
          </cell>
          <cell r="C16">
            <v>35.799999999999997</v>
          </cell>
          <cell r="D16">
            <v>19.2</v>
          </cell>
          <cell r="E16">
            <v>58.916666666666664</v>
          </cell>
          <cell r="F16">
            <v>83</v>
          </cell>
          <cell r="G16">
            <v>24</v>
          </cell>
          <cell r="H16">
            <v>12.96</v>
          </cell>
          <cell r="I16" t="str">
            <v>SE</v>
          </cell>
          <cell r="J16">
            <v>43.92</v>
          </cell>
          <cell r="K16">
            <v>2.6</v>
          </cell>
        </row>
        <row r="17">
          <cell r="B17">
            <v>25.054166666666664</v>
          </cell>
          <cell r="C17">
            <v>33.4</v>
          </cell>
          <cell r="D17">
            <v>18</v>
          </cell>
          <cell r="E17">
            <v>61.458333333333336</v>
          </cell>
          <cell r="F17">
            <v>85</v>
          </cell>
          <cell r="G17">
            <v>32</v>
          </cell>
          <cell r="H17">
            <v>16.920000000000002</v>
          </cell>
          <cell r="I17" t="str">
            <v>S</v>
          </cell>
          <cell r="J17">
            <v>27.720000000000002</v>
          </cell>
          <cell r="K17">
            <v>0</v>
          </cell>
        </row>
        <row r="18">
          <cell r="B18">
            <v>27.462500000000006</v>
          </cell>
          <cell r="C18">
            <v>35</v>
          </cell>
          <cell r="D18">
            <v>21</v>
          </cell>
          <cell r="E18">
            <v>51.541666666666664</v>
          </cell>
          <cell r="F18">
            <v>77</v>
          </cell>
          <cell r="G18">
            <v>30</v>
          </cell>
          <cell r="H18">
            <v>19.079999999999998</v>
          </cell>
          <cell r="I18" t="str">
            <v>NE</v>
          </cell>
          <cell r="J18">
            <v>42.12</v>
          </cell>
          <cell r="K18">
            <v>0</v>
          </cell>
        </row>
        <row r="19">
          <cell r="B19">
            <v>28.491666666666671</v>
          </cell>
          <cell r="C19">
            <v>36.5</v>
          </cell>
          <cell r="D19">
            <v>22</v>
          </cell>
          <cell r="E19">
            <v>47</v>
          </cell>
          <cell r="F19">
            <v>71</v>
          </cell>
          <cell r="G19">
            <v>21</v>
          </cell>
          <cell r="H19">
            <v>19.440000000000001</v>
          </cell>
          <cell r="I19" t="str">
            <v>NE</v>
          </cell>
          <cell r="J19">
            <v>36.72</v>
          </cell>
          <cell r="K19">
            <v>0</v>
          </cell>
        </row>
        <row r="20">
          <cell r="B20">
            <v>30.124999999999996</v>
          </cell>
          <cell r="C20">
            <v>36.799999999999997</v>
          </cell>
          <cell r="D20">
            <v>24.4</v>
          </cell>
          <cell r="E20">
            <v>38.166666666666664</v>
          </cell>
          <cell r="F20">
            <v>52</v>
          </cell>
          <cell r="G20">
            <v>28</v>
          </cell>
          <cell r="H20">
            <v>14.04</v>
          </cell>
          <cell r="I20" t="str">
            <v>NO</v>
          </cell>
          <cell r="J20">
            <v>34.92</v>
          </cell>
          <cell r="K20">
            <v>0</v>
          </cell>
        </row>
        <row r="21">
          <cell r="B21">
            <v>30.833333333333339</v>
          </cell>
          <cell r="C21">
            <v>38.6</v>
          </cell>
          <cell r="D21">
            <v>24.3</v>
          </cell>
          <cell r="E21">
            <v>40.75</v>
          </cell>
          <cell r="F21">
            <v>61</v>
          </cell>
          <cell r="G21">
            <v>21</v>
          </cell>
          <cell r="H21">
            <v>17.28</v>
          </cell>
          <cell r="I21" t="str">
            <v>N</v>
          </cell>
          <cell r="J21">
            <v>43.56</v>
          </cell>
          <cell r="K21">
            <v>0</v>
          </cell>
        </row>
        <row r="22">
          <cell r="B22">
            <v>28.779166666666665</v>
          </cell>
          <cell r="C22">
            <v>37.5</v>
          </cell>
          <cell r="D22">
            <v>20.3</v>
          </cell>
          <cell r="E22">
            <v>45.625</v>
          </cell>
          <cell r="F22">
            <v>72</v>
          </cell>
          <cell r="G22">
            <v>26</v>
          </cell>
          <cell r="H22">
            <v>29.52</v>
          </cell>
          <cell r="I22" t="str">
            <v>N</v>
          </cell>
          <cell r="J22">
            <v>61.560000000000009</v>
          </cell>
          <cell r="K22">
            <v>0</v>
          </cell>
        </row>
        <row r="23">
          <cell r="B23">
            <v>21.158333333333331</v>
          </cell>
          <cell r="C23">
            <v>30.3</v>
          </cell>
          <cell r="D23">
            <v>13.2</v>
          </cell>
          <cell r="E23">
            <v>74.708333333333329</v>
          </cell>
          <cell r="F23">
            <v>97</v>
          </cell>
          <cell r="G23">
            <v>39</v>
          </cell>
          <cell r="H23">
            <v>25.2</v>
          </cell>
          <cell r="I23" t="str">
            <v>N</v>
          </cell>
          <cell r="J23">
            <v>56.519999999999996</v>
          </cell>
          <cell r="K23">
            <v>20.8</v>
          </cell>
        </row>
        <row r="24">
          <cell r="B24">
            <v>16.620833333333334</v>
          </cell>
          <cell r="C24">
            <v>24.3</v>
          </cell>
          <cell r="D24">
            <v>10</v>
          </cell>
          <cell r="E24">
            <v>80.25</v>
          </cell>
          <cell r="F24">
            <v>96</v>
          </cell>
          <cell r="G24">
            <v>57</v>
          </cell>
          <cell r="H24">
            <v>16.559999999999999</v>
          </cell>
          <cell r="I24" t="str">
            <v>S</v>
          </cell>
          <cell r="J24">
            <v>34.200000000000003</v>
          </cell>
          <cell r="K24">
            <v>0.8</v>
          </cell>
        </row>
        <row r="25">
          <cell r="B25">
            <v>20.683333333333334</v>
          </cell>
          <cell r="C25">
            <v>25.4</v>
          </cell>
          <cell r="D25">
            <v>18.399999999999999</v>
          </cell>
          <cell r="E25">
            <v>76.583333333333329</v>
          </cell>
          <cell r="F25">
            <v>97</v>
          </cell>
          <cell r="G25">
            <v>33</v>
          </cell>
          <cell r="H25">
            <v>27.36</v>
          </cell>
          <cell r="I25" t="str">
            <v>S</v>
          </cell>
          <cell r="J25">
            <v>51.84</v>
          </cell>
          <cell r="K25">
            <v>15.200000000000001</v>
          </cell>
        </row>
        <row r="26">
          <cell r="B26">
            <v>18.854166666666668</v>
          </cell>
          <cell r="C26">
            <v>27</v>
          </cell>
          <cell r="D26">
            <v>12</v>
          </cell>
          <cell r="E26">
            <v>45.708333333333336</v>
          </cell>
          <cell r="F26">
            <v>72</v>
          </cell>
          <cell r="G26">
            <v>19</v>
          </cell>
          <cell r="H26">
            <v>21.96</v>
          </cell>
          <cell r="I26" t="str">
            <v>S</v>
          </cell>
          <cell r="J26">
            <v>41.04</v>
          </cell>
          <cell r="K26">
            <v>0</v>
          </cell>
        </row>
        <row r="27">
          <cell r="B27">
            <v>20.791666666666664</v>
          </cell>
          <cell r="C27">
            <v>29.3</v>
          </cell>
          <cell r="D27">
            <v>13.6</v>
          </cell>
          <cell r="E27">
            <v>40.291666666666664</v>
          </cell>
          <cell r="F27">
            <v>56</v>
          </cell>
          <cell r="G27">
            <v>24</v>
          </cell>
          <cell r="H27">
            <v>15.840000000000002</v>
          </cell>
          <cell r="I27" t="str">
            <v>L</v>
          </cell>
          <cell r="J27">
            <v>44.64</v>
          </cell>
          <cell r="K27">
            <v>0</v>
          </cell>
        </row>
        <row r="28">
          <cell r="B28">
            <v>24.333333333333332</v>
          </cell>
          <cell r="C28">
            <v>32.799999999999997</v>
          </cell>
          <cell r="D28">
            <v>18.7</v>
          </cell>
          <cell r="E28">
            <v>51.25</v>
          </cell>
          <cell r="F28">
            <v>68</v>
          </cell>
          <cell r="G28">
            <v>30</v>
          </cell>
          <cell r="H28">
            <v>17.64</v>
          </cell>
          <cell r="I28" t="str">
            <v>L</v>
          </cell>
          <cell r="J28">
            <v>30.6</v>
          </cell>
          <cell r="K28">
            <v>0</v>
          </cell>
        </row>
        <row r="29">
          <cell r="B29">
            <v>22.075000000000003</v>
          </cell>
          <cell r="C29">
            <v>29.3</v>
          </cell>
          <cell r="D29">
            <v>19</v>
          </cell>
          <cell r="E29">
            <v>79.583333333333329</v>
          </cell>
          <cell r="F29">
            <v>96</v>
          </cell>
          <cell r="G29">
            <v>40</v>
          </cell>
          <cell r="H29">
            <v>19.440000000000001</v>
          </cell>
          <cell r="I29" t="str">
            <v>L</v>
          </cell>
          <cell r="J29">
            <v>31.680000000000003</v>
          </cell>
          <cell r="K29">
            <v>11.4</v>
          </cell>
        </row>
        <row r="30">
          <cell r="B30">
            <v>12.979166666666666</v>
          </cell>
          <cell r="C30">
            <v>20</v>
          </cell>
          <cell r="D30">
            <v>6.4</v>
          </cell>
          <cell r="E30">
            <v>50.583333333333336</v>
          </cell>
          <cell r="F30">
            <v>77</v>
          </cell>
          <cell r="G30">
            <v>24</v>
          </cell>
          <cell r="H30">
            <v>29.16</v>
          </cell>
          <cell r="I30" t="str">
            <v>S</v>
          </cell>
          <cell r="J30">
            <v>52.2</v>
          </cell>
          <cell r="K30">
            <v>0</v>
          </cell>
        </row>
        <row r="31">
          <cell r="B31">
            <v>15.208333333333334</v>
          </cell>
          <cell r="C31">
            <v>22.8</v>
          </cell>
          <cell r="D31">
            <v>9.5</v>
          </cell>
          <cell r="E31">
            <v>47.458333333333336</v>
          </cell>
          <cell r="F31">
            <v>74</v>
          </cell>
          <cell r="G31">
            <v>26</v>
          </cell>
          <cell r="H31">
            <v>24.840000000000003</v>
          </cell>
          <cell r="I31" t="str">
            <v>L</v>
          </cell>
          <cell r="J31">
            <v>54</v>
          </cell>
          <cell r="K31">
            <v>0</v>
          </cell>
        </row>
        <row r="32">
          <cell r="B32">
            <v>18.316666666666666</v>
          </cell>
          <cell r="C32">
            <v>26.8</v>
          </cell>
          <cell r="D32">
            <v>11.6</v>
          </cell>
          <cell r="E32">
            <v>54.5</v>
          </cell>
          <cell r="F32">
            <v>79</v>
          </cell>
          <cell r="G32">
            <v>24</v>
          </cell>
          <cell r="H32">
            <v>24.12</v>
          </cell>
          <cell r="I32" t="str">
            <v>L</v>
          </cell>
          <cell r="J32">
            <v>46.440000000000005</v>
          </cell>
          <cell r="K32">
            <v>0</v>
          </cell>
        </row>
        <row r="33">
          <cell r="B33">
            <v>20.354166666666668</v>
          </cell>
          <cell r="C33">
            <v>27.1</v>
          </cell>
          <cell r="D33">
            <v>15.6</v>
          </cell>
          <cell r="E33">
            <v>54.083333333333336</v>
          </cell>
          <cell r="F33">
            <v>71</v>
          </cell>
          <cell r="G33">
            <v>35</v>
          </cell>
          <cell r="H33">
            <v>20.52</v>
          </cell>
          <cell r="I33" t="str">
            <v>L</v>
          </cell>
          <cell r="J33">
            <v>37.800000000000004</v>
          </cell>
          <cell r="K33">
            <v>0</v>
          </cell>
        </row>
        <row r="34">
          <cell r="B34">
            <v>25.595833333333335</v>
          </cell>
          <cell r="C34">
            <v>36.1</v>
          </cell>
          <cell r="D34">
            <v>18.8</v>
          </cell>
          <cell r="E34">
            <v>47</v>
          </cell>
          <cell r="F34">
            <v>68</v>
          </cell>
          <cell r="G34">
            <v>22</v>
          </cell>
          <cell r="H34">
            <v>19.440000000000001</v>
          </cell>
          <cell r="I34" t="str">
            <v>NE</v>
          </cell>
          <cell r="J34">
            <v>43.2</v>
          </cell>
          <cell r="K34">
            <v>0</v>
          </cell>
        </row>
        <row r="35">
          <cell r="I35" t="str">
            <v>NE</v>
          </cell>
        </row>
      </sheetData>
      <sheetData sheetId="9">
        <row r="5">
          <cell r="B5">
            <v>28.737500000000001</v>
          </cell>
        </row>
      </sheetData>
      <sheetData sheetId="10">
        <row r="5">
          <cell r="B5">
            <v>21.979166666666668</v>
          </cell>
        </row>
      </sheetData>
      <sheetData sheetId="11">
        <row r="5">
          <cell r="B5">
            <v>25.691666666666666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NE</v>
          </cell>
        </row>
      </sheetData>
      <sheetData sheetId="1"/>
      <sheetData sheetId="2">
        <row r="5">
          <cell r="B5">
            <v>25.0625</v>
          </cell>
        </row>
      </sheetData>
      <sheetData sheetId="3">
        <row r="5">
          <cell r="B5">
            <v>23.400000000000006</v>
          </cell>
        </row>
      </sheetData>
      <sheetData sheetId="4"/>
      <sheetData sheetId="5"/>
      <sheetData sheetId="6"/>
      <sheetData sheetId="7"/>
      <sheetData sheetId="8">
        <row r="5">
          <cell r="B5">
            <v>23.125</v>
          </cell>
          <cell r="C5">
            <v>31.5</v>
          </cell>
          <cell r="D5">
            <v>14.7</v>
          </cell>
          <cell r="E5">
            <v>47.208333333333336</v>
          </cell>
          <cell r="F5">
            <v>78</v>
          </cell>
          <cell r="G5">
            <v>22</v>
          </cell>
          <cell r="H5">
            <v>11.840000000000002</v>
          </cell>
          <cell r="I5" t="str">
            <v>NE</v>
          </cell>
          <cell r="J5">
            <v>22.080000000000002</v>
          </cell>
          <cell r="K5">
            <v>0</v>
          </cell>
        </row>
        <row r="6">
          <cell r="B6">
            <v>23.433333333333334</v>
          </cell>
          <cell r="C6">
            <v>33</v>
          </cell>
          <cell r="D6">
            <v>12.4</v>
          </cell>
          <cell r="E6">
            <v>46.875</v>
          </cell>
          <cell r="F6">
            <v>90</v>
          </cell>
          <cell r="G6">
            <v>20</v>
          </cell>
          <cell r="H6">
            <v>8.9599999999999991</v>
          </cell>
          <cell r="I6" t="str">
            <v>NE</v>
          </cell>
          <cell r="J6">
            <v>16</v>
          </cell>
          <cell r="K6">
            <v>0</v>
          </cell>
        </row>
        <row r="7">
          <cell r="B7">
            <v>24.237500000000001</v>
          </cell>
          <cell r="C7">
            <v>33.200000000000003</v>
          </cell>
          <cell r="D7">
            <v>13.5</v>
          </cell>
          <cell r="E7">
            <v>43.208333333333336</v>
          </cell>
          <cell r="F7">
            <v>86</v>
          </cell>
          <cell r="G7">
            <v>16</v>
          </cell>
          <cell r="H7">
            <v>13.440000000000001</v>
          </cell>
          <cell r="I7" t="str">
            <v>NE</v>
          </cell>
          <cell r="J7">
            <v>25.28</v>
          </cell>
          <cell r="K7">
            <v>0</v>
          </cell>
        </row>
        <row r="8">
          <cell r="B8">
            <v>22.807999999999996</v>
          </cell>
          <cell r="C8">
            <v>29.8</v>
          </cell>
          <cell r="D8">
            <v>15.1</v>
          </cell>
          <cell r="E8">
            <v>51.48</v>
          </cell>
          <cell r="F8">
            <v>80</v>
          </cell>
          <cell r="G8">
            <v>30</v>
          </cell>
          <cell r="H8">
            <v>26.560000000000002</v>
          </cell>
          <cell r="I8" t="str">
            <v>NE</v>
          </cell>
          <cell r="J8">
            <v>43.2</v>
          </cell>
          <cell r="K8">
            <v>0</v>
          </cell>
        </row>
        <row r="9">
          <cell r="B9">
            <v>23.321739130434786</v>
          </cell>
          <cell r="C9">
            <v>32.1</v>
          </cell>
          <cell r="D9">
            <v>16</v>
          </cell>
          <cell r="E9">
            <v>55.521739130434781</v>
          </cell>
          <cell r="F9">
            <v>79</v>
          </cell>
          <cell r="G9">
            <v>29</v>
          </cell>
          <cell r="H9">
            <v>18.880000000000003</v>
          </cell>
          <cell r="I9" t="str">
            <v>NE</v>
          </cell>
          <cell r="J9">
            <v>28.8</v>
          </cell>
          <cell r="K9">
            <v>0</v>
          </cell>
        </row>
        <row r="10">
          <cell r="B10">
            <v>25.629166666666666</v>
          </cell>
          <cell r="C10">
            <v>35.4</v>
          </cell>
          <cell r="D10">
            <v>16.2</v>
          </cell>
          <cell r="E10">
            <v>52.708333333333336</v>
          </cell>
          <cell r="F10">
            <v>85</v>
          </cell>
          <cell r="G10">
            <v>23</v>
          </cell>
          <cell r="H10">
            <v>21.12</v>
          </cell>
          <cell r="I10" t="str">
            <v>NE</v>
          </cell>
          <cell r="J10">
            <v>32.32</v>
          </cell>
          <cell r="K10">
            <v>0</v>
          </cell>
        </row>
        <row r="11">
          <cell r="B11">
            <v>27.970833333333331</v>
          </cell>
          <cell r="C11">
            <v>38</v>
          </cell>
          <cell r="D11">
            <v>19.100000000000001</v>
          </cell>
          <cell r="E11">
            <v>34.708333333333336</v>
          </cell>
          <cell r="F11">
            <v>63</v>
          </cell>
          <cell r="G11">
            <v>12</v>
          </cell>
          <cell r="H11">
            <v>19.840000000000003</v>
          </cell>
          <cell r="I11" t="str">
            <v>NE</v>
          </cell>
          <cell r="J11">
            <v>41.6</v>
          </cell>
          <cell r="K11">
            <v>0</v>
          </cell>
        </row>
        <row r="12">
          <cell r="B12">
            <v>27.883333333333336</v>
          </cell>
          <cell r="C12">
            <v>36</v>
          </cell>
          <cell r="D12">
            <v>21.5</v>
          </cell>
          <cell r="E12">
            <v>32.25</v>
          </cell>
          <cell r="F12">
            <v>48</v>
          </cell>
          <cell r="G12">
            <v>17</v>
          </cell>
          <cell r="H12">
            <v>16</v>
          </cell>
          <cell r="I12" t="str">
            <v>NE</v>
          </cell>
          <cell r="J12">
            <v>32.64</v>
          </cell>
          <cell r="K12">
            <v>0</v>
          </cell>
        </row>
        <row r="13">
          <cell r="B13">
            <v>28.283333333333335</v>
          </cell>
          <cell r="C13">
            <v>37.200000000000003</v>
          </cell>
          <cell r="D13">
            <v>21.8</v>
          </cell>
          <cell r="E13">
            <v>36.375</v>
          </cell>
          <cell r="F13">
            <v>56</v>
          </cell>
          <cell r="G13">
            <v>14</v>
          </cell>
          <cell r="H13">
            <v>17.28</v>
          </cell>
          <cell r="I13" t="str">
            <v>NE</v>
          </cell>
          <cell r="J13">
            <v>33.6</v>
          </cell>
          <cell r="K13">
            <v>0</v>
          </cell>
        </row>
        <row r="14">
          <cell r="B14">
            <v>25.633333333333329</v>
          </cell>
          <cell r="C14">
            <v>36.299999999999997</v>
          </cell>
          <cell r="D14">
            <v>18.7</v>
          </cell>
          <cell r="E14">
            <v>54.75</v>
          </cell>
          <cell r="F14">
            <v>79</v>
          </cell>
          <cell r="G14">
            <v>29</v>
          </cell>
          <cell r="H14">
            <v>19.840000000000003</v>
          </cell>
          <cell r="I14" t="str">
            <v>NE</v>
          </cell>
          <cell r="J14">
            <v>40.64</v>
          </cell>
          <cell r="K14">
            <v>0</v>
          </cell>
        </row>
        <row r="15">
          <cell r="B15">
            <v>22.316666666666674</v>
          </cell>
          <cell r="C15">
            <v>30.2</v>
          </cell>
          <cell r="D15">
            <v>17.5</v>
          </cell>
          <cell r="E15">
            <v>69.666666666666671</v>
          </cell>
          <cell r="F15">
            <v>91</v>
          </cell>
          <cell r="G15">
            <v>37</v>
          </cell>
          <cell r="H15">
            <v>10.88</v>
          </cell>
          <cell r="I15" t="str">
            <v>NE</v>
          </cell>
          <cell r="J15">
            <v>26.24</v>
          </cell>
          <cell r="K15">
            <v>0</v>
          </cell>
        </row>
        <row r="16">
          <cell r="B16">
            <v>24.658333333333335</v>
          </cell>
          <cell r="C16">
            <v>34.700000000000003</v>
          </cell>
          <cell r="D16">
            <v>16.5</v>
          </cell>
          <cell r="E16">
            <v>59.958333333333336</v>
          </cell>
          <cell r="F16">
            <v>89</v>
          </cell>
          <cell r="G16">
            <v>32</v>
          </cell>
          <cell r="H16">
            <v>9.2799999999999994</v>
          </cell>
          <cell r="I16" t="str">
            <v>NE</v>
          </cell>
          <cell r="J16">
            <v>24.32</v>
          </cell>
          <cell r="K16">
            <v>0</v>
          </cell>
        </row>
        <row r="17">
          <cell r="B17">
            <v>24.624999999999989</v>
          </cell>
          <cell r="C17">
            <v>33.4</v>
          </cell>
          <cell r="D17">
            <v>17.899999999999999</v>
          </cell>
          <cell r="E17">
            <v>58.541666666666664</v>
          </cell>
          <cell r="F17">
            <v>86</v>
          </cell>
          <cell r="G17">
            <v>30</v>
          </cell>
          <cell r="H17">
            <v>14.080000000000002</v>
          </cell>
          <cell r="I17" t="str">
            <v>NE</v>
          </cell>
          <cell r="J17">
            <v>23.36</v>
          </cell>
          <cell r="K17">
            <v>0</v>
          </cell>
        </row>
        <row r="18">
          <cell r="B18">
            <v>25.587500000000002</v>
          </cell>
          <cell r="C18">
            <v>33.5</v>
          </cell>
          <cell r="D18">
            <v>19.600000000000001</v>
          </cell>
          <cell r="E18">
            <v>54</v>
          </cell>
          <cell r="F18">
            <v>74</v>
          </cell>
          <cell r="G18">
            <v>35</v>
          </cell>
          <cell r="H18">
            <v>23.36</v>
          </cell>
          <cell r="I18" t="str">
            <v>NE</v>
          </cell>
          <cell r="J18">
            <v>37.760000000000005</v>
          </cell>
          <cell r="K18">
            <v>0</v>
          </cell>
        </row>
        <row r="19">
          <cell r="B19">
            <v>27.054166666666664</v>
          </cell>
          <cell r="C19">
            <v>35.4</v>
          </cell>
          <cell r="D19">
            <v>20.3</v>
          </cell>
          <cell r="E19">
            <v>55.708333333333336</v>
          </cell>
          <cell r="F19">
            <v>79</v>
          </cell>
          <cell r="G19">
            <v>30</v>
          </cell>
          <cell r="H19">
            <v>23.680000000000003</v>
          </cell>
          <cell r="I19" t="str">
            <v>NE</v>
          </cell>
          <cell r="J19">
            <v>37.760000000000005</v>
          </cell>
          <cell r="K19">
            <v>0</v>
          </cell>
        </row>
        <row r="20">
          <cell r="B20">
            <v>29.279166666666658</v>
          </cell>
          <cell r="C20">
            <v>38.799999999999997</v>
          </cell>
          <cell r="D20">
            <v>21.5</v>
          </cell>
          <cell r="E20">
            <v>46.083333333333336</v>
          </cell>
          <cell r="F20">
            <v>73</v>
          </cell>
          <cell r="G20">
            <v>19</v>
          </cell>
          <cell r="H20">
            <v>17.919999999999998</v>
          </cell>
          <cell r="I20" t="str">
            <v>NE</v>
          </cell>
          <cell r="J20">
            <v>39.04</v>
          </cell>
          <cell r="K20">
            <v>0</v>
          </cell>
        </row>
        <row r="21">
          <cell r="B21">
            <v>29.574999999999999</v>
          </cell>
          <cell r="C21">
            <v>37.700000000000003</v>
          </cell>
          <cell r="D21">
            <v>20.9</v>
          </cell>
          <cell r="E21">
            <v>46.166666666666664</v>
          </cell>
          <cell r="F21">
            <v>78</v>
          </cell>
          <cell r="G21">
            <v>26</v>
          </cell>
          <cell r="H21">
            <v>18.559999999999999</v>
          </cell>
          <cell r="I21" t="str">
            <v>NE</v>
          </cell>
          <cell r="J21">
            <v>27.200000000000003</v>
          </cell>
          <cell r="K21">
            <v>0</v>
          </cell>
        </row>
        <row r="22">
          <cell r="B22">
            <v>30.408333333333335</v>
          </cell>
          <cell r="C22">
            <v>38.1</v>
          </cell>
          <cell r="D22">
            <v>24.1</v>
          </cell>
          <cell r="E22">
            <v>39.625</v>
          </cell>
          <cell r="F22">
            <v>54</v>
          </cell>
          <cell r="G22">
            <v>23</v>
          </cell>
          <cell r="H22">
            <v>29.12</v>
          </cell>
          <cell r="I22" t="str">
            <v>NE</v>
          </cell>
          <cell r="J22">
            <v>52.800000000000004</v>
          </cell>
          <cell r="K22">
            <v>0</v>
          </cell>
        </row>
        <row r="23">
          <cell r="B23">
            <v>22.5</v>
          </cell>
          <cell r="C23">
            <v>31.5</v>
          </cell>
          <cell r="D23">
            <v>16.100000000000001</v>
          </cell>
          <cell r="E23">
            <v>71.208333333333329</v>
          </cell>
          <cell r="F23">
            <v>95</v>
          </cell>
          <cell r="G23">
            <v>35</v>
          </cell>
          <cell r="H23">
            <v>21.76</v>
          </cell>
          <cell r="I23" t="str">
            <v>NE</v>
          </cell>
          <cell r="J23">
            <v>45.44</v>
          </cell>
          <cell r="K23">
            <v>19.999999999999996</v>
          </cell>
        </row>
        <row r="24">
          <cell r="B24">
            <v>16.787500000000001</v>
          </cell>
          <cell r="C24">
            <v>24.7</v>
          </cell>
          <cell r="D24">
            <v>10</v>
          </cell>
          <cell r="E24">
            <v>70.208333333333329</v>
          </cell>
          <cell r="F24">
            <v>93</v>
          </cell>
          <cell r="G24">
            <v>43</v>
          </cell>
          <cell r="H24">
            <v>13.440000000000001</v>
          </cell>
          <cell r="I24" t="str">
            <v>NE</v>
          </cell>
          <cell r="J24">
            <v>26.880000000000003</v>
          </cell>
          <cell r="K24">
            <v>0</v>
          </cell>
        </row>
        <row r="25">
          <cell r="B25">
            <v>20.904166666666669</v>
          </cell>
          <cell r="C25">
            <v>26.2</v>
          </cell>
          <cell r="D25">
            <v>16.899999999999999</v>
          </cell>
          <cell r="E25">
            <v>68.583333333333329</v>
          </cell>
          <cell r="F25">
            <v>95</v>
          </cell>
          <cell r="G25">
            <v>27</v>
          </cell>
          <cell r="H25">
            <v>20.8</v>
          </cell>
          <cell r="I25" t="str">
            <v>NE</v>
          </cell>
          <cell r="J25">
            <v>36.800000000000004</v>
          </cell>
          <cell r="K25">
            <v>2.8</v>
          </cell>
        </row>
        <row r="26">
          <cell r="B26">
            <v>19.416666666666668</v>
          </cell>
          <cell r="C26">
            <v>27.2</v>
          </cell>
          <cell r="D26">
            <v>12.7</v>
          </cell>
          <cell r="E26">
            <v>43.375</v>
          </cell>
          <cell r="F26">
            <v>72</v>
          </cell>
          <cell r="G26">
            <v>16</v>
          </cell>
          <cell r="H26">
            <v>27.84</v>
          </cell>
          <cell r="I26" t="str">
            <v>NE</v>
          </cell>
          <cell r="J26">
            <v>41.28</v>
          </cell>
          <cell r="K26">
            <v>0</v>
          </cell>
        </row>
        <row r="27">
          <cell r="B27">
            <v>19.970833333333335</v>
          </cell>
          <cell r="C27">
            <v>29.2</v>
          </cell>
          <cell r="D27">
            <v>11.5</v>
          </cell>
          <cell r="E27">
            <v>47.625</v>
          </cell>
          <cell r="F27">
            <v>66</v>
          </cell>
          <cell r="G27">
            <v>29</v>
          </cell>
          <cell r="H27">
            <v>15.36</v>
          </cell>
          <cell r="I27" t="str">
            <v>NE</v>
          </cell>
          <cell r="J27">
            <v>27.84</v>
          </cell>
          <cell r="K27">
            <v>0</v>
          </cell>
        </row>
        <row r="28">
          <cell r="B28">
            <v>23.016666666666669</v>
          </cell>
          <cell r="C28">
            <v>32.6</v>
          </cell>
          <cell r="D28">
            <v>15.4</v>
          </cell>
          <cell r="E28">
            <v>58.458333333333336</v>
          </cell>
          <cell r="F28">
            <v>80</v>
          </cell>
          <cell r="G28">
            <v>37</v>
          </cell>
          <cell r="H28">
            <v>20.16</v>
          </cell>
          <cell r="I28" t="str">
            <v>NE</v>
          </cell>
          <cell r="J28">
            <v>32.32</v>
          </cell>
          <cell r="K28">
            <v>0</v>
          </cell>
        </row>
        <row r="29">
          <cell r="B29">
            <v>22.45</v>
          </cell>
          <cell r="C29">
            <v>25.9</v>
          </cell>
          <cell r="D29">
            <v>17.899999999999999</v>
          </cell>
          <cell r="E29">
            <v>77.416666666666671</v>
          </cell>
          <cell r="F29">
            <v>96</v>
          </cell>
          <cell r="G29">
            <v>48</v>
          </cell>
          <cell r="H29">
            <v>19.840000000000003</v>
          </cell>
          <cell r="I29" t="str">
            <v>NE</v>
          </cell>
          <cell r="J29">
            <v>37.760000000000005</v>
          </cell>
          <cell r="K29">
            <v>12.6</v>
          </cell>
        </row>
        <row r="30">
          <cell r="B30">
            <v>13.487499999999997</v>
          </cell>
          <cell r="C30">
            <v>20.7</v>
          </cell>
          <cell r="D30">
            <v>6.5</v>
          </cell>
          <cell r="E30">
            <v>48.375</v>
          </cell>
          <cell r="F30">
            <v>72</v>
          </cell>
          <cell r="G30">
            <v>21</v>
          </cell>
          <cell r="H30">
            <v>26.560000000000002</v>
          </cell>
          <cell r="I30" t="str">
            <v>NE</v>
          </cell>
          <cell r="J30">
            <v>44.160000000000004</v>
          </cell>
          <cell r="K30">
            <v>0</v>
          </cell>
        </row>
        <row r="31">
          <cell r="B31">
            <v>15.141666666666667</v>
          </cell>
          <cell r="C31">
            <v>22.7</v>
          </cell>
          <cell r="D31">
            <v>8.1</v>
          </cell>
          <cell r="E31">
            <v>51.916666666666664</v>
          </cell>
          <cell r="F31">
            <v>75</v>
          </cell>
          <cell r="G31">
            <v>32</v>
          </cell>
          <cell r="H31">
            <v>25.92</v>
          </cell>
          <cell r="I31" t="str">
            <v>NE</v>
          </cell>
          <cell r="J31">
            <v>43.2</v>
          </cell>
          <cell r="K31">
            <v>0</v>
          </cell>
        </row>
        <row r="32">
          <cell r="B32">
            <v>18.508333333333336</v>
          </cell>
          <cell r="C32">
            <v>26.9</v>
          </cell>
          <cell r="D32">
            <v>12</v>
          </cell>
          <cell r="E32">
            <v>51.916666666666664</v>
          </cell>
          <cell r="F32">
            <v>73</v>
          </cell>
          <cell r="G32">
            <v>26</v>
          </cell>
          <cell r="H32">
            <v>28.8</v>
          </cell>
          <cell r="I32" t="str">
            <v>NE</v>
          </cell>
          <cell r="J32">
            <v>44.800000000000004</v>
          </cell>
          <cell r="K32">
            <v>0</v>
          </cell>
        </row>
        <row r="33">
          <cell r="B33">
            <v>17.612499999999997</v>
          </cell>
          <cell r="C33">
            <v>20.5</v>
          </cell>
          <cell r="D33">
            <v>14.8</v>
          </cell>
          <cell r="E33">
            <v>64.291666666666671</v>
          </cell>
          <cell r="F33">
            <v>82</v>
          </cell>
          <cell r="G33">
            <v>48</v>
          </cell>
          <cell r="H33">
            <v>19.52</v>
          </cell>
          <cell r="I33" t="str">
            <v>NE</v>
          </cell>
          <cell r="J33">
            <v>31.360000000000003</v>
          </cell>
          <cell r="K33">
            <v>0.8</v>
          </cell>
        </row>
        <row r="34">
          <cell r="B34">
            <v>22.741666666666671</v>
          </cell>
          <cell r="C34">
            <v>31.5</v>
          </cell>
          <cell r="D34">
            <v>17.2</v>
          </cell>
          <cell r="E34">
            <v>55.75</v>
          </cell>
          <cell r="F34">
            <v>74</v>
          </cell>
          <cell r="G34">
            <v>34</v>
          </cell>
          <cell r="H34">
            <v>19.840000000000003</v>
          </cell>
          <cell r="I34" t="str">
            <v>NE</v>
          </cell>
          <cell r="J34">
            <v>33.6</v>
          </cell>
          <cell r="K34">
            <v>0</v>
          </cell>
        </row>
        <row r="35">
          <cell r="I35" t="str">
            <v>NE</v>
          </cell>
        </row>
      </sheetData>
      <sheetData sheetId="9">
        <row r="5">
          <cell r="B5">
            <v>28.5625</v>
          </cell>
        </row>
      </sheetData>
      <sheetData sheetId="10">
        <row r="5">
          <cell r="B5">
            <v>22.245833333333334</v>
          </cell>
        </row>
      </sheetData>
      <sheetData sheetId="11">
        <row r="5">
          <cell r="B5">
            <v>26.016666666666669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NE</v>
          </cell>
        </row>
      </sheetData>
      <sheetData sheetId="1"/>
      <sheetData sheetId="2">
        <row r="5">
          <cell r="B5">
            <v>25.987500000000001</v>
          </cell>
        </row>
      </sheetData>
      <sheetData sheetId="3">
        <row r="5">
          <cell r="B5">
            <v>24.866666666666671</v>
          </cell>
        </row>
      </sheetData>
      <sheetData sheetId="4"/>
      <sheetData sheetId="5"/>
      <sheetData sheetId="6"/>
      <sheetData sheetId="7"/>
      <sheetData sheetId="8">
        <row r="5">
          <cell r="B5">
            <v>24.524999999999995</v>
          </cell>
          <cell r="C5">
            <v>32.299999999999997</v>
          </cell>
          <cell r="D5">
            <v>17.3</v>
          </cell>
          <cell r="E5">
            <v>40.458333333333336</v>
          </cell>
          <cell r="F5">
            <v>62</v>
          </cell>
          <cell r="G5">
            <v>20</v>
          </cell>
          <cell r="H5">
            <v>9.3600000000000012</v>
          </cell>
          <cell r="I5" t="str">
            <v>L</v>
          </cell>
          <cell r="J5">
            <v>18</v>
          </cell>
          <cell r="K5">
            <v>0</v>
          </cell>
        </row>
        <row r="6">
          <cell r="B6">
            <v>26.054166666666664</v>
          </cell>
          <cell r="C6">
            <v>34.299999999999997</v>
          </cell>
          <cell r="D6">
            <v>19.100000000000001</v>
          </cell>
          <cell r="E6">
            <v>34</v>
          </cell>
          <cell r="F6">
            <v>54</v>
          </cell>
          <cell r="G6">
            <v>16</v>
          </cell>
          <cell r="H6">
            <v>12.6</v>
          </cell>
          <cell r="I6" t="str">
            <v>SE</v>
          </cell>
          <cell r="J6">
            <v>23.400000000000002</v>
          </cell>
          <cell r="K6">
            <v>0</v>
          </cell>
        </row>
        <row r="7">
          <cell r="B7">
            <v>26.55</v>
          </cell>
          <cell r="C7">
            <v>33.700000000000003</v>
          </cell>
          <cell r="D7">
            <v>17.100000000000001</v>
          </cell>
          <cell r="E7">
            <v>31.875</v>
          </cell>
          <cell r="F7">
            <v>61</v>
          </cell>
          <cell r="G7">
            <v>17</v>
          </cell>
          <cell r="H7">
            <v>12.6</v>
          </cell>
          <cell r="I7" t="str">
            <v>SE</v>
          </cell>
          <cell r="J7">
            <v>33.119999999999997</v>
          </cell>
          <cell r="K7">
            <v>0</v>
          </cell>
        </row>
        <row r="8">
          <cell r="B8">
            <v>23.691666666666666</v>
          </cell>
          <cell r="C8">
            <v>31</v>
          </cell>
          <cell r="D8">
            <v>16.600000000000001</v>
          </cell>
          <cell r="E8">
            <v>47.791666666666664</v>
          </cell>
          <cell r="F8">
            <v>73</v>
          </cell>
          <cell r="G8">
            <v>28</v>
          </cell>
          <cell r="H8">
            <v>21.240000000000002</v>
          </cell>
          <cell r="I8" t="str">
            <v>L</v>
          </cell>
          <cell r="J8">
            <v>43.56</v>
          </cell>
          <cell r="K8">
            <v>0</v>
          </cell>
        </row>
        <row r="9">
          <cell r="B9">
            <v>24.845833333333335</v>
          </cell>
          <cell r="C9">
            <v>35</v>
          </cell>
          <cell r="D9">
            <v>16.8</v>
          </cell>
          <cell r="E9">
            <v>51.75</v>
          </cell>
          <cell r="F9">
            <v>80</v>
          </cell>
          <cell r="G9">
            <v>22</v>
          </cell>
          <cell r="H9">
            <v>15.48</v>
          </cell>
          <cell r="I9" t="str">
            <v>L</v>
          </cell>
          <cell r="J9">
            <v>24.840000000000003</v>
          </cell>
          <cell r="K9">
            <v>0</v>
          </cell>
        </row>
        <row r="10">
          <cell r="B10">
            <v>28.2</v>
          </cell>
          <cell r="C10">
            <v>37.299999999999997</v>
          </cell>
          <cell r="D10">
            <v>20.8</v>
          </cell>
          <cell r="E10">
            <v>38.208333333333336</v>
          </cell>
          <cell r="F10">
            <v>64</v>
          </cell>
          <cell r="G10">
            <v>13</v>
          </cell>
          <cell r="H10">
            <v>18.36</v>
          </cell>
          <cell r="I10" t="str">
            <v>L</v>
          </cell>
          <cell r="J10">
            <v>34.200000000000003</v>
          </cell>
          <cell r="K10">
            <v>0</v>
          </cell>
        </row>
        <row r="11">
          <cell r="B11">
            <v>28.904166666666665</v>
          </cell>
          <cell r="C11">
            <v>37.6</v>
          </cell>
          <cell r="D11">
            <v>20.8</v>
          </cell>
          <cell r="E11">
            <v>29.083333333333332</v>
          </cell>
          <cell r="F11">
            <v>46</v>
          </cell>
          <cell r="G11">
            <v>12</v>
          </cell>
          <cell r="H11">
            <v>26.28</v>
          </cell>
          <cell r="I11" t="str">
            <v>NE</v>
          </cell>
          <cell r="J11">
            <v>45.72</v>
          </cell>
          <cell r="K11">
            <v>0</v>
          </cell>
        </row>
        <row r="12">
          <cell r="B12">
            <v>28.662499999999994</v>
          </cell>
          <cell r="C12">
            <v>35.6</v>
          </cell>
          <cell r="D12">
            <v>22</v>
          </cell>
          <cell r="E12">
            <v>28.208333333333332</v>
          </cell>
          <cell r="F12">
            <v>44</v>
          </cell>
          <cell r="G12">
            <v>15</v>
          </cell>
          <cell r="H12">
            <v>18.36</v>
          </cell>
          <cell r="I12" t="str">
            <v>N</v>
          </cell>
          <cell r="J12">
            <v>32.04</v>
          </cell>
          <cell r="K12">
            <v>0</v>
          </cell>
        </row>
        <row r="13">
          <cell r="B13">
            <v>29.516666666666666</v>
          </cell>
          <cell r="C13">
            <v>37.9</v>
          </cell>
          <cell r="D13">
            <v>22.3</v>
          </cell>
          <cell r="E13">
            <v>29.041666666666668</v>
          </cell>
          <cell r="F13">
            <v>47</v>
          </cell>
          <cell r="G13">
            <v>13</v>
          </cell>
          <cell r="H13">
            <v>23.400000000000002</v>
          </cell>
          <cell r="I13" t="str">
            <v>NE</v>
          </cell>
          <cell r="J13">
            <v>39.96</v>
          </cell>
          <cell r="K13">
            <v>0</v>
          </cell>
        </row>
        <row r="14">
          <cell r="B14">
            <v>29.508333333333329</v>
          </cell>
          <cell r="C14">
            <v>37.799999999999997</v>
          </cell>
          <cell r="D14">
            <v>24.3</v>
          </cell>
          <cell r="E14">
            <v>29.291666666666668</v>
          </cell>
          <cell r="F14">
            <v>67</v>
          </cell>
          <cell r="G14">
            <v>13</v>
          </cell>
          <cell r="H14">
            <v>28.8</v>
          </cell>
          <cell r="I14" t="str">
            <v>N</v>
          </cell>
          <cell r="J14">
            <v>54</v>
          </cell>
          <cell r="K14">
            <v>0</v>
          </cell>
        </row>
        <row r="15">
          <cell r="B15">
            <v>23.352380952380951</v>
          </cell>
          <cell r="C15">
            <v>31.3</v>
          </cell>
          <cell r="D15">
            <v>18.899999999999999</v>
          </cell>
          <cell r="E15">
            <v>69.428571428571431</v>
          </cell>
          <cell r="F15">
            <v>85</v>
          </cell>
          <cell r="G15">
            <v>38</v>
          </cell>
          <cell r="H15">
            <v>18</v>
          </cell>
          <cell r="I15" t="str">
            <v>S</v>
          </cell>
          <cell r="J15">
            <v>51.480000000000004</v>
          </cell>
          <cell r="K15">
            <v>0</v>
          </cell>
        </row>
        <row r="16">
          <cell r="B16">
            <v>27.229166666666668</v>
          </cell>
          <cell r="C16">
            <v>36.4</v>
          </cell>
          <cell r="D16">
            <v>20.8</v>
          </cell>
          <cell r="E16">
            <v>53.291666666666664</v>
          </cell>
          <cell r="F16">
            <v>72</v>
          </cell>
          <cell r="G16">
            <v>23</v>
          </cell>
          <cell r="H16">
            <v>22.32</v>
          </cell>
          <cell r="I16" t="str">
            <v>S</v>
          </cell>
          <cell r="J16">
            <v>46.800000000000004</v>
          </cell>
          <cell r="K16">
            <v>0</v>
          </cell>
        </row>
        <row r="17">
          <cell r="B17">
            <v>27.05</v>
          </cell>
          <cell r="C17">
            <v>34.6</v>
          </cell>
          <cell r="D17">
            <v>20.5</v>
          </cell>
          <cell r="E17">
            <v>52.958333333333336</v>
          </cell>
          <cell r="F17">
            <v>72</v>
          </cell>
          <cell r="G17">
            <v>30</v>
          </cell>
          <cell r="H17">
            <v>17.28</v>
          </cell>
          <cell r="I17" t="str">
            <v>S</v>
          </cell>
          <cell r="J17">
            <v>32.4</v>
          </cell>
          <cell r="K17">
            <v>0</v>
          </cell>
        </row>
        <row r="18">
          <cell r="B18">
            <v>27.466666666666672</v>
          </cell>
          <cell r="C18">
            <v>34.799999999999997</v>
          </cell>
          <cell r="D18">
            <v>20.8</v>
          </cell>
          <cell r="E18">
            <v>51.166666666666664</v>
          </cell>
          <cell r="F18">
            <v>76</v>
          </cell>
          <cell r="G18">
            <v>31</v>
          </cell>
          <cell r="H18">
            <v>21.96</v>
          </cell>
          <cell r="I18" t="str">
            <v>L</v>
          </cell>
          <cell r="J18">
            <v>36.36</v>
          </cell>
          <cell r="K18">
            <v>0</v>
          </cell>
        </row>
        <row r="19">
          <cell r="B19">
            <v>28.599999999999998</v>
          </cell>
          <cell r="C19">
            <v>37.299999999999997</v>
          </cell>
          <cell r="D19">
            <v>21.6</v>
          </cell>
          <cell r="E19">
            <v>48.166666666666664</v>
          </cell>
          <cell r="F19">
            <v>74</v>
          </cell>
          <cell r="G19">
            <v>20</v>
          </cell>
          <cell r="H19">
            <v>19.079999999999998</v>
          </cell>
          <cell r="I19" t="str">
            <v>L</v>
          </cell>
          <cell r="J19">
            <v>33.840000000000003</v>
          </cell>
          <cell r="K19">
            <v>0</v>
          </cell>
        </row>
        <row r="20">
          <cell r="B20">
            <v>30.462499999999995</v>
          </cell>
          <cell r="C20">
            <v>38.799999999999997</v>
          </cell>
          <cell r="D20">
            <v>23.8</v>
          </cell>
          <cell r="E20">
            <v>39.083333333333336</v>
          </cell>
          <cell r="F20">
            <v>60</v>
          </cell>
          <cell r="G20">
            <v>22</v>
          </cell>
          <cell r="H20">
            <v>22.32</v>
          </cell>
          <cell r="I20" t="str">
            <v>L</v>
          </cell>
          <cell r="J20">
            <v>38.880000000000003</v>
          </cell>
          <cell r="K20">
            <v>0</v>
          </cell>
        </row>
        <row r="21">
          <cell r="B21">
            <v>30.933333333333326</v>
          </cell>
          <cell r="C21">
            <v>38.4</v>
          </cell>
          <cell r="D21">
            <v>22.8</v>
          </cell>
          <cell r="E21">
            <v>40.875</v>
          </cell>
          <cell r="F21">
            <v>72</v>
          </cell>
          <cell r="G21">
            <v>18</v>
          </cell>
          <cell r="H21">
            <v>13.68</v>
          </cell>
          <cell r="I21" t="str">
            <v>NE</v>
          </cell>
          <cell r="J21">
            <v>30.240000000000002</v>
          </cell>
          <cell r="K21">
            <v>0</v>
          </cell>
        </row>
        <row r="22">
          <cell r="B22">
            <v>30.591666666666665</v>
          </cell>
          <cell r="C22">
            <v>38.200000000000003</v>
          </cell>
          <cell r="D22">
            <v>23.5</v>
          </cell>
          <cell r="E22">
            <v>38.083333333333336</v>
          </cell>
          <cell r="F22">
            <v>56</v>
          </cell>
          <cell r="G22">
            <v>21</v>
          </cell>
          <cell r="H22">
            <v>32.04</v>
          </cell>
          <cell r="I22" t="str">
            <v>NO</v>
          </cell>
          <cell r="J22">
            <v>61.92</v>
          </cell>
          <cell r="K22">
            <v>0</v>
          </cell>
        </row>
        <row r="23">
          <cell r="B23">
            <v>24.091666666666669</v>
          </cell>
          <cell r="C23">
            <v>32</v>
          </cell>
          <cell r="D23">
            <v>15.6</v>
          </cell>
          <cell r="E23">
            <v>63.083333333333336</v>
          </cell>
          <cell r="F23">
            <v>95</v>
          </cell>
          <cell r="G23">
            <v>33</v>
          </cell>
          <cell r="H23">
            <v>30.240000000000002</v>
          </cell>
          <cell r="I23" t="str">
            <v>NO</v>
          </cell>
          <cell r="J23">
            <v>52.56</v>
          </cell>
          <cell r="K23">
            <v>9.5999999999999979</v>
          </cell>
        </row>
        <row r="24">
          <cell r="B24">
            <v>18.416666666666661</v>
          </cell>
          <cell r="C24">
            <v>25.9</v>
          </cell>
          <cell r="D24">
            <v>12.7</v>
          </cell>
          <cell r="E24">
            <v>74.208333333333329</v>
          </cell>
          <cell r="F24">
            <v>93</v>
          </cell>
          <cell r="G24">
            <v>51</v>
          </cell>
          <cell r="H24">
            <v>16.920000000000002</v>
          </cell>
          <cell r="I24" t="str">
            <v>S</v>
          </cell>
          <cell r="J24">
            <v>30.6</v>
          </cell>
          <cell r="K24">
            <v>0</v>
          </cell>
        </row>
        <row r="25">
          <cell r="B25">
            <v>21.016666666666669</v>
          </cell>
          <cell r="C25">
            <v>24.9</v>
          </cell>
          <cell r="D25">
            <v>17.600000000000001</v>
          </cell>
          <cell r="E25">
            <v>79.291666666666671</v>
          </cell>
          <cell r="F25">
            <v>97</v>
          </cell>
          <cell r="G25">
            <v>40</v>
          </cell>
          <cell r="H25">
            <v>23.400000000000002</v>
          </cell>
          <cell r="I25" t="str">
            <v>S</v>
          </cell>
          <cell r="J25">
            <v>44.64</v>
          </cell>
          <cell r="K25">
            <v>76.800000000000011</v>
          </cell>
        </row>
        <row r="26">
          <cell r="B26">
            <v>19.6875</v>
          </cell>
          <cell r="C26">
            <v>26.3</v>
          </cell>
          <cell r="D26">
            <v>13.4</v>
          </cell>
          <cell r="E26">
            <v>48.583333333333336</v>
          </cell>
          <cell r="F26">
            <v>71</v>
          </cell>
          <cell r="G26">
            <v>22</v>
          </cell>
          <cell r="H26">
            <v>23.759999999999998</v>
          </cell>
          <cell r="I26" t="str">
            <v>S</v>
          </cell>
          <cell r="J26">
            <v>42.84</v>
          </cell>
          <cell r="K26">
            <v>0</v>
          </cell>
        </row>
        <row r="27">
          <cell r="B27">
            <v>21.533333333333335</v>
          </cell>
          <cell r="C27">
            <v>29.1</v>
          </cell>
          <cell r="D27">
            <v>14.2</v>
          </cell>
          <cell r="E27">
            <v>44.583333333333336</v>
          </cell>
          <cell r="F27">
            <v>61</v>
          </cell>
          <cell r="G27">
            <v>28</v>
          </cell>
          <cell r="H27">
            <v>15.840000000000002</v>
          </cell>
          <cell r="I27" t="str">
            <v>L</v>
          </cell>
          <cell r="J27">
            <v>41.76</v>
          </cell>
          <cell r="K27">
            <v>0</v>
          </cell>
        </row>
        <row r="28">
          <cell r="B28">
            <v>24.249999999999996</v>
          </cell>
          <cell r="C28">
            <v>33.1</v>
          </cell>
          <cell r="D28">
            <v>18</v>
          </cell>
          <cell r="E28">
            <v>56.458333333333336</v>
          </cell>
          <cell r="F28">
            <v>78</v>
          </cell>
          <cell r="G28">
            <v>35</v>
          </cell>
          <cell r="H28">
            <v>16.559999999999999</v>
          </cell>
          <cell r="I28" t="str">
            <v>L</v>
          </cell>
          <cell r="J28">
            <v>28.8</v>
          </cell>
          <cell r="K28">
            <v>0</v>
          </cell>
        </row>
        <row r="29">
          <cell r="B29">
            <v>21.862500000000001</v>
          </cell>
          <cell r="C29">
            <v>26.9</v>
          </cell>
          <cell r="D29">
            <v>18.3</v>
          </cell>
          <cell r="E29">
            <v>80.833333333333329</v>
          </cell>
          <cell r="F29">
            <v>96</v>
          </cell>
          <cell r="G29">
            <v>62</v>
          </cell>
          <cell r="H29">
            <v>18.36</v>
          </cell>
          <cell r="I29" t="str">
            <v>N</v>
          </cell>
          <cell r="J29">
            <v>42.480000000000004</v>
          </cell>
          <cell r="K29">
            <v>30.400000000000002</v>
          </cell>
        </row>
        <row r="30">
          <cell r="B30">
            <v>14.170833333333329</v>
          </cell>
          <cell r="C30">
            <v>20.7</v>
          </cell>
          <cell r="D30">
            <v>8</v>
          </cell>
          <cell r="E30">
            <v>50.333333333333336</v>
          </cell>
          <cell r="F30">
            <v>81</v>
          </cell>
          <cell r="G30">
            <v>28</v>
          </cell>
          <cell r="H30">
            <v>34.56</v>
          </cell>
          <cell r="I30" t="str">
            <v>S</v>
          </cell>
          <cell r="J30">
            <v>59.4</v>
          </cell>
          <cell r="K30">
            <v>0</v>
          </cell>
        </row>
        <row r="31">
          <cell r="B31">
            <v>16.191666666666663</v>
          </cell>
          <cell r="C31">
            <v>22.8</v>
          </cell>
          <cell r="D31">
            <v>9.9</v>
          </cell>
          <cell r="E31">
            <v>49.291666666666664</v>
          </cell>
          <cell r="F31">
            <v>75</v>
          </cell>
          <cell r="G31">
            <v>29</v>
          </cell>
          <cell r="H31">
            <v>27</v>
          </cell>
          <cell r="I31" t="str">
            <v>L</v>
          </cell>
          <cell r="J31">
            <v>52.56</v>
          </cell>
          <cell r="K31">
            <v>0</v>
          </cell>
        </row>
        <row r="32">
          <cell r="B32">
            <v>19.033333333333331</v>
          </cell>
          <cell r="C32">
            <v>27.3</v>
          </cell>
          <cell r="D32">
            <v>12.5</v>
          </cell>
          <cell r="E32">
            <v>53.625</v>
          </cell>
          <cell r="F32">
            <v>77</v>
          </cell>
          <cell r="G32">
            <v>26</v>
          </cell>
          <cell r="H32">
            <v>24.840000000000003</v>
          </cell>
          <cell r="I32" t="str">
            <v>L</v>
          </cell>
          <cell r="J32">
            <v>50.76</v>
          </cell>
          <cell r="K32">
            <v>0</v>
          </cell>
        </row>
        <row r="33">
          <cell r="B33">
            <v>20.516666666666669</v>
          </cell>
          <cell r="C33">
            <v>25.6</v>
          </cell>
          <cell r="D33">
            <v>15</v>
          </cell>
          <cell r="E33">
            <v>53.166666666666664</v>
          </cell>
          <cell r="F33">
            <v>74</v>
          </cell>
          <cell r="G33">
            <v>37</v>
          </cell>
          <cell r="H33">
            <v>21.6</v>
          </cell>
          <cell r="I33" t="str">
            <v>L</v>
          </cell>
          <cell r="J33">
            <v>39.6</v>
          </cell>
          <cell r="K33">
            <v>0</v>
          </cell>
        </row>
        <row r="34">
          <cell r="B34">
            <v>25.237500000000001</v>
          </cell>
          <cell r="C34">
            <v>34.9</v>
          </cell>
          <cell r="D34">
            <v>19.100000000000001</v>
          </cell>
          <cell r="E34">
            <v>44.75</v>
          </cell>
          <cell r="F34">
            <v>64</v>
          </cell>
          <cell r="G34">
            <v>23</v>
          </cell>
          <cell r="H34">
            <v>20.52</v>
          </cell>
          <cell r="I34" t="str">
            <v>L</v>
          </cell>
          <cell r="J34">
            <v>34.200000000000003</v>
          </cell>
          <cell r="K34">
            <v>0.4</v>
          </cell>
        </row>
        <row r="35">
          <cell r="I35" t="str">
            <v>L</v>
          </cell>
        </row>
      </sheetData>
      <sheetData sheetId="9">
        <row r="5">
          <cell r="B5">
            <v>28.5625</v>
          </cell>
        </row>
      </sheetData>
      <sheetData sheetId="10">
        <row r="5">
          <cell r="B5">
            <v>23.262500000000003</v>
          </cell>
        </row>
      </sheetData>
      <sheetData sheetId="11">
        <row r="5">
          <cell r="B5">
            <v>26.241666666666664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N</v>
          </cell>
        </row>
      </sheetData>
      <sheetData sheetId="1"/>
      <sheetData sheetId="2">
        <row r="5">
          <cell r="B5">
            <v>25.92916666666666</v>
          </cell>
        </row>
      </sheetData>
      <sheetData sheetId="3">
        <row r="5">
          <cell r="B5">
            <v>24.558333333333334</v>
          </cell>
        </row>
      </sheetData>
      <sheetData sheetId="4"/>
      <sheetData sheetId="5"/>
      <sheetData sheetId="6"/>
      <sheetData sheetId="7"/>
      <sheetData sheetId="8">
        <row r="5">
          <cell r="B5">
            <v>24.970833333333331</v>
          </cell>
          <cell r="C5">
            <v>35.9</v>
          </cell>
          <cell r="D5">
            <v>13.5</v>
          </cell>
          <cell r="E5">
            <v>45.208333333333336</v>
          </cell>
          <cell r="F5">
            <v>87</v>
          </cell>
          <cell r="G5">
            <v>14</v>
          </cell>
          <cell r="H5">
            <v>8.2799999999999994</v>
          </cell>
          <cell r="I5" t="str">
            <v>SE</v>
          </cell>
          <cell r="J5">
            <v>18</v>
          </cell>
          <cell r="K5">
            <v>0</v>
          </cell>
        </row>
        <row r="6">
          <cell r="B6">
            <v>25.100000000000005</v>
          </cell>
          <cell r="C6">
            <v>37</v>
          </cell>
          <cell r="D6">
            <v>14.4</v>
          </cell>
          <cell r="E6">
            <v>48.333333333333336</v>
          </cell>
          <cell r="F6">
            <v>87</v>
          </cell>
          <cell r="G6">
            <v>15</v>
          </cell>
          <cell r="H6">
            <v>5.7600000000000007</v>
          </cell>
          <cell r="I6" t="str">
            <v>S</v>
          </cell>
          <cell r="J6">
            <v>18.36</v>
          </cell>
          <cell r="K6">
            <v>0</v>
          </cell>
        </row>
        <row r="7">
          <cell r="B7">
            <v>26.916666666666668</v>
          </cell>
          <cell r="C7">
            <v>37.6</v>
          </cell>
          <cell r="D7">
            <v>15.2</v>
          </cell>
          <cell r="E7">
            <v>39.25</v>
          </cell>
          <cell r="F7">
            <v>79</v>
          </cell>
          <cell r="G7">
            <v>13</v>
          </cell>
          <cell r="H7">
            <v>8.64</v>
          </cell>
          <cell r="I7" t="str">
            <v>S</v>
          </cell>
          <cell r="J7">
            <v>22.68</v>
          </cell>
          <cell r="K7">
            <v>0</v>
          </cell>
        </row>
        <row r="8">
          <cell r="B8">
            <v>26.737500000000001</v>
          </cell>
          <cell r="C8">
            <v>34.9</v>
          </cell>
          <cell r="D8">
            <v>18.100000000000001</v>
          </cell>
          <cell r="E8">
            <v>36.625</v>
          </cell>
          <cell r="F8">
            <v>59</v>
          </cell>
          <cell r="G8">
            <v>22</v>
          </cell>
          <cell r="H8">
            <v>14.4</v>
          </cell>
          <cell r="I8" t="str">
            <v>L</v>
          </cell>
          <cell r="J8">
            <v>31.319999999999997</v>
          </cell>
          <cell r="K8">
            <v>0</v>
          </cell>
        </row>
        <row r="9">
          <cell r="B9">
            <v>27.879166666666663</v>
          </cell>
          <cell r="C9">
            <v>38</v>
          </cell>
          <cell r="D9">
            <v>16</v>
          </cell>
          <cell r="E9">
            <v>41.541666666666664</v>
          </cell>
          <cell r="F9">
            <v>88</v>
          </cell>
          <cell r="G9">
            <v>13</v>
          </cell>
          <cell r="H9">
            <v>14.76</v>
          </cell>
          <cell r="I9" t="str">
            <v>N</v>
          </cell>
          <cell r="J9">
            <v>27.36</v>
          </cell>
          <cell r="K9">
            <v>0</v>
          </cell>
        </row>
        <row r="10">
          <cell r="B10">
            <v>27.679166666666671</v>
          </cell>
          <cell r="C10">
            <v>38</v>
          </cell>
          <cell r="D10">
            <v>18.100000000000001</v>
          </cell>
          <cell r="E10">
            <v>37.166666666666664</v>
          </cell>
          <cell r="F10">
            <v>69</v>
          </cell>
          <cell r="G10">
            <v>12</v>
          </cell>
          <cell r="H10">
            <v>22.32</v>
          </cell>
          <cell r="I10" t="str">
            <v>N</v>
          </cell>
          <cell r="J10">
            <v>48.24</v>
          </cell>
          <cell r="K10">
            <v>0</v>
          </cell>
        </row>
        <row r="11">
          <cell r="B11">
            <v>27.5</v>
          </cell>
          <cell r="C11">
            <v>36.700000000000003</v>
          </cell>
          <cell r="D11">
            <v>17.7</v>
          </cell>
          <cell r="E11">
            <v>36.791666666666664</v>
          </cell>
          <cell r="F11">
            <v>71</v>
          </cell>
          <cell r="G11">
            <v>16</v>
          </cell>
          <cell r="H11">
            <v>20.16</v>
          </cell>
          <cell r="I11" t="str">
            <v>N</v>
          </cell>
          <cell r="J11">
            <v>37.440000000000005</v>
          </cell>
          <cell r="K11">
            <v>0</v>
          </cell>
        </row>
        <row r="12">
          <cell r="B12">
            <v>27.337500000000002</v>
          </cell>
          <cell r="C12">
            <v>35.5</v>
          </cell>
          <cell r="D12">
            <v>18.899999999999999</v>
          </cell>
          <cell r="E12">
            <v>40.041666666666664</v>
          </cell>
          <cell r="F12">
            <v>76</v>
          </cell>
          <cell r="G12">
            <v>23</v>
          </cell>
          <cell r="H12">
            <v>16.559999999999999</v>
          </cell>
          <cell r="I12" t="str">
            <v>S</v>
          </cell>
          <cell r="J12">
            <v>26.64</v>
          </cell>
          <cell r="K12">
            <v>0</v>
          </cell>
        </row>
        <row r="13">
          <cell r="B13">
            <v>28.958333333333329</v>
          </cell>
          <cell r="C13">
            <v>37.4</v>
          </cell>
          <cell r="D13">
            <v>20.6</v>
          </cell>
          <cell r="E13">
            <v>43.125</v>
          </cell>
          <cell r="F13">
            <v>77</v>
          </cell>
          <cell r="G13">
            <v>17</v>
          </cell>
          <cell r="H13">
            <v>15.48</v>
          </cell>
          <cell r="I13" t="str">
            <v>N</v>
          </cell>
          <cell r="J13">
            <v>30.240000000000002</v>
          </cell>
          <cell r="K13">
            <v>0</v>
          </cell>
        </row>
        <row r="14">
          <cell r="B14">
            <v>25.366666666666664</v>
          </cell>
          <cell r="C14">
            <v>35.5</v>
          </cell>
          <cell r="D14">
            <v>17.8</v>
          </cell>
          <cell r="E14">
            <v>61.791666666666664</v>
          </cell>
          <cell r="F14">
            <v>86</v>
          </cell>
          <cell r="G14">
            <v>30</v>
          </cell>
          <cell r="H14">
            <v>18.36</v>
          </cell>
          <cell r="I14" t="str">
            <v>S</v>
          </cell>
          <cell r="J14">
            <v>41.4</v>
          </cell>
          <cell r="K14">
            <v>0</v>
          </cell>
        </row>
        <row r="15">
          <cell r="B15">
            <v>24.1875</v>
          </cell>
          <cell r="C15">
            <v>32.799999999999997</v>
          </cell>
          <cell r="D15">
            <v>18.399999999999999</v>
          </cell>
          <cell r="E15">
            <v>68.416666666666671</v>
          </cell>
          <cell r="F15">
            <v>86</v>
          </cell>
          <cell r="G15">
            <v>39</v>
          </cell>
          <cell r="H15">
            <v>10.44</v>
          </cell>
          <cell r="I15" t="str">
            <v>S</v>
          </cell>
          <cell r="J15">
            <v>28.8</v>
          </cell>
          <cell r="K15">
            <v>0</v>
          </cell>
        </row>
        <row r="16">
          <cell r="B16">
            <v>26.016666666666666</v>
          </cell>
          <cell r="C16">
            <v>36.700000000000003</v>
          </cell>
          <cell r="D16">
            <v>18</v>
          </cell>
          <cell r="E16">
            <v>63.833333333333336</v>
          </cell>
          <cell r="F16">
            <v>93</v>
          </cell>
          <cell r="G16">
            <v>25</v>
          </cell>
          <cell r="H16">
            <v>11.520000000000001</v>
          </cell>
          <cell r="I16" t="str">
            <v>S</v>
          </cell>
          <cell r="J16">
            <v>47.519999999999996</v>
          </cell>
          <cell r="K16">
            <v>4.2</v>
          </cell>
        </row>
        <row r="17">
          <cell r="B17">
            <v>27.604166666666671</v>
          </cell>
          <cell r="C17">
            <v>35.5</v>
          </cell>
          <cell r="D17">
            <v>21.8</v>
          </cell>
          <cell r="E17">
            <v>57.583333333333336</v>
          </cell>
          <cell r="F17">
            <v>83</v>
          </cell>
          <cell r="G17">
            <v>30</v>
          </cell>
          <cell r="H17">
            <v>5.4</v>
          </cell>
          <cell r="I17" t="str">
            <v>S</v>
          </cell>
          <cell r="J17">
            <v>14.76</v>
          </cell>
          <cell r="K17">
            <v>0</v>
          </cell>
        </row>
        <row r="18">
          <cell r="B18">
            <v>29.516666666666662</v>
          </cell>
          <cell r="C18">
            <v>38.9</v>
          </cell>
          <cell r="D18">
            <v>19.7</v>
          </cell>
          <cell r="E18">
            <v>50.25</v>
          </cell>
          <cell r="F18">
            <v>89</v>
          </cell>
          <cell r="G18">
            <v>21</v>
          </cell>
          <cell r="H18">
            <v>14.04</v>
          </cell>
          <cell r="I18" t="str">
            <v>NE</v>
          </cell>
          <cell r="J18">
            <v>26.64</v>
          </cell>
          <cell r="K18">
            <v>0</v>
          </cell>
        </row>
        <row r="19">
          <cell r="B19">
            <v>31.308333333333326</v>
          </cell>
          <cell r="C19">
            <v>38.9</v>
          </cell>
          <cell r="D19">
            <v>23.8</v>
          </cell>
          <cell r="E19">
            <v>39.25</v>
          </cell>
          <cell r="F19">
            <v>67</v>
          </cell>
          <cell r="G19">
            <v>21</v>
          </cell>
          <cell r="H19">
            <v>19.079999999999998</v>
          </cell>
          <cell r="I19" t="str">
            <v>SE</v>
          </cell>
          <cell r="J19">
            <v>34.56</v>
          </cell>
          <cell r="K19">
            <v>0</v>
          </cell>
        </row>
        <row r="20">
          <cell r="B20">
            <v>30.437499999999989</v>
          </cell>
          <cell r="C20">
            <v>37.200000000000003</v>
          </cell>
          <cell r="D20">
            <v>23.3</v>
          </cell>
          <cell r="E20">
            <v>45.75</v>
          </cell>
          <cell r="F20">
            <v>79</v>
          </cell>
          <cell r="G20">
            <v>28</v>
          </cell>
          <cell r="H20">
            <v>15.48</v>
          </cell>
          <cell r="I20" t="str">
            <v>N</v>
          </cell>
          <cell r="J20">
            <v>29.52</v>
          </cell>
          <cell r="K20">
            <v>0</v>
          </cell>
        </row>
        <row r="21">
          <cell r="B21">
            <v>30.183333333333334</v>
          </cell>
          <cell r="C21">
            <v>37.9</v>
          </cell>
          <cell r="D21">
            <v>22.7</v>
          </cell>
          <cell r="E21">
            <v>48.333333333333336</v>
          </cell>
          <cell r="F21">
            <v>81</v>
          </cell>
          <cell r="G21">
            <v>25</v>
          </cell>
          <cell r="H21">
            <v>21.240000000000002</v>
          </cell>
          <cell r="I21" t="str">
            <v>SE</v>
          </cell>
          <cell r="J21">
            <v>39.96</v>
          </cell>
          <cell r="K21">
            <v>0</v>
          </cell>
        </row>
        <row r="22">
          <cell r="B22">
            <v>30.675000000000001</v>
          </cell>
          <cell r="C22">
            <v>36.9</v>
          </cell>
          <cell r="D22">
            <v>25</v>
          </cell>
          <cell r="E22">
            <v>45.291666666666664</v>
          </cell>
          <cell r="F22">
            <v>63</v>
          </cell>
          <cell r="G22">
            <v>28</v>
          </cell>
          <cell r="H22">
            <v>32.04</v>
          </cell>
          <cell r="I22" t="str">
            <v>N</v>
          </cell>
          <cell r="J22">
            <v>64.8</v>
          </cell>
          <cell r="K22">
            <v>0</v>
          </cell>
        </row>
        <row r="23">
          <cell r="B23">
            <v>23.733333333333331</v>
          </cell>
          <cell r="C23">
            <v>33.4</v>
          </cell>
          <cell r="D23">
            <v>15.5</v>
          </cell>
          <cell r="E23">
            <v>66.208333333333329</v>
          </cell>
          <cell r="F23">
            <v>94</v>
          </cell>
          <cell r="G23">
            <v>33</v>
          </cell>
          <cell r="H23">
            <v>19.079999999999998</v>
          </cell>
          <cell r="I23" t="str">
            <v>N</v>
          </cell>
          <cell r="J23">
            <v>39.6</v>
          </cell>
          <cell r="K23">
            <v>14.400000000000002</v>
          </cell>
        </row>
        <row r="24">
          <cell r="B24">
            <v>18.574999999999999</v>
          </cell>
          <cell r="C24">
            <v>25.5</v>
          </cell>
          <cell r="D24">
            <v>12.4</v>
          </cell>
          <cell r="E24">
            <v>78.625</v>
          </cell>
          <cell r="F24">
            <v>96</v>
          </cell>
          <cell r="G24">
            <v>56</v>
          </cell>
          <cell r="H24">
            <v>16.2</v>
          </cell>
          <cell r="I24" t="str">
            <v>S</v>
          </cell>
          <cell r="J24">
            <v>32.4</v>
          </cell>
          <cell r="K24">
            <v>0.2</v>
          </cell>
        </row>
        <row r="25">
          <cell r="B25">
            <v>23.029166666666669</v>
          </cell>
          <cell r="C25">
            <v>29.5</v>
          </cell>
          <cell r="D25">
            <v>18.600000000000001</v>
          </cell>
          <cell r="E25">
            <v>69.583333333333329</v>
          </cell>
          <cell r="F25">
            <v>95</v>
          </cell>
          <cell r="G25">
            <v>27</v>
          </cell>
          <cell r="H25">
            <v>18.720000000000002</v>
          </cell>
          <cell r="I25" t="str">
            <v>S</v>
          </cell>
          <cell r="J25">
            <v>51.12</v>
          </cell>
          <cell r="K25">
            <v>32</v>
          </cell>
        </row>
        <row r="26">
          <cell r="B26">
            <v>21.2</v>
          </cell>
          <cell r="C26">
            <v>31</v>
          </cell>
          <cell r="D26">
            <v>11.2</v>
          </cell>
          <cell r="E26">
            <v>49.708333333333336</v>
          </cell>
          <cell r="F26">
            <v>93</v>
          </cell>
          <cell r="G26">
            <v>15</v>
          </cell>
          <cell r="H26">
            <v>10.8</v>
          </cell>
          <cell r="I26" t="str">
            <v>SE</v>
          </cell>
          <cell r="J26">
            <v>28.44</v>
          </cell>
          <cell r="K26">
            <v>0</v>
          </cell>
        </row>
        <row r="27">
          <cell r="B27">
            <v>22.204166666666669</v>
          </cell>
          <cell r="C27">
            <v>32.4</v>
          </cell>
          <cell r="D27">
            <v>11.9</v>
          </cell>
          <cell r="E27">
            <v>44.625</v>
          </cell>
          <cell r="F27">
            <v>85</v>
          </cell>
          <cell r="G27">
            <v>18</v>
          </cell>
          <cell r="H27">
            <v>11.879999999999999</v>
          </cell>
          <cell r="I27" t="str">
            <v>S</v>
          </cell>
          <cell r="J27">
            <v>28.8</v>
          </cell>
          <cell r="K27">
            <v>0</v>
          </cell>
        </row>
        <row r="28">
          <cell r="B28">
            <v>26.791666666666661</v>
          </cell>
          <cell r="C28">
            <v>35</v>
          </cell>
          <cell r="D28">
            <v>18.399999999999999</v>
          </cell>
          <cell r="E28">
            <v>47.875</v>
          </cell>
          <cell r="F28">
            <v>80</v>
          </cell>
          <cell r="G28">
            <v>28</v>
          </cell>
          <cell r="H28">
            <v>13.68</v>
          </cell>
          <cell r="I28" t="str">
            <v>SE</v>
          </cell>
          <cell r="J28">
            <v>24.840000000000003</v>
          </cell>
          <cell r="K28">
            <v>0</v>
          </cell>
        </row>
        <row r="29">
          <cell r="B29">
            <v>23.270833333333339</v>
          </cell>
          <cell r="C29">
            <v>30.3</v>
          </cell>
          <cell r="D29">
            <v>20.399999999999999</v>
          </cell>
          <cell r="E29">
            <v>80.916666666666671</v>
          </cell>
          <cell r="F29">
            <v>94</v>
          </cell>
          <cell r="G29">
            <v>46</v>
          </cell>
          <cell r="H29">
            <v>12.96</v>
          </cell>
          <cell r="I29" t="str">
            <v>SO</v>
          </cell>
          <cell r="J29">
            <v>32.4</v>
          </cell>
          <cell r="K29">
            <v>13.999999999999998</v>
          </cell>
        </row>
        <row r="30">
          <cell r="B30">
            <v>15.887500000000001</v>
          </cell>
          <cell r="C30">
            <v>22.1</v>
          </cell>
          <cell r="D30">
            <v>9.5</v>
          </cell>
          <cell r="E30">
            <v>49.75</v>
          </cell>
          <cell r="F30">
            <v>90</v>
          </cell>
          <cell r="G30">
            <v>23</v>
          </cell>
          <cell r="H30">
            <v>12.24</v>
          </cell>
          <cell r="I30" t="str">
            <v>S</v>
          </cell>
          <cell r="J30">
            <v>32.4</v>
          </cell>
          <cell r="K30">
            <v>0</v>
          </cell>
        </row>
        <row r="31">
          <cell r="B31">
            <v>16.229166666666664</v>
          </cell>
          <cell r="C31">
            <v>26.5</v>
          </cell>
          <cell r="D31">
            <v>6.7</v>
          </cell>
          <cell r="E31">
            <v>51.333333333333336</v>
          </cell>
          <cell r="F31">
            <v>91</v>
          </cell>
          <cell r="G31">
            <v>19</v>
          </cell>
          <cell r="H31">
            <v>18.36</v>
          </cell>
          <cell r="I31" t="str">
            <v>L</v>
          </cell>
          <cell r="J31">
            <v>38.880000000000003</v>
          </cell>
          <cell r="K31">
            <v>0</v>
          </cell>
        </row>
        <row r="32">
          <cell r="B32">
            <v>21.133333333333333</v>
          </cell>
          <cell r="C32">
            <v>30.7</v>
          </cell>
          <cell r="D32">
            <v>13.8</v>
          </cell>
          <cell r="E32">
            <v>46.583333333333336</v>
          </cell>
          <cell r="F32">
            <v>74</v>
          </cell>
          <cell r="G32">
            <v>23</v>
          </cell>
          <cell r="H32">
            <v>16.559999999999999</v>
          </cell>
          <cell r="I32" t="str">
            <v>L</v>
          </cell>
          <cell r="J32">
            <v>34.200000000000003</v>
          </cell>
          <cell r="K32">
            <v>0</v>
          </cell>
        </row>
        <row r="33">
          <cell r="B33">
            <v>26.024999999999995</v>
          </cell>
          <cell r="C33">
            <v>33.9</v>
          </cell>
          <cell r="D33">
            <v>20.9</v>
          </cell>
          <cell r="E33">
            <v>40.041666666666664</v>
          </cell>
          <cell r="F33">
            <v>58</v>
          </cell>
          <cell r="G33">
            <v>25</v>
          </cell>
          <cell r="H33">
            <v>12.96</v>
          </cell>
          <cell r="I33" t="str">
            <v>L</v>
          </cell>
          <cell r="J33">
            <v>28.44</v>
          </cell>
          <cell r="K33">
            <v>0</v>
          </cell>
        </row>
        <row r="34">
          <cell r="B34">
            <v>27.170833333333334</v>
          </cell>
          <cell r="C34">
            <v>35.299999999999997</v>
          </cell>
          <cell r="D34">
            <v>17.899999999999999</v>
          </cell>
          <cell r="E34">
            <v>49.208333333333336</v>
          </cell>
          <cell r="F34">
            <v>85</v>
          </cell>
          <cell r="G34">
            <v>29</v>
          </cell>
          <cell r="H34">
            <v>23.759999999999998</v>
          </cell>
          <cell r="I34" t="str">
            <v>N</v>
          </cell>
          <cell r="J34">
            <v>43.92</v>
          </cell>
          <cell r="K34">
            <v>0</v>
          </cell>
        </row>
        <row r="35">
          <cell r="I35" t="str">
            <v>N</v>
          </cell>
        </row>
      </sheetData>
      <sheetData sheetId="9">
        <row r="5">
          <cell r="B5">
            <v>29.887499999999992</v>
          </cell>
        </row>
      </sheetData>
      <sheetData sheetId="10">
        <row r="5">
          <cell r="B5">
            <v>24.204166666666669</v>
          </cell>
        </row>
      </sheetData>
      <sheetData sheetId="11">
        <row r="5">
          <cell r="B5">
            <v>27.900000000000002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L</v>
          </cell>
        </row>
      </sheetData>
      <sheetData sheetId="1"/>
      <sheetData sheetId="2">
        <row r="5">
          <cell r="B5">
            <v>24.816666666666666</v>
          </cell>
        </row>
      </sheetData>
      <sheetData sheetId="3">
        <row r="5">
          <cell r="B5">
            <v>23.995833333333334</v>
          </cell>
        </row>
      </sheetData>
      <sheetData sheetId="4"/>
      <sheetData sheetId="5"/>
      <sheetData sheetId="6"/>
      <sheetData sheetId="7"/>
      <sheetData sheetId="8">
        <row r="5">
          <cell r="B5">
            <v>23.545833333333334</v>
          </cell>
          <cell r="C5">
            <v>32.5</v>
          </cell>
          <cell r="D5">
            <v>11.9</v>
          </cell>
          <cell r="E5">
            <v>47.75</v>
          </cell>
          <cell r="F5">
            <v>90</v>
          </cell>
          <cell r="G5">
            <v>20</v>
          </cell>
          <cell r="H5">
            <v>9.3600000000000012</v>
          </cell>
          <cell r="I5" t="str">
            <v>L</v>
          </cell>
          <cell r="J5">
            <v>18.36</v>
          </cell>
          <cell r="K5">
            <v>0</v>
          </cell>
        </row>
        <row r="6">
          <cell r="B6">
            <v>23.483333333333334</v>
          </cell>
          <cell r="C6">
            <v>33.799999999999997</v>
          </cell>
          <cell r="D6">
            <v>14.3</v>
          </cell>
          <cell r="E6">
            <v>48.291666666666664</v>
          </cell>
          <cell r="F6">
            <v>81</v>
          </cell>
          <cell r="G6">
            <v>18</v>
          </cell>
          <cell r="H6">
            <v>5.4</v>
          </cell>
          <cell r="I6" t="str">
            <v>SO</v>
          </cell>
          <cell r="J6">
            <v>15.840000000000002</v>
          </cell>
          <cell r="K6">
            <v>0</v>
          </cell>
        </row>
        <row r="7">
          <cell r="B7">
            <v>23.762499999999999</v>
          </cell>
          <cell r="C7">
            <v>33.799999999999997</v>
          </cell>
          <cell r="D7">
            <v>15</v>
          </cell>
          <cell r="E7">
            <v>46.833333333333336</v>
          </cell>
          <cell r="F7">
            <v>77</v>
          </cell>
          <cell r="G7">
            <v>18</v>
          </cell>
          <cell r="H7">
            <v>5.7600000000000007</v>
          </cell>
          <cell r="I7" t="str">
            <v>L</v>
          </cell>
          <cell r="J7">
            <v>19.440000000000001</v>
          </cell>
          <cell r="K7">
            <v>0</v>
          </cell>
        </row>
        <row r="8">
          <cell r="B8">
            <v>23.633333333333336</v>
          </cell>
          <cell r="C8">
            <v>31.1</v>
          </cell>
          <cell r="D8">
            <v>16.899999999999999</v>
          </cell>
          <cell r="E8">
            <v>48.083333333333336</v>
          </cell>
          <cell r="F8">
            <v>70</v>
          </cell>
          <cell r="G8">
            <v>29</v>
          </cell>
          <cell r="H8">
            <v>21.96</v>
          </cell>
          <cell r="I8" t="str">
            <v>L</v>
          </cell>
          <cell r="J8">
            <v>55.440000000000005</v>
          </cell>
          <cell r="K8">
            <v>0</v>
          </cell>
        </row>
        <row r="9">
          <cell r="B9">
            <v>24.429166666666671</v>
          </cell>
          <cell r="C9">
            <v>34.200000000000003</v>
          </cell>
          <cell r="D9">
            <v>15.9</v>
          </cell>
          <cell r="E9">
            <v>52.791666666666664</v>
          </cell>
          <cell r="F9">
            <v>83</v>
          </cell>
          <cell r="G9">
            <v>24</v>
          </cell>
          <cell r="H9">
            <v>10.44</v>
          </cell>
          <cell r="I9" t="str">
            <v>L</v>
          </cell>
          <cell r="J9">
            <v>24.48</v>
          </cell>
          <cell r="K9">
            <v>0</v>
          </cell>
        </row>
        <row r="10">
          <cell r="B10">
            <v>26.429166666666664</v>
          </cell>
          <cell r="C10">
            <v>36.799999999999997</v>
          </cell>
          <cell r="D10">
            <v>17.7</v>
          </cell>
          <cell r="E10">
            <v>48.916666666666664</v>
          </cell>
          <cell r="F10">
            <v>83</v>
          </cell>
          <cell r="G10">
            <v>13</v>
          </cell>
          <cell r="H10">
            <v>15.120000000000001</v>
          </cell>
          <cell r="I10" t="str">
            <v>NE</v>
          </cell>
          <cell r="J10">
            <v>30.96</v>
          </cell>
          <cell r="K10">
            <v>0</v>
          </cell>
        </row>
        <row r="11">
          <cell r="B11">
            <v>29.779166666666665</v>
          </cell>
          <cell r="C11">
            <v>37.5</v>
          </cell>
          <cell r="D11">
            <v>22.6</v>
          </cell>
          <cell r="E11">
            <v>25.291666666666668</v>
          </cell>
          <cell r="F11">
            <v>39</v>
          </cell>
          <cell r="G11">
            <v>12</v>
          </cell>
          <cell r="H11">
            <v>14.76</v>
          </cell>
          <cell r="I11" t="str">
            <v>N</v>
          </cell>
          <cell r="J11">
            <v>36.72</v>
          </cell>
          <cell r="K11">
            <v>0</v>
          </cell>
        </row>
        <row r="12">
          <cell r="B12">
            <v>27.416666666666668</v>
          </cell>
          <cell r="C12">
            <v>33.9</v>
          </cell>
          <cell r="D12">
            <v>21</v>
          </cell>
          <cell r="E12">
            <v>30.75</v>
          </cell>
          <cell r="F12">
            <v>48</v>
          </cell>
          <cell r="G12">
            <v>19</v>
          </cell>
          <cell r="H12">
            <v>14.4</v>
          </cell>
          <cell r="I12" t="str">
            <v>N</v>
          </cell>
          <cell r="J12">
            <v>32.76</v>
          </cell>
          <cell r="K12">
            <v>0</v>
          </cell>
        </row>
        <row r="13">
          <cell r="B13">
            <v>29.041666666666668</v>
          </cell>
          <cell r="C13">
            <v>37.4</v>
          </cell>
          <cell r="D13">
            <v>22.9</v>
          </cell>
          <cell r="E13">
            <v>33.208333333333336</v>
          </cell>
          <cell r="F13">
            <v>54</v>
          </cell>
          <cell r="G13">
            <v>15</v>
          </cell>
          <cell r="H13">
            <v>13.32</v>
          </cell>
          <cell r="I13" t="str">
            <v>N</v>
          </cell>
          <cell r="J13">
            <v>34.92</v>
          </cell>
          <cell r="K13">
            <v>0</v>
          </cell>
        </row>
        <row r="14">
          <cell r="B14">
            <v>26.162499999999998</v>
          </cell>
          <cell r="C14">
            <v>36.5</v>
          </cell>
          <cell r="D14">
            <v>20.9</v>
          </cell>
          <cell r="E14">
            <v>51.208333333333336</v>
          </cell>
          <cell r="F14">
            <v>77</v>
          </cell>
          <cell r="G14">
            <v>22</v>
          </cell>
          <cell r="H14">
            <v>15.840000000000002</v>
          </cell>
          <cell r="I14" t="str">
            <v>SO</v>
          </cell>
          <cell r="J14">
            <v>37.800000000000004</v>
          </cell>
          <cell r="K14">
            <v>0</v>
          </cell>
        </row>
        <row r="15">
          <cell r="B15">
            <v>21.714285714285712</v>
          </cell>
          <cell r="C15">
            <v>29.8</v>
          </cell>
          <cell r="D15">
            <v>17.100000000000001</v>
          </cell>
          <cell r="E15">
            <v>72.714285714285708</v>
          </cell>
          <cell r="F15">
            <v>87</v>
          </cell>
          <cell r="G15">
            <v>41</v>
          </cell>
          <cell r="H15">
            <v>7.2</v>
          </cell>
          <cell r="I15" t="str">
            <v>S</v>
          </cell>
          <cell r="J15">
            <v>20.16</v>
          </cell>
          <cell r="K15">
            <v>0</v>
          </cell>
        </row>
        <row r="16">
          <cell r="B16">
            <v>24.237500000000001</v>
          </cell>
          <cell r="C16">
            <v>35</v>
          </cell>
          <cell r="D16">
            <v>17.8</v>
          </cell>
          <cell r="E16">
            <v>67.541666666666671</v>
          </cell>
          <cell r="F16">
            <v>91</v>
          </cell>
          <cell r="G16">
            <v>29</v>
          </cell>
          <cell r="H16">
            <v>14.4</v>
          </cell>
          <cell r="I16" t="str">
            <v>SE</v>
          </cell>
          <cell r="J16">
            <v>33.480000000000004</v>
          </cell>
          <cell r="K16">
            <v>12.8</v>
          </cell>
        </row>
        <row r="17">
          <cell r="B17">
            <v>24.079166666666666</v>
          </cell>
          <cell r="C17">
            <v>32</v>
          </cell>
          <cell r="D17">
            <v>17.600000000000001</v>
          </cell>
          <cell r="E17">
            <v>66.333333333333329</v>
          </cell>
          <cell r="F17">
            <v>89</v>
          </cell>
          <cell r="G17">
            <v>35</v>
          </cell>
          <cell r="H17">
            <v>7.2</v>
          </cell>
          <cell r="I17" t="str">
            <v>S</v>
          </cell>
          <cell r="J17">
            <v>18.720000000000002</v>
          </cell>
          <cell r="K17">
            <v>0</v>
          </cell>
        </row>
        <row r="18">
          <cell r="B18">
            <v>26.358333333333334</v>
          </cell>
          <cell r="C18">
            <v>34.700000000000003</v>
          </cell>
          <cell r="D18">
            <v>20.100000000000001</v>
          </cell>
          <cell r="E18">
            <v>58.791666666666664</v>
          </cell>
          <cell r="F18">
            <v>86</v>
          </cell>
          <cell r="G18">
            <v>31</v>
          </cell>
          <cell r="H18">
            <v>10.44</v>
          </cell>
          <cell r="I18" t="str">
            <v>NE</v>
          </cell>
          <cell r="J18">
            <v>27.36</v>
          </cell>
          <cell r="K18">
            <v>0</v>
          </cell>
        </row>
        <row r="19">
          <cell r="B19">
            <v>28.404166666666665</v>
          </cell>
          <cell r="C19">
            <v>36.6</v>
          </cell>
          <cell r="D19">
            <v>21.9</v>
          </cell>
          <cell r="E19">
            <v>49.583333333333336</v>
          </cell>
          <cell r="F19">
            <v>74</v>
          </cell>
          <cell r="G19">
            <v>21</v>
          </cell>
          <cell r="H19">
            <v>16.2</v>
          </cell>
          <cell r="I19" t="str">
            <v>NE</v>
          </cell>
          <cell r="J19">
            <v>38.880000000000003</v>
          </cell>
          <cell r="K19">
            <v>0</v>
          </cell>
        </row>
        <row r="20">
          <cell r="B20">
            <v>29.420833333333331</v>
          </cell>
          <cell r="C20">
            <v>37.700000000000003</v>
          </cell>
          <cell r="D20">
            <v>20.8</v>
          </cell>
          <cell r="E20">
            <v>46.333333333333336</v>
          </cell>
          <cell r="F20">
            <v>77</v>
          </cell>
          <cell r="G20">
            <v>24</v>
          </cell>
          <cell r="H20">
            <v>12.6</v>
          </cell>
          <cell r="I20" t="str">
            <v>NE</v>
          </cell>
          <cell r="J20">
            <v>31.680000000000003</v>
          </cell>
          <cell r="K20">
            <v>0</v>
          </cell>
        </row>
        <row r="21">
          <cell r="B21">
            <v>29.849999999999998</v>
          </cell>
          <cell r="C21">
            <v>37.9</v>
          </cell>
          <cell r="D21">
            <v>22.8</v>
          </cell>
          <cell r="E21">
            <v>47.583333333333336</v>
          </cell>
          <cell r="F21">
            <v>74</v>
          </cell>
          <cell r="G21">
            <v>24</v>
          </cell>
          <cell r="H21">
            <v>13.32</v>
          </cell>
          <cell r="I21" t="str">
            <v>N</v>
          </cell>
          <cell r="J21">
            <v>43.2</v>
          </cell>
          <cell r="K21">
            <v>0</v>
          </cell>
        </row>
        <row r="22">
          <cell r="B22">
            <v>29.950000000000003</v>
          </cell>
          <cell r="C22">
            <v>36.9</v>
          </cell>
          <cell r="D22">
            <v>23.5</v>
          </cell>
          <cell r="E22">
            <v>41.125</v>
          </cell>
          <cell r="F22">
            <v>56</v>
          </cell>
          <cell r="G22">
            <v>25</v>
          </cell>
          <cell r="H22">
            <v>19.079999999999998</v>
          </cell>
          <cell r="I22" t="str">
            <v>N</v>
          </cell>
          <cell r="J22">
            <v>49.32</v>
          </cell>
          <cell r="K22">
            <v>0</v>
          </cell>
        </row>
        <row r="23">
          <cell r="B23">
            <v>21.929166666666664</v>
          </cell>
          <cell r="C23">
            <v>30.3</v>
          </cell>
          <cell r="D23">
            <v>15.3</v>
          </cell>
          <cell r="E23">
            <v>71.541666666666671</v>
          </cell>
          <cell r="F23">
            <v>94</v>
          </cell>
          <cell r="G23">
            <v>39</v>
          </cell>
          <cell r="H23">
            <v>20.16</v>
          </cell>
          <cell r="I23" t="str">
            <v>SO</v>
          </cell>
          <cell r="J23">
            <v>43.92</v>
          </cell>
          <cell r="K23">
            <v>14.799999999999999</v>
          </cell>
        </row>
        <row r="24">
          <cell r="B24">
            <v>16.904166666666665</v>
          </cell>
          <cell r="C24">
            <v>24.3</v>
          </cell>
          <cell r="D24">
            <v>10.1</v>
          </cell>
          <cell r="E24">
            <v>74.875</v>
          </cell>
          <cell r="F24">
            <v>95</v>
          </cell>
          <cell r="G24">
            <v>50</v>
          </cell>
          <cell r="H24">
            <v>11.520000000000001</v>
          </cell>
          <cell r="I24" t="str">
            <v>NE</v>
          </cell>
          <cell r="J24">
            <v>30.6</v>
          </cell>
          <cell r="K24">
            <v>0.2</v>
          </cell>
        </row>
        <row r="25">
          <cell r="B25">
            <v>21.424999999999997</v>
          </cell>
          <cell r="C25">
            <v>26.2</v>
          </cell>
          <cell r="D25">
            <v>17.5</v>
          </cell>
          <cell r="E25">
            <v>69.291666666666671</v>
          </cell>
          <cell r="F25">
            <v>95</v>
          </cell>
          <cell r="G25">
            <v>26</v>
          </cell>
          <cell r="H25">
            <v>13.68</v>
          </cell>
          <cell r="I25" t="str">
            <v>S</v>
          </cell>
          <cell r="J25">
            <v>39.6</v>
          </cell>
          <cell r="K25">
            <v>9</v>
          </cell>
        </row>
        <row r="26">
          <cell r="B26">
            <v>19.066666666666666</v>
          </cell>
          <cell r="C26">
            <v>27.2</v>
          </cell>
          <cell r="D26">
            <v>12.5</v>
          </cell>
          <cell r="E26">
            <v>45.375</v>
          </cell>
          <cell r="F26">
            <v>79</v>
          </cell>
          <cell r="G26">
            <v>16</v>
          </cell>
          <cell r="H26">
            <v>14.4</v>
          </cell>
          <cell r="I26" t="str">
            <v>S</v>
          </cell>
          <cell r="J26">
            <v>36.72</v>
          </cell>
          <cell r="K26">
            <v>0</v>
          </cell>
        </row>
        <row r="27">
          <cell r="B27">
            <v>19.641666666666666</v>
          </cell>
          <cell r="C27">
            <v>29.5</v>
          </cell>
          <cell r="D27">
            <v>9.6</v>
          </cell>
          <cell r="E27">
            <v>49.041666666666664</v>
          </cell>
          <cell r="F27">
            <v>83</v>
          </cell>
          <cell r="G27">
            <v>27</v>
          </cell>
          <cell r="H27">
            <v>11.520000000000001</v>
          </cell>
          <cell r="I27" t="str">
            <v>L</v>
          </cell>
          <cell r="J27">
            <v>27</v>
          </cell>
          <cell r="K27">
            <v>0</v>
          </cell>
        </row>
        <row r="28">
          <cell r="B28">
            <v>23.908333333333331</v>
          </cell>
          <cell r="C28">
            <v>32.799999999999997</v>
          </cell>
          <cell r="D28">
            <v>17.100000000000001</v>
          </cell>
          <cell r="E28">
            <v>54.625</v>
          </cell>
          <cell r="F28">
            <v>77</v>
          </cell>
          <cell r="G28">
            <v>34</v>
          </cell>
          <cell r="H28">
            <v>11.879999999999999</v>
          </cell>
          <cell r="I28" t="str">
            <v>L</v>
          </cell>
          <cell r="J28">
            <v>25.92</v>
          </cell>
          <cell r="K28">
            <v>0</v>
          </cell>
        </row>
        <row r="29">
          <cell r="B29">
            <v>22.016666666666669</v>
          </cell>
          <cell r="C29">
            <v>27.4</v>
          </cell>
          <cell r="D29">
            <v>19</v>
          </cell>
          <cell r="E29">
            <v>79.291666666666671</v>
          </cell>
          <cell r="F29">
            <v>95</v>
          </cell>
          <cell r="G29">
            <v>53</v>
          </cell>
          <cell r="H29">
            <v>17.64</v>
          </cell>
          <cell r="I29" t="str">
            <v>NE</v>
          </cell>
          <cell r="J29">
            <v>75.239999999999995</v>
          </cell>
          <cell r="K29">
            <v>59.800000000000011</v>
          </cell>
        </row>
        <row r="30">
          <cell r="B30">
            <v>13.449999999999998</v>
          </cell>
          <cell r="C30">
            <v>19.7</v>
          </cell>
          <cell r="D30">
            <v>6.7</v>
          </cell>
          <cell r="E30">
            <v>47.208333333333336</v>
          </cell>
          <cell r="F30">
            <v>68</v>
          </cell>
          <cell r="G30">
            <v>24</v>
          </cell>
          <cell r="H30">
            <v>19.079999999999998</v>
          </cell>
          <cell r="I30" t="str">
            <v>S</v>
          </cell>
          <cell r="J30">
            <v>42.480000000000004</v>
          </cell>
          <cell r="K30">
            <v>0</v>
          </cell>
        </row>
        <row r="31">
          <cell r="B31">
            <v>15.170833333333334</v>
          </cell>
          <cell r="C31">
            <v>23.4</v>
          </cell>
          <cell r="D31">
            <v>8.6999999999999993</v>
          </cell>
          <cell r="E31">
            <v>49.416666666666664</v>
          </cell>
          <cell r="F31">
            <v>74</v>
          </cell>
          <cell r="G31">
            <v>24</v>
          </cell>
          <cell r="H31">
            <v>22.32</v>
          </cell>
          <cell r="I31" t="str">
            <v>L</v>
          </cell>
          <cell r="J31">
            <v>44.64</v>
          </cell>
          <cell r="K31">
            <v>0</v>
          </cell>
        </row>
        <row r="32">
          <cell r="B32">
            <v>18.445833333333333</v>
          </cell>
          <cell r="C32">
            <v>27</v>
          </cell>
          <cell r="D32">
            <v>11.3</v>
          </cell>
          <cell r="E32">
            <v>53.208333333333336</v>
          </cell>
          <cell r="F32">
            <v>77</v>
          </cell>
          <cell r="G32">
            <v>26</v>
          </cell>
          <cell r="H32">
            <v>18.36</v>
          </cell>
          <cell r="I32" t="str">
            <v>L</v>
          </cell>
          <cell r="J32">
            <v>48.24</v>
          </cell>
          <cell r="K32">
            <v>0</v>
          </cell>
        </row>
        <row r="33">
          <cell r="B33">
            <v>18.754166666666666</v>
          </cell>
          <cell r="C33">
            <v>22</v>
          </cell>
          <cell r="D33">
            <v>15.2</v>
          </cell>
          <cell r="E33">
            <v>60.625</v>
          </cell>
          <cell r="F33">
            <v>85</v>
          </cell>
          <cell r="G33">
            <v>44</v>
          </cell>
          <cell r="H33">
            <v>16.2</v>
          </cell>
          <cell r="I33" t="str">
            <v>L</v>
          </cell>
          <cell r="J33">
            <v>45.72</v>
          </cell>
          <cell r="K33">
            <v>3.8000000000000003</v>
          </cell>
        </row>
        <row r="34">
          <cell r="B34">
            <v>25.008333333333336</v>
          </cell>
          <cell r="C34">
            <v>34.5</v>
          </cell>
          <cell r="D34">
            <v>16.600000000000001</v>
          </cell>
          <cell r="E34">
            <v>47.125</v>
          </cell>
          <cell r="F34">
            <v>78</v>
          </cell>
          <cell r="G34">
            <v>24</v>
          </cell>
          <cell r="H34">
            <v>17.64</v>
          </cell>
          <cell r="I34" t="str">
            <v>NE</v>
          </cell>
          <cell r="J34">
            <v>38.880000000000003</v>
          </cell>
          <cell r="K34">
            <v>0</v>
          </cell>
        </row>
        <row r="35">
          <cell r="I35" t="str">
            <v>L</v>
          </cell>
        </row>
      </sheetData>
      <sheetData sheetId="9">
        <row r="5">
          <cell r="B5">
            <v>28.970833333333331</v>
          </cell>
        </row>
      </sheetData>
      <sheetData sheetId="10">
        <row r="5">
          <cell r="B5">
            <v>21.974999999999998</v>
          </cell>
        </row>
      </sheetData>
      <sheetData sheetId="11">
        <row r="5">
          <cell r="B5">
            <v>26.375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O</v>
          </cell>
        </row>
      </sheetData>
      <sheetData sheetId="1"/>
      <sheetData sheetId="2">
        <row r="5">
          <cell r="B5">
            <v>25.518181818181816</v>
          </cell>
        </row>
      </sheetData>
      <sheetData sheetId="3">
        <row r="5">
          <cell r="B5">
            <v>23.358333333333299</v>
          </cell>
        </row>
      </sheetData>
      <sheetData sheetId="4"/>
      <sheetData sheetId="5"/>
      <sheetData sheetId="6"/>
      <sheetData sheetId="7"/>
      <sheetData sheetId="8">
        <row r="5">
          <cell r="B5">
            <v>21.670833333333334</v>
          </cell>
          <cell r="C5">
            <v>34.200000000000003</v>
          </cell>
          <cell r="D5">
            <v>10.5</v>
          </cell>
          <cell r="E5">
            <v>53.583333333333336</v>
          </cell>
          <cell r="F5">
            <v>93</v>
          </cell>
          <cell r="G5">
            <v>16</v>
          </cell>
          <cell r="H5">
            <v>9.3600000000000012</v>
          </cell>
          <cell r="I5" t="str">
            <v>SE</v>
          </cell>
          <cell r="J5">
            <v>21.96</v>
          </cell>
          <cell r="K5">
            <v>0</v>
          </cell>
        </row>
        <row r="6">
          <cell r="B6">
            <v>22.370833333333337</v>
          </cell>
          <cell r="C6">
            <v>35.1</v>
          </cell>
          <cell r="D6">
            <v>12.3</v>
          </cell>
          <cell r="E6">
            <v>52.041666666666664</v>
          </cell>
          <cell r="F6">
            <v>87</v>
          </cell>
          <cell r="G6">
            <v>16</v>
          </cell>
          <cell r="H6">
            <v>10.8</v>
          </cell>
          <cell r="I6" t="str">
            <v>O</v>
          </cell>
          <cell r="J6">
            <v>19.079999999999998</v>
          </cell>
          <cell r="K6">
            <v>0</v>
          </cell>
        </row>
        <row r="7">
          <cell r="B7">
            <v>23.329166666666662</v>
          </cell>
          <cell r="C7">
            <v>35.299999999999997</v>
          </cell>
          <cell r="D7">
            <v>12.5</v>
          </cell>
          <cell r="E7">
            <v>46.916666666666664</v>
          </cell>
          <cell r="F7">
            <v>85</v>
          </cell>
          <cell r="G7">
            <v>14</v>
          </cell>
          <cell r="H7">
            <v>11.879999999999999</v>
          </cell>
          <cell r="I7" t="str">
            <v>O</v>
          </cell>
          <cell r="J7">
            <v>21.6</v>
          </cell>
          <cell r="K7">
            <v>0</v>
          </cell>
        </row>
        <row r="8">
          <cell r="B8">
            <v>21.654166666666669</v>
          </cell>
          <cell r="C8">
            <v>31.8</v>
          </cell>
          <cell r="D8">
            <v>12.8</v>
          </cell>
          <cell r="E8">
            <v>53.375</v>
          </cell>
          <cell r="F8">
            <v>84</v>
          </cell>
          <cell r="G8">
            <v>27</v>
          </cell>
          <cell r="H8">
            <v>17.64</v>
          </cell>
          <cell r="I8" t="str">
            <v>L</v>
          </cell>
          <cell r="J8">
            <v>34.56</v>
          </cell>
          <cell r="K8">
            <v>0</v>
          </cell>
        </row>
        <row r="9">
          <cell r="B9">
            <v>23.745833333333334</v>
          </cell>
          <cell r="C9">
            <v>37</v>
          </cell>
          <cell r="D9">
            <v>12.7</v>
          </cell>
          <cell r="E9">
            <v>54.958333333333336</v>
          </cell>
          <cell r="F9">
            <v>95</v>
          </cell>
          <cell r="G9">
            <v>13</v>
          </cell>
          <cell r="H9">
            <v>7.2</v>
          </cell>
          <cell r="I9" t="str">
            <v>SE</v>
          </cell>
          <cell r="J9">
            <v>19.079999999999998</v>
          </cell>
          <cell r="K9">
            <v>0</v>
          </cell>
        </row>
        <row r="10">
          <cell r="B10">
            <v>25.070833333333329</v>
          </cell>
          <cell r="C10">
            <v>38.200000000000003</v>
          </cell>
          <cell r="D10">
            <v>13.5</v>
          </cell>
          <cell r="E10">
            <v>44.541666666666664</v>
          </cell>
          <cell r="F10">
            <v>83</v>
          </cell>
          <cell r="G10">
            <v>10</v>
          </cell>
          <cell r="H10">
            <v>12.96</v>
          </cell>
          <cell r="I10" t="str">
            <v>O</v>
          </cell>
          <cell r="J10">
            <v>32.76</v>
          </cell>
          <cell r="K10">
            <v>0</v>
          </cell>
        </row>
        <row r="11">
          <cell r="B11">
            <v>25.237500000000001</v>
          </cell>
          <cell r="C11">
            <v>37.6</v>
          </cell>
          <cell r="D11">
            <v>13.9</v>
          </cell>
          <cell r="E11">
            <v>42.083333333333336</v>
          </cell>
          <cell r="F11">
            <v>79</v>
          </cell>
          <cell r="G11">
            <v>13</v>
          </cell>
          <cell r="H11">
            <v>11.879999999999999</v>
          </cell>
          <cell r="I11" t="str">
            <v>O</v>
          </cell>
          <cell r="J11">
            <v>34.92</v>
          </cell>
          <cell r="K11">
            <v>0</v>
          </cell>
        </row>
        <row r="12">
          <cell r="B12">
            <v>22.254166666666663</v>
          </cell>
          <cell r="C12">
            <v>30.4</v>
          </cell>
          <cell r="D12">
            <v>15.8</v>
          </cell>
          <cell r="E12">
            <v>53.833333333333336</v>
          </cell>
          <cell r="F12">
            <v>77</v>
          </cell>
          <cell r="G12">
            <v>33</v>
          </cell>
          <cell r="H12">
            <v>5.7600000000000007</v>
          </cell>
          <cell r="I12" t="str">
            <v>O</v>
          </cell>
          <cell r="J12">
            <v>9.7200000000000006</v>
          </cell>
          <cell r="K12">
            <v>0</v>
          </cell>
        </row>
        <row r="13">
          <cell r="B13">
            <v>26.266666666666666</v>
          </cell>
          <cell r="C13">
            <v>38.4</v>
          </cell>
          <cell r="D13">
            <v>17.100000000000001</v>
          </cell>
          <cell r="E13">
            <v>50.125</v>
          </cell>
          <cell r="F13">
            <v>88</v>
          </cell>
          <cell r="G13">
            <v>14</v>
          </cell>
          <cell r="H13">
            <v>15.120000000000001</v>
          </cell>
          <cell r="I13" t="str">
            <v>O</v>
          </cell>
          <cell r="J13">
            <v>39.6</v>
          </cell>
          <cell r="K13">
            <v>0</v>
          </cell>
        </row>
        <row r="14">
          <cell r="B14">
            <v>25.841666666666665</v>
          </cell>
          <cell r="C14">
            <v>37.9</v>
          </cell>
          <cell r="D14">
            <v>16.899999999999999</v>
          </cell>
          <cell r="E14">
            <v>49.75</v>
          </cell>
          <cell r="F14">
            <v>79</v>
          </cell>
          <cell r="G14">
            <v>12</v>
          </cell>
          <cell r="H14">
            <v>22.32</v>
          </cell>
          <cell r="I14" t="str">
            <v>O</v>
          </cell>
          <cell r="J14">
            <v>42.84</v>
          </cell>
          <cell r="K14">
            <v>0</v>
          </cell>
        </row>
        <row r="15">
          <cell r="B15">
            <v>22.828571428571429</v>
          </cell>
          <cell r="C15">
            <v>31</v>
          </cell>
          <cell r="D15">
            <v>19.100000000000001</v>
          </cell>
          <cell r="E15">
            <v>75.571428571428569</v>
          </cell>
          <cell r="F15">
            <v>91</v>
          </cell>
          <cell r="G15">
            <v>42</v>
          </cell>
          <cell r="H15">
            <v>6.84</v>
          </cell>
          <cell r="I15" t="str">
            <v>S</v>
          </cell>
          <cell r="J15">
            <v>23.759999999999998</v>
          </cell>
          <cell r="K15">
            <v>0</v>
          </cell>
        </row>
        <row r="16">
          <cell r="B16">
            <v>25.008333333333329</v>
          </cell>
          <cell r="C16">
            <v>36.5</v>
          </cell>
          <cell r="D16">
            <v>16.399999999999999</v>
          </cell>
          <cell r="E16">
            <v>63.708333333333336</v>
          </cell>
          <cell r="F16">
            <v>97</v>
          </cell>
          <cell r="G16">
            <v>20</v>
          </cell>
          <cell r="H16">
            <v>11.520000000000001</v>
          </cell>
          <cell r="I16" t="str">
            <v>O</v>
          </cell>
          <cell r="J16">
            <v>30.96</v>
          </cell>
          <cell r="K16">
            <v>0</v>
          </cell>
        </row>
        <row r="17">
          <cell r="B17">
            <v>25.070833333333322</v>
          </cell>
          <cell r="C17">
            <v>31.9</v>
          </cell>
          <cell r="D17">
            <v>19.5</v>
          </cell>
          <cell r="E17">
            <v>61.041666666666664</v>
          </cell>
          <cell r="F17">
            <v>83</v>
          </cell>
          <cell r="G17">
            <v>37</v>
          </cell>
          <cell r="H17">
            <v>6.12</v>
          </cell>
          <cell r="I17" t="str">
            <v>SE</v>
          </cell>
          <cell r="J17">
            <v>18</v>
          </cell>
          <cell r="K17">
            <v>0</v>
          </cell>
        </row>
        <row r="18">
          <cell r="B18">
            <v>25.679166666666671</v>
          </cell>
          <cell r="C18">
            <v>36.9</v>
          </cell>
          <cell r="D18">
            <v>16</v>
          </cell>
          <cell r="E18">
            <v>62.208333333333336</v>
          </cell>
          <cell r="F18">
            <v>97</v>
          </cell>
          <cell r="G18">
            <v>26</v>
          </cell>
          <cell r="H18">
            <v>13.68</v>
          </cell>
          <cell r="I18" t="str">
            <v>L</v>
          </cell>
          <cell r="J18">
            <v>31.680000000000003</v>
          </cell>
          <cell r="K18">
            <v>0</v>
          </cell>
        </row>
        <row r="19">
          <cell r="B19">
            <v>27.908333333333328</v>
          </cell>
          <cell r="C19">
            <v>38.700000000000003</v>
          </cell>
          <cell r="D19">
            <v>17.7</v>
          </cell>
          <cell r="E19">
            <v>51.125</v>
          </cell>
          <cell r="F19">
            <v>92</v>
          </cell>
          <cell r="G19">
            <v>18</v>
          </cell>
          <cell r="H19">
            <v>10.8</v>
          </cell>
          <cell r="I19" t="str">
            <v>L</v>
          </cell>
          <cell r="J19">
            <v>32.4</v>
          </cell>
          <cell r="K19">
            <v>0</v>
          </cell>
        </row>
        <row r="20">
          <cell r="B20">
            <v>27.429166666666671</v>
          </cell>
          <cell r="C20">
            <v>37.6</v>
          </cell>
          <cell r="D20">
            <v>19</v>
          </cell>
          <cell r="E20">
            <v>52.291666666666664</v>
          </cell>
          <cell r="F20">
            <v>84</v>
          </cell>
          <cell r="G20">
            <v>27</v>
          </cell>
          <cell r="H20">
            <v>14.04</v>
          </cell>
          <cell r="I20" t="str">
            <v>O</v>
          </cell>
          <cell r="J20">
            <v>32.04</v>
          </cell>
          <cell r="K20">
            <v>0</v>
          </cell>
        </row>
        <row r="21">
          <cell r="B21">
            <v>27.958333333333339</v>
          </cell>
          <cell r="C21">
            <v>38.299999999999997</v>
          </cell>
          <cell r="D21">
            <v>18.899999999999999</v>
          </cell>
          <cell r="E21">
            <v>54.625</v>
          </cell>
          <cell r="F21">
            <v>91</v>
          </cell>
          <cell r="G21">
            <v>21</v>
          </cell>
          <cell r="H21">
            <v>10.08</v>
          </cell>
          <cell r="I21" t="str">
            <v>O</v>
          </cell>
          <cell r="J21">
            <v>25.56</v>
          </cell>
          <cell r="K21">
            <v>0</v>
          </cell>
        </row>
        <row r="22">
          <cell r="B22">
            <v>28.687500000000004</v>
          </cell>
          <cell r="C22">
            <v>37</v>
          </cell>
          <cell r="D22">
            <v>21.3</v>
          </cell>
          <cell r="E22">
            <v>49.208333333333336</v>
          </cell>
          <cell r="F22">
            <v>76</v>
          </cell>
          <cell r="G22">
            <v>27</v>
          </cell>
          <cell r="H22">
            <v>16.920000000000002</v>
          </cell>
          <cell r="I22" t="str">
            <v>NO</v>
          </cell>
          <cell r="J22">
            <v>50.4</v>
          </cell>
          <cell r="K22">
            <v>0</v>
          </cell>
        </row>
        <row r="23">
          <cell r="B23">
            <v>22.258333333333329</v>
          </cell>
          <cell r="C23">
            <v>30</v>
          </cell>
          <cell r="D23">
            <v>14.1</v>
          </cell>
          <cell r="E23">
            <v>73.708333333333329</v>
          </cell>
          <cell r="F23">
            <v>100</v>
          </cell>
          <cell r="G23">
            <v>41</v>
          </cell>
          <cell r="H23">
            <v>11.879999999999999</v>
          </cell>
          <cell r="I23" t="str">
            <v>NO</v>
          </cell>
          <cell r="J23">
            <v>38.159999999999997</v>
          </cell>
          <cell r="K23">
            <v>13.999999999999998</v>
          </cell>
        </row>
        <row r="24">
          <cell r="B24">
            <v>16.891666666666669</v>
          </cell>
          <cell r="C24">
            <v>26.1</v>
          </cell>
          <cell r="D24">
            <v>10.199999999999999</v>
          </cell>
          <cell r="E24">
            <v>86.208333333333329</v>
          </cell>
          <cell r="F24">
            <v>100</v>
          </cell>
          <cell r="G24">
            <v>55</v>
          </cell>
          <cell r="H24">
            <v>14.04</v>
          </cell>
          <cell r="I24" t="str">
            <v>L</v>
          </cell>
          <cell r="J24">
            <v>28.44</v>
          </cell>
          <cell r="K24">
            <v>0.2</v>
          </cell>
        </row>
        <row r="25">
          <cell r="B25">
            <v>21.391666666666666</v>
          </cell>
          <cell r="C25">
            <v>26</v>
          </cell>
          <cell r="D25">
            <v>18.100000000000001</v>
          </cell>
          <cell r="E25">
            <v>81.541666666666671</v>
          </cell>
          <cell r="F25">
            <v>100</v>
          </cell>
          <cell r="G25">
            <v>36</v>
          </cell>
          <cell r="H25">
            <v>19.8</v>
          </cell>
          <cell r="I25" t="str">
            <v>SE</v>
          </cell>
          <cell r="J25">
            <v>62.28</v>
          </cell>
          <cell r="K25">
            <v>20.6</v>
          </cell>
        </row>
        <row r="26">
          <cell r="B26">
            <v>18.637499999999999</v>
          </cell>
          <cell r="C26">
            <v>27.8</v>
          </cell>
          <cell r="D26">
            <v>11.2</v>
          </cell>
          <cell r="E26">
            <v>53.541666666666664</v>
          </cell>
          <cell r="F26">
            <v>97</v>
          </cell>
          <cell r="G26">
            <v>20</v>
          </cell>
          <cell r="H26">
            <v>17.28</v>
          </cell>
          <cell r="I26" t="str">
            <v>SE</v>
          </cell>
          <cell r="J26">
            <v>38.519999999999996</v>
          </cell>
          <cell r="K26">
            <v>0</v>
          </cell>
        </row>
        <row r="27">
          <cell r="B27">
            <v>19.095833333333335</v>
          </cell>
          <cell r="C27">
            <v>30.5</v>
          </cell>
          <cell r="D27">
            <v>7.3</v>
          </cell>
          <cell r="E27">
            <v>52.125</v>
          </cell>
          <cell r="F27">
            <v>91</v>
          </cell>
          <cell r="G27">
            <v>24</v>
          </cell>
          <cell r="H27">
            <v>13.32</v>
          </cell>
          <cell r="I27" t="str">
            <v>L</v>
          </cell>
          <cell r="J27">
            <v>31.680000000000003</v>
          </cell>
          <cell r="K27">
            <v>0</v>
          </cell>
        </row>
        <row r="28">
          <cell r="B28">
            <v>23.166666666666661</v>
          </cell>
          <cell r="C28">
            <v>35</v>
          </cell>
          <cell r="D28">
            <v>13.6</v>
          </cell>
          <cell r="E28">
            <v>60.583333333333336</v>
          </cell>
          <cell r="F28">
            <v>93</v>
          </cell>
          <cell r="G28">
            <v>28</v>
          </cell>
          <cell r="H28">
            <v>8.64</v>
          </cell>
          <cell r="I28" t="str">
            <v>L</v>
          </cell>
          <cell r="J28">
            <v>22.68</v>
          </cell>
          <cell r="K28">
            <v>0</v>
          </cell>
        </row>
        <row r="29">
          <cell r="B29">
            <v>21.345833333333335</v>
          </cell>
          <cell r="C29">
            <v>25.4</v>
          </cell>
          <cell r="D29">
            <v>19.7</v>
          </cell>
          <cell r="E29">
            <v>88.416666666666671</v>
          </cell>
          <cell r="F29">
            <v>100</v>
          </cell>
          <cell r="G29">
            <v>61</v>
          </cell>
          <cell r="H29">
            <v>15.48</v>
          </cell>
          <cell r="I29" t="str">
            <v>S</v>
          </cell>
          <cell r="J29">
            <v>50.04</v>
          </cell>
          <cell r="K29">
            <v>9.7999999999999989</v>
          </cell>
        </row>
        <row r="30">
          <cell r="B30">
            <v>14.408333333333333</v>
          </cell>
          <cell r="C30">
            <v>20.2</v>
          </cell>
          <cell r="D30">
            <v>8.1</v>
          </cell>
          <cell r="E30">
            <v>50.125</v>
          </cell>
          <cell r="F30">
            <v>88</v>
          </cell>
          <cell r="G30">
            <v>26</v>
          </cell>
          <cell r="H30">
            <v>15.48</v>
          </cell>
          <cell r="I30" t="str">
            <v>S</v>
          </cell>
          <cell r="J30">
            <v>38.159999999999997</v>
          </cell>
          <cell r="K30">
            <v>0</v>
          </cell>
        </row>
        <row r="31">
          <cell r="B31">
            <v>15.491666666666667</v>
          </cell>
          <cell r="C31">
            <v>24.6</v>
          </cell>
          <cell r="D31">
            <v>8</v>
          </cell>
          <cell r="E31">
            <v>46.541666666666664</v>
          </cell>
          <cell r="F31">
            <v>78</v>
          </cell>
          <cell r="G31">
            <v>24</v>
          </cell>
          <cell r="H31">
            <v>20.16</v>
          </cell>
          <cell r="I31" t="str">
            <v>L</v>
          </cell>
          <cell r="J31">
            <v>51.480000000000004</v>
          </cell>
          <cell r="K31">
            <v>0</v>
          </cell>
        </row>
        <row r="32">
          <cell r="B32">
            <v>18.179166666666664</v>
          </cell>
          <cell r="C32">
            <v>28.4</v>
          </cell>
          <cell r="D32">
            <v>10.1</v>
          </cell>
          <cell r="E32">
            <v>56.083333333333336</v>
          </cell>
          <cell r="F32">
            <v>92</v>
          </cell>
          <cell r="G32">
            <v>24</v>
          </cell>
          <cell r="H32">
            <v>18.720000000000002</v>
          </cell>
          <cell r="I32" t="str">
            <v>L</v>
          </cell>
          <cell r="J32">
            <v>40.680000000000007</v>
          </cell>
          <cell r="K32">
            <v>0</v>
          </cell>
        </row>
        <row r="33">
          <cell r="B33">
            <v>21.549999999999997</v>
          </cell>
          <cell r="C33">
            <v>30.1</v>
          </cell>
          <cell r="D33">
            <v>15.4</v>
          </cell>
          <cell r="E33">
            <v>53.125</v>
          </cell>
          <cell r="F33">
            <v>77</v>
          </cell>
          <cell r="G33">
            <v>30</v>
          </cell>
          <cell r="H33">
            <v>16.2</v>
          </cell>
          <cell r="I33" t="str">
            <v>L</v>
          </cell>
          <cell r="J33">
            <v>33.480000000000004</v>
          </cell>
          <cell r="K33">
            <v>0</v>
          </cell>
        </row>
        <row r="34">
          <cell r="B34">
            <v>24.891666666666666</v>
          </cell>
          <cell r="C34">
            <v>36.1</v>
          </cell>
          <cell r="D34">
            <v>15.5</v>
          </cell>
          <cell r="E34">
            <v>55.75</v>
          </cell>
          <cell r="F34">
            <v>92</v>
          </cell>
          <cell r="G34">
            <v>24</v>
          </cell>
          <cell r="H34">
            <v>9.3600000000000012</v>
          </cell>
          <cell r="I34" t="str">
            <v>L</v>
          </cell>
          <cell r="J34">
            <v>30.6</v>
          </cell>
          <cell r="K34">
            <v>0</v>
          </cell>
        </row>
        <row r="35">
          <cell r="I35" t="str">
            <v>O</v>
          </cell>
        </row>
      </sheetData>
      <sheetData sheetId="9">
        <row r="5">
          <cell r="B5">
            <v>27.166666666666668</v>
          </cell>
        </row>
      </sheetData>
      <sheetData sheetId="10">
        <row r="5">
          <cell r="B5">
            <v>22.8</v>
          </cell>
        </row>
      </sheetData>
      <sheetData sheetId="11">
        <row r="5">
          <cell r="B5">
            <v>26.237499999999994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1"/>
    </sheetNames>
    <sheetDataSet>
      <sheetData sheetId="0">
        <row r="36">
          <cell r="I36" t="str">
            <v>NE</v>
          </cell>
        </row>
      </sheetData>
      <sheetData sheetId="1"/>
      <sheetData sheetId="2">
        <row r="5">
          <cell r="B5">
            <v>25.191666666666666</v>
          </cell>
        </row>
      </sheetData>
      <sheetData sheetId="3">
        <row r="5">
          <cell r="B5">
            <v>25.287499999999998</v>
          </cell>
        </row>
      </sheetData>
      <sheetData sheetId="4"/>
      <sheetData sheetId="5"/>
      <sheetData sheetId="6"/>
      <sheetData sheetId="7"/>
      <sheetData sheetId="8">
        <row r="5">
          <cell r="B5">
            <v>26.425000000000001</v>
          </cell>
          <cell r="C5">
            <v>37</v>
          </cell>
          <cell r="D5">
            <v>17.5</v>
          </cell>
          <cell r="E5">
            <v>39.25</v>
          </cell>
          <cell r="F5">
            <v>66</v>
          </cell>
          <cell r="G5">
            <v>13</v>
          </cell>
          <cell r="H5">
            <v>6.84</v>
          </cell>
          <cell r="I5" t="str">
            <v>S</v>
          </cell>
          <cell r="J5">
            <v>22.32</v>
          </cell>
          <cell r="K5">
            <v>0</v>
          </cell>
        </row>
        <row r="6">
          <cell r="B6">
            <v>27.429166666666664</v>
          </cell>
          <cell r="C6">
            <v>38</v>
          </cell>
          <cell r="D6">
            <v>19.5</v>
          </cell>
          <cell r="E6">
            <v>36.833333333333336</v>
          </cell>
          <cell r="F6">
            <v>67</v>
          </cell>
          <cell r="G6">
            <v>13</v>
          </cell>
          <cell r="H6">
            <v>9</v>
          </cell>
          <cell r="I6" t="str">
            <v>S</v>
          </cell>
          <cell r="J6">
            <v>21.96</v>
          </cell>
          <cell r="K6">
            <v>0</v>
          </cell>
        </row>
        <row r="7">
          <cell r="B7">
            <v>28.316666666666666</v>
          </cell>
          <cell r="C7">
            <v>38</v>
          </cell>
          <cell r="D7">
            <v>19</v>
          </cell>
          <cell r="E7">
            <v>34</v>
          </cell>
          <cell r="F7">
            <v>67</v>
          </cell>
          <cell r="G7">
            <v>13</v>
          </cell>
          <cell r="H7">
            <v>11.520000000000001</v>
          </cell>
          <cell r="I7" t="str">
            <v>S</v>
          </cell>
          <cell r="J7">
            <v>27</v>
          </cell>
          <cell r="K7">
            <v>0</v>
          </cell>
        </row>
        <row r="8">
          <cell r="B8">
            <v>26.916666666666668</v>
          </cell>
          <cell r="C8">
            <v>36.5</v>
          </cell>
          <cell r="D8">
            <v>19.5</v>
          </cell>
          <cell r="E8">
            <v>39.583333333333336</v>
          </cell>
          <cell r="F8">
            <v>68</v>
          </cell>
          <cell r="G8">
            <v>21</v>
          </cell>
          <cell r="H8">
            <v>11.16</v>
          </cell>
          <cell r="I8" t="str">
            <v>S</v>
          </cell>
          <cell r="J8">
            <v>23.040000000000003</v>
          </cell>
          <cell r="K8">
            <v>0</v>
          </cell>
        </row>
        <row r="9">
          <cell r="B9">
            <v>28.762500000000003</v>
          </cell>
          <cell r="C9">
            <v>39</v>
          </cell>
          <cell r="D9">
            <v>18.2</v>
          </cell>
          <cell r="E9">
            <v>39.875</v>
          </cell>
          <cell r="F9">
            <v>75</v>
          </cell>
          <cell r="G9">
            <v>15</v>
          </cell>
          <cell r="H9">
            <v>8.2799999999999994</v>
          </cell>
          <cell r="I9" t="str">
            <v>S</v>
          </cell>
          <cell r="J9">
            <v>23.400000000000002</v>
          </cell>
          <cell r="K9">
            <v>0</v>
          </cell>
        </row>
        <row r="10">
          <cell r="B10">
            <v>27.287500000000005</v>
          </cell>
          <cell r="C10">
            <v>38.700000000000003</v>
          </cell>
          <cell r="D10">
            <v>16.5</v>
          </cell>
          <cell r="E10">
            <v>44.416666666666664</v>
          </cell>
          <cell r="F10">
            <v>83</v>
          </cell>
          <cell r="G10">
            <v>12</v>
          </cell>
          <cell r="H10">
            <v>13.68</v>
          </cell>
          <cell r="I10" t="str">
            <v>O</v>
          </cell>
          <cell r="J10">
            <v>35.64</v>
          </cell>
          <cell r="K10">
            <v>0</v>
          </cell>
        </row>
        <row r="11">
          <cell r="B11">
            <v>27.004166666666674</v>
          </cell>
          <cell r="C11">
            <v>37.299999999999997</v>
          </cell>
          <cell r="D11">
            <v>17</v>
          </cell>
          <cell r="E11">
            <v>41.708333333333336</v>
          </cell>
          <cell r="F11">
            <v>76</v>
          </cell>
          <cell r="G11">
            <v>16</v>
          </cell>
          <cell r="H11">
            <v>13.68</v>
          </cell>
          <cell r="I11" t="str">
            <v>NO</v>
          </cell>
          <cell r="J11">
            <v>33.840000000000003</v>
          </cell>
          <cell r="K11">
            <v>0</v>
          </cell>
        </row>
        <row r="12">
          <cell r="B12">
            <v>27.466666666666669</v>
          </cell>
          <cell r="C12">
            <v>36.6</v>
          </cell>
          <cell r="D12">
            <v>18.899999999999999</v>
          </cell>
          <cell r="E12">
            <v>44.708333333333336</v>
          </cell>
          <cell r="F12">
            <v>78</v>
          </cell>
          <cell r="G12">
            <v>21</v>
          </cell>
          <cell r="H12">
            <v>11.879999999999999</v>
          </cell>
          <cell r="I12" t="str">
            <v>N</v>
          </cell>
          <cell r="J12">
            <v>26.28</v>
          </cell>
          <cell r="K12">
            <v>0</v>
          </cell>
        </row>
        <row r="13">
          <cell r="B13">
            <v>28.337500000000002</v>
          </cell>
          <cell r="C13">
            <v>37.299999999999997</v>
          </cell>
          <cell r="D13">
            <v>18.8</v>
          </cell>
          <cell r="E13">
            <v>47.791666666666664</v>
          </cell>
          <cell r="F13">
            <v>84</v>
          </cell>
          <cell r="G13">
            <v>20</v>
          </cell>
          <cell r="H13">
            <v>12.24</v>
          </cell>
          <cell r="I13" t="str">
            <v>N</v>
          </cell>
          <cell r="J13">
            <v>27.720000000000002</v>
          </cell>
          <cell r="K13">
            <v>0</v>
          </cell>
        </row>
        <row r="14">
          <cell r="B14">
            <v>26.524999999999995</v>
          </cell>
          <cell r="C14">
            <v>37.9</v>
          </cell>
          <cell r="D14">
            <v>19.100000000000001</v>
          </cell>
          <cell r="E14">
            <v>58.25</v>
          </cell>
          <cell r="F14">
            <v>90</v>
          </cell>
          <cell r="G14">
            <v>23</v>
          </cell>
          <cell r="H14">
            <v>15.840000000000002</v>
          </cell>
          <cell r="I14" t="str">
            <v>S</v>
          </cell>
          <cell r="J14">
            <v>37.800000000000004</v>
          </cell>
          <cell r="K14">
            <v>21</v>
          </cell>
        </row>
        <row r="15">
          <cell r="B15">
            <v>23.823809523809523</v>
          </cell>
          <cell r="C15">
            <v>32.5</v>
          </cell>
          <cell r="D15">
            <v>19</v>
          </cell>
          <cell r="E15">
            <v>75.38095238095238</v>
          </cell>
          <cell r="F15">
            <v>91</v>
          </cell>
          <cell r="G15">
            <v>41</v>
          </cell>
          <cell r="H15">
            <v>10.8</v>
          </cell>
          <cell r="I15" t="str">
            <v>S</v>
          </cell>
          <cell r="J15">
            <v>24.12</v>
          </cell>
          <cell r="K15">
            <v>0</v>
          </cell>
        </row>
        <row r="16">
          <cell r="B16">
            <v>28.008333333333329</v>
          </cell>
          <cell r="C16">
            <v>37.6</v>
          </cell>
          <cell r="D16">
            <v>21</v>
          </cell>
          <cell r="E16">
            <v>60.416666666666664</v>
          </cell>
          <cell r="F16">
            <v>91</v>
          </cell>
          <cell r="G16">
            <v>22</v>
          </cell>
          <cell r="H16">
            <v>6.48</v>
          </cell>
          <cell r="I16" t="str">
            <v>S</v>
          </cell>
          <cell r="J16">
            <v>17.64</v>
          </cell>
          <cell r="K16">
            <v>0</v>
          </cell>
        </row>
        <row r="17">
          <cell r="B17">
            <v>28.974999999999994</v>
          </cell>
          <cell r="C17">
            <v>35.9</v>
          </cell>
          <cell r="D17">
            <v>24.4</v>
          </cell>
          <cell r="E17">
            <v>52.416666666666664</v>
          </cell>
          <cell r="F17">
            <v>74</v>
          </cell>
          <cell r="G17">
            <v>30</v>
          </cell>
          <cell r="H17">
            <v>8.64</v>
          </cell>
          <cell r="I17" t="str">
            <v>S</v>
          </cell>
          <cell r="J17">
            <v>21.96</v>
          </cell>
          <cell r="K17">
            <v>0</v>
          </cell>
        </row>
        <row r="18">
          <cell r="B18">
            <v>30.675000000000001</v>
          </cell>
          <cell r="C18">
            <v>40.299999999999997</v>
          </cell>
          <cell r="D18">
            <v>22.4</v>
          </cell>
          <cell r="E18">
            <v>45.875</v>
          </cell>
          <cell r="F18">
            <v>74</v>
          </cell>
          <cell r="G18">
            <v>16</v>
          </cell>
          <cell r="H18">
            <v>11.16</v>
          </cell>
          <cell r="I18" t="str">
            <v>S</v>
          </cell>
          <cell r="J18">
            <v>24.12</v>
          </cell>
          <cell r="K18">
            <v>0</v>
          </cell>
        </row>
        <row r="19">
          <cell r="B19">
            <v>31.033333333333335</v>
          </cell>
          <cell r="C19">
            <v>39.1</v>
          </cell>
          <cell r="D19">
            <v>22.5</v>
          </cell>
          <cell r="E19">
            <v>43.458333333333336</v>
          </cell>
          <cell r="F19">
            <v>80</v>
          </cell>
          <cell r="G19">
            <v>21</v>
          </cell>
          <cell r="H19">
            <v>8.64</v>
          </cell>
          <cell r="I19" t="str">
            <v>SE</v>
          </cell>
          <cell r="J19">
            <v>24.12</v>
          </cell>
          <cell r="K19">
            <v>0</v>
          </cell>
        </row>
        <row r="20">
          <cell r="B20">
            <v>30.008333333333336</v>
          </cell>
          <cell r="C20">
            <v>37.5</v>
          </cell>
          <cell r="D20">
            <v>22.7</v>
          </cell>
          <cell r="E20">
            <v>53.125</v>
          </cell>
          <cell r="F20">
            <v>87</v>
          </cell>
          <cell r="G20">
            <v>29</v>
          </cell>
          <cell r="H20">
            <v>13.32</v>
          </cell>
          <cell r="I20" t="str">
            <v>NO</v>
          </cell>
          <cell r="J20">
            <v>32.04</v>
          </cell>
          <cell r="K20">
            <v>0</v>
          </cell>
        </row>
        <row r="21">
          <cell r="B21">
            <v>29.541666666666668</v>
          </cell>
          <cell r="C21">
            <v>37.700000000000003</v>
          </cell>
          <cell r="D21">
            <v>22.3</v>
          </cell>
          <cell r="E21">
            <v>55.916666666666664</v>
          </cell>
          <cell r="F21">
            <v>85</v>
          </cell>
          <cell r="G21">
            <v>31</v>
          </cell>
          <cell r="H21">
            <v>13.32</v>
          </cell>
          <cell r="I21" t="str">
            <v>N</v>
          </cell>
          <cell r="J21">
            <v>33.119999999999997</v>
          </cell>
          <cell r="K21">
            <v>0</v>
          </cell>
        </row>
        <row r="22">
          <cell r="B22">
            <v>30.225000000000005</v>
          </cell>
          <cell r="C22">
            <v>37.6</v>
          </cell>
          <cell r="D22">
            <v>21.7</v>
          </cell>
          <cell r="E22">
            <v>49.708333333333336</v>
          </cell>
          <cell r="F22">
            <v>85</v>
          </cell>
          <cell r="G22">
            <v>29</v>
          </cell>
          <cell r="H22">
            <v>24.12</v>
          </cell>
          <cell r="I22" t="str">
            <v>N</v>
          </cell>
          <cell r="J22">
            <v>49.680000000000007</v>
          </cell>
          <cell r="K22">
            <v>0</v>
          </cell>
        </row>
        <row r="23">
          <cell r="B23">
            <v>22.258333333333329</v>
          </cell>
          <cell r="C23">
            <v>30</v>
          </cell>
          <cell r="D23">
            <v>14.1</v>
          </cell>
          <cell r="E23">
            <v>73.708333333333329</v>
          </cell>
          <cell r="F23">
            <v>100</v>
          </cell>
          <cell r="G23">
            <v>41</v>
          </cell>
          <cell r="H23">
            <v>11.879999999999999</v>
          </cell>
          <cell r="I23" t="str">
            <v>NO</v>
          </cell>
          <cell r="J23">
            <v>38.159999999999997</v>
          </cell>
          <cell r="K23">
            <v>13.999999999999998</v>
          </cell>
        </row>
        <row r="24">
          <cell r="B24">
            <v>16.891666666666669</v>
          </cell>
          <cell r="C24">
            <v>26.1</v>
          </cell>
          <cell r="D24">
            <v>10.199999999999999</v>
          </cell>
          <cell r="E24">
            <v>86.208333333333329</v>
          </cell>
          <cell r="F24">
            <v>100</v>
          </cell>
          <cell r="G24">
            <v>55</v>
          </cell>
          <cell r="H24">
            <v>14.04</v>
          </cell>
          <cell r="I24" t="str">
            <v>L</v>
          </cell>
          <cell r="J24">
            <v>28.44</v>
          </cell>
          <cell r="K24">
            <v>0.2</v>
          </cell>
        </row>
        <row r="25">
          <cell r="B25">
            <v>22.224999999999998</v>
          </cell>
          <cell r="C25">
            <v>27.7</v>
          </cell>
          <cell r="D25">
            <v>19</v>
          </cell>
          <cell r="E25">
            <v>81.291666666666671</v>
          </cell>
          <cell r="F25">
            <v>96</v>
          </cell>
          <cell r="G25">
            <v>47</v>
          </cell>
          <cell r="H25">
            <v>10.8</v>
          </cell>
          <cell r="I25" t="str">
            <v>SE</v>
          </cell>
          <cell r="J25">
            <v>28.44</v>
          </cell>
          <cell r="K25">
            <v>27.999999999999996</v>
          </cell>
        </row>
        <row r="26">
          <cell r="B26">
            <v>22.108333333333331</v>
          </cell>
          <cell r="C26">
            <v>30.6</v>
          </cell>
          <cell r="D26">
            <v>14.7</v>
          </cell>
          <cell r="E26">
            <v>55.041666666666664</v>
          </cell>
          <cell r="F26">
            <v>95</v>
          </cell>
          <cell r="G26">
            <v>17</v>
          </cell>
          <cell r="H26">
            <v>15.120000000000001</v>
          </cell>
          <cell r="I26" t="str">
            <v>SE</v>
          </cell>
          <cell r="J26">
            <v>36.36</v>
          </cell>
          <cell r="K26">
            <v>0</v>
          </cell>
        </row>
        <row r="27">
          <cell r="B27">
            <v>23.541666666666668</v>
          </cell>
          <cell r="C27">
            <v>32.299999999999997</v>
          </cell>
          <cell r="D27">
            <v>14.4</v>
          </cell>
          <cell r="E27">
            <v>43.291666666666664</v>
          </cell>
          <cell r="F27">
            <v>72</v>
          </cell>
          <cell r="G27">
            <v>22</v>
          </cell>
          <cell r="H27">
            <v>11.520000000000001</v>
          </cell>
          <cell r="I27" t="str">
            <v>S</v>
          </cell>
          <cell r="J27">
            <v>28.08</v>
          </cell>
          <cell r="K27">
            <v>0</v>
          </cell>
        </row>
        <row r="28">
          <cell r="B28">
            <v>27.791666666666661</v>
          </cell>
          <cell r="C28">
            <v>36.700000000000003</v>
          </cell>
          <cell r="D28">
            <v>21.7</v>
          </cell>
          <cell r="E28">
            <v>48.291666666666664</v>
          </cell>
          <cell r="F28">
            <v>77</v>
          </cell>
          <cell r="G28">
            <v>30</v>
          </cell>
          <cell r="H28">
            <v>10.44</v>
          </cell>
          <cell r="I28" t="str">
            <v>S</v>
          </cell>
          <cell r="J28">
            <v>37.440000000000005</v>
          </cell>
          <cell r="K28">
            <v>0</v>
          </cell>
        </row>
        <row r="29">
          <cell r="B29">
            <v>23.641666666666662</v>
          </cell>
          <cell r="C29">
            <v>28.8</v>
          </cell>
          <cell r="D29">
            <v>20</v>
          </cell>
          <cell r="E29">
            <v>81.958333333333329</v>
          </cell>
          <cell r="F29">
            <v>96</v>
          </cell>
          <cell r="G29">
            <v>56</v>
          </cell>
          <cell r="H29">
            <v>16.2</v>
          </cell>
          <cell r="I29" t="str">
            <v>S</v>
          </cell>
          <cell r="J29">
            <v>40.680000000000007</v>
          </cell>
          <cell r="K29">
            <v>37.200000000000003</v>
          </cell>
        </row>
        <row r="30">
          <cell r="B30">
            <v>17.645833333333332</v>
          </cell>
          <cell r="C30">
            <v>22.8</v>
          </cell>
          <cell r="D30">
            <v>12.4</v>
          </cell>
          <cell r="E30">
            <v>44.875</v>
          </cell>
          <cell r="F30">
            <v>77</v>
          </cell>
          <cell r="G30">
            <v>23</v>
          </cell>
          <cell r="H30">
            <v>17.64</v>
          </cell>
          <cell r="I30" t="str">
            <v>S</v>
          </cell>
          <cell r="J30">
            <v>41.4</v>
          </cell>
          <cell r="K30">
            <v>0.4</v>
          </cell>
        </row>
        <row r="31">
          <cell r="B31">
            <v>16.929166666666671</v>
          </cell>
          <cell r="C31">
            <v>27.1</v>
          </cell>
          <cell r="D31">
            <v>7.1</v>
          </cell>
          <cell r="E31">
            <v>53</v>
          </cell>
          <cell r="F31">
            <v>93</v>
          </cell>
          <cell r="G31">
            <v>19</v>
          </cell>
          <cell r="H31">
            <v>11.520000000000001</v>
          </cell>
          <cell r="I31" t="str">
            <v>SE</v>
          </cell>
          <cell r="J31">
            <v>28.08</v>
          </cell>
          <cell r="K31">
            <v>0</v>
          </cell>
        </row>
        <row r="32">
          <cell r="B32">
            <v>21.350000000000005</v>
          </cell>
          <cell r="C32">
            <v>31.3</v>
          </cell>
          <cell r="D32">
            <v>14.1</v>
          </cell>
          <cell r="E32">
            <v>46.958333333333336</v>
          </cell>
          <cell r="F32">
            <v>70</v>
          </cell>
          <cell r="G32">
            <v>23</v>
          </cell>
          <cell r="H32">
            <v>14.04</v>
          </cell>
          <cell r="I32" t="str">
            <v>S</v>
          </cell>
          <cell r="J32">
            <v>33.480000000000004</v>
          </cell>
          <cell r="K32">
            <v>0</v>
          </cell>
        </row>
        <row r="33">
          <cell r="B33">
            <v>26.779166666666665</v>
          </cell>
          <cell r="C33">
            <v>35</v>
          </cell>
          <cell r="D33">
            <v>21.8</v>
          </cell>
          <cell r="E33">
            <v>44.291666666666664</v>
          </cell>
          <cell r="F33">
            <v>60</v>
          </cell>
          <cell r="G33">
            <v>23</v>
          </cell>
          <cell r="H33">
            <v>12.24</v>
          </cell>
          <cell r="I33" t="str">
            <v>S</v>
          </cell>
          <cell r="J33">
            <v>29.880000000000003</v>
          </cell>
          <cell r="K33">
            <v>0</v>
          </cell>
        </row>
        <row r="34">
          <cell r="B34">
            <v>27.962500000000002</v>
          </cell>
          <cell r="C34">
            <v>35.200000000000003</v>
          </cell>
          <cell r="D34">
            <v>20.2</v>
          </cell>
          <cell r="E34">
            <v>52.791666666666664</v>
          </cell>
          <cell r="F34">
            <v>83</v>
          </cell>
          <cell r="G34">
            <v>34</v>
          </cell>
          <cell r="H34">
            <v>14.4</v>
          </cell>
          <cell r="I34" t="str">
            <v>N</v>
          </cell>
          <cell r="J34">
            <v>32.04</v>
          </cell>
          <cell r="K34">
            <v>0</v>
          </cell>
        </row>
        <row r="35">
          <cell r="I35" t="str">
            <v>S</v>
          </cell>
        </row>
      </sheetData>
      <sheetData sheetId="9">
        <row r="5">
          <cell r="B5">
            <v>28.525000000000002</v>
          </cell>
        </row>
      </sheetData>
      <sheetData sheetId="10">
        <row r="5">
          <cell r="B5">
            <v>27.499999999999996</v>
          </cell>
        </row>
      </sheetData>
      <sheetData sheetId="11">
        <row r="5">
          <cell r="B5">
            <v>27.520833333333329</v>
          </cell>
        </row>
      </sheetData>
      <sheetData sheetId="1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NE</v>
          </cell>
        </row>
      </sheetData>
      <sheetData sheetId="1"/>
      <sheetData sheetId="2">
        <row r="5">
          <cell r="B5">
            <v>27.066666666666659</v>
          </cell>
        </row>
      </sheetData>
      <sheetData sheetId="3">
        <row r="5">
          <cell r="B5">
            <v>26.400000000000002</v>
          </cell>
        </row>
      </sheetData>
      <sheetData sheetId="4"/>
      <sheetData sheetId="5"/>
      <sheetData sheetId="6"/>
      <sheetData sheetId="7"/>
      <sheetData sheetId="8">
        <row r="5">
          <cell r="B5">
            <v>26.299999999999997</v>
          </cell>
          <cell r="C5">
            <v>39.1</v>
          </cell>
          <cell r="D5">
            <v>13.2</v>
          </cell>
          <cell r="E5">
            <v>43.291666666666664</v>
          </cell>
          <cell r="F5">
            <v>85</v>
          </cell>
          <cell r="G5">
            <v>13</v>
          </cell>
          <cell r="H5">
            <v>15.120000000000001</v>
          </cell>
          <cell r="I5" t="str">
            <v>S</v>
          </cell>
          <cell r="J5">
            <v>26.64</v>
          </cell>
          <cell r="K5">
            <v>0</v>
          </cell>
        </row>
        <row r="6">
          <cell r="B6">
            <v>27.358333333333338</v>
          </cell>
          <cell r="C6">
            <v>39.9</v>
          </cell>
          <cell r="D6">
            <v>15.1</v>
          </cell>
          <cell r="E6">
            <v>40.875</v>
          </cell>
          <cell r="F6">
            <v>80</v>
          </cell>
          <cell r="G6">
            <v>12</v>
          </cell>
          <cell r="H6">
            <v>8.64</v>
          </cell>
          <cell r="I6" t="str">
            <v>SE</v>
          </cell>
          <cell r="J6">
            <v>22.68</v>
          </cell>
          <cell r="K6">
            <v>0</v>
          </cell>
        </row>
        <row r="7">
          <cell r="B7">
            <v>27.858333333333331</v>
          </cell>
          <cell r="C7">
            <v>39.5</v>
          </cell>
          <cell r="D7">
            <v>16.3</v>
          </cell>
          <cell r="E7">
            <v>39.541666666666664</v>
          </cell>
          <cell r="F7">
            <v>77</v>
          </cell>
          <cell r="G7">
            <v>12</v>
          </cell>
          <cell r="H7">
            <v>10.44</v>
          </cell>
          <cell r="I7" t="str">
            <v>SE</v>
          </cell>
          <cell r="J7">
            <v>32.04</v>
          </cell>
          <cell r="K7">
            <v>0</v>
          </cell>
        </row>
        <row r="8">
          <cell r="B8">
            <v>27.533333333333331</v>
          </cell>
          <cell r="C8">
            <v>40.4</v>
          </cell>
          <cell r="D8">
            <v>15.8</v>
          </cell>
          <cell r="E8">
            <v>41</v>
          </cell>
          <cell r="F8">
            <v>85</v>
          </cell>
          <cell r="G8">
            <v>11</v>
          </cell>
          <cell r="H8">
            <v>20.52</v>
          </cell>
          <cell r="I8" t="str">
            <v>L</v>
          </cell>
          <cell r="J8">
            <v>39.96</v>
          </cell>
          <cell r="K8">
            <v>0</v>
          </cell>
        </row>
        <row r="9">
          <cell r="B9">
            <v>27.829166666666666</v>
          </cell>
          <cell r="C9">
            <v>39.1</v>
          </cell>
          <cell r="D9">
            <v>16.899999999999999</v>
          </cell>
          <cell r="E9">
            <v>38.666666666666664</v>
          </cell>
          <cell r="F9">
            <v>72</v>
          </cell>
          <cell r="G9">
            <v>13</v>
          </cell>
          <cell r="H9">
            <v>23.400000000000002</v>
          </cell>
          <cell r="I9" t="str">
            <v>L</v>
          </cell>
          <cell r="J9">
            <v>42.84</v>
          </cell>
          <cell r="K9">
            <v>0</v>
          </cell>
        </row>
        <row r="10">
          <cell r="B10">
            <v>28.104166666666668</v>
          </cell>
          <cell r="C10">
            <v>39.700000000000003</v>
          </cell>
          <cell r="D10">
            <v>17.8</v>
          </cell>
          <cell r="E10">
            <v>36.916666666666664</v>
          </cell>
          <cell r="F10">
            <v>79</v>
          </cell>
          <cell r="G10">
            <v>11</v>
          </cell>
          <cell r="H10">
            <v>25.92</v>
          </cell>
          <cell r="I10" t="str">
            <v>NE</v>
          </cell>
          <cell r="J10">
            <v>50.76</v>
          </cell>
          <cell r="K10">
            <v>0</v>
          </cell>
        </row>
        <row r="11">
          <cell r="B11">
            <v>28.333333333333332</v>
          </cell>
          <cell r="C11">
            <v>38.9</v>
          </cell>
          <cell r="D11">
            <v>18.7</v>
          </cell>
          <cell r="E11">
            <v>35.125</v>
          </cell>
          <cell r="F11">
            <v>69</v>
          </cell>
          <cell r="G11">
            <v>14</v>
          </cell>
          <cell r="H11">
            <v>31.680000000000003</v>
          </cell>
          <cell r="I11" t="str">
            <v>N</v>
          </cell>
          <cell r="J11">
            <v>50.04</v>
          </cell>
          <cell r="K11">
            <v>0</v>
          </cell>
        </row>
        <row r="12">
          <cell r="B12">
            <v>27.833333333333329</v>
          </cell>
          <cell r="C12">
            <v>38.200000000000003</v>
          </cell>
          <cell r="D12">
            <v>18.3</v>
          </cell>
          <cell r="E12">
            <v>40.541666666666664</v>
          </cell>
          <cell r="F12">
            <v>76</v>
          </cell>
          <cell r="G12">
            <v>17</v>
          </cell>
          <cell r="H12">
            <v>23.759999999999998</v>
          </cell>
          <cell r="I12" t="str">
            <v>NE</v>
          </cell>
          <cell r="J12">
            <v>45.72</v>
          </cell>
          <cell r="K12">
            <v>0</v>
          </cell>
        </row>
        <row r="13">
          <cell r="B13">
            <v>27.429166666666671</v>
          </cell>
          <cell r="C13">
            <v>38.700000000000003</v>
          </cell>
          <cell r="D13">
            <v>17.399999999999999</v>
          </cell>
          <cell r="E13">
            <v>46.541666666666664</v>
          </cell>
          <cell r="F13">
            <v>84</v>
          </cell>
          <cell r="G13">
            <v>16</v>
          </cell>
          <cell r="H13">
            <v>16.2</v>
          </cell>
          <cell r="I13" t="str">
            <v>NE</v>
          </cell>
          <cell r="J13">
            <v>32.04</v>
          </cell>
          <cell r="K13">
            <v>0</v>
          </cell>
        </row>
        <row r="14">
          <cell r="B14">
            <v>27.445833333333336</v>
          </cell>
          <cell r="C14">
            <v>38.9</v>
          </cell>
          <cell r="D14">
            <v>16</v>
          </cell>
          <cell r="E14">
            <v>48.083333333333336</v>
          </cell>
          <cell r="F14">
            <v>86</v>
          </cell>
          <cell r="G14">
            <v>15</v>
          </cell>
          <cell r="H14">
            <v>14.4</v>
          </cell>
          <cell r="I14" t="str">
            <v>NE</v>
          </cell>
          <cell r="J14">
            <v>28.08</v>
          </cell>
          <cell r="K14">
            <v>0</v>
          </cell>
        </row>
        <row r="15">
          <cell r="B15">
            <v>26.604761904761901</v>
          </cell>
          <cell r="C15">
            <v>35.1</v>
          </cell>
          <cell r="D15">
            <v>19.600000000000001</v>
          </cell>
          <cell r="E15">
            <v>65.476190476190482</v>
          </cell>
          <cell r="F15">
            <v>92</v>
          </cell>
          <cell r="G15">
            <v>35</v>
          </cell>
          <cell r="H15">
            <v>15.48</v>
          </cell>
          <cell r="I15" t="str">
            <v>SO</v>
          </cell>
          <cell r="J15">
            <v>28.8</v>
          </cell>
          <cell r="K15">
            <v>0</v>
          </cell>
        </row>
        <row r="16">
          <cell r="B16">
            <v>28.304166666666671</v>
          </cell>
          <cell r="C16">
            <v>39.9</v>
          </cell>
          <cell r="D16">
            <v>17.8</v>
          </cell>
          <cell r="E16">
            <v>57.625</v>
          </cell>
          <cell r="F16">
            <v>95</v>
          </cell>
          <cell r="G16">
            <v>16</v>
          </cell>
          <cell r="H16">
            <v>9</v>
          </cell>
          <cell r="I16" t="str">
            <v>L</v>
          </cell>
          <cell r="J16">
            <v>26.28</v>
          </cell>
          <cell r="K16">
            <v>0</v>
          </cell>
        </row>
        <row r="17">
          <cell r="B17">
            <v>29.379166666666666</v>
          </cell>
          <cell r="C17">
            <v>38.9</v>
          </cell>
          <cell r="D17">
            <v>21.6</v>
          </cell>
          <cell r="E17">
            <v>50.5</v>
          </cell>
          <cell r="F17">
            <v>80</v>
          </cell>
          <cell r="G17">
            <v>22</v>
          </cell>
          <cell r="H17">
            <v>18.36</v>
          </cell>
          <cell r="I17" t="str">
            <v>S</v>
          </cell>
          <cell r="J17">
            <v>29.52</v>
          </cell>
          <cell r="K17">
            <v>0</v>
          </cell>
        </row>
        <row r="18">
          <cell r="B18">
            <v>30.112499999999997</v>
          </cell>
          <cell r="C18">
            <v>40.700000000000003</v>
          </cell>
          <cell r="D18">
            <v>20.5</v>
          </cell>
          <cell r="E18">
            <v>49.708333333333336</v>
          </cell>
          <cell r="F18">
            <v>85</v>
          </cell>
          <cell r="G18">
            <v>17</v>
          </cell>
          <cell r="H18">
            <v>21.240000000000002</v>
          </cell>
          <cell r="I18" t="str">
            <v>S</v>
          </cell>
          <cell r="J18">
            <v>37.440000000000005</v>
          </cell>
          <cell r="K18">
            <v>0</v>
          </cell>
        </row>
        <row r="19">
          <cell r="B19">
            <v>30.545833333333334</v>
          </cell>
          <cell r="C19">
            <v>40.6</v>
          </cell>
          <cell r="D19">
            <v>22.2</v>
          </cell>
          <cell r="E19">
            <v>45.375</v>
          </cell>
          <cell r="F19">
            <v>74</v>
          </cell>
          <cell r="G19">
            <v>22</v>
          </cell>
          <cell r="H19">
            <v>18.36</v>
          </cell>
          <cell r="I19" t="str">
            <v>NO</v>
          </cell>
          <cell r="J19">
            <v>33.119999999999997</v>
          </cell>
          <cell r="K19">
            <v>0</v>
          </cell>
        </row>
        <row r="20">
          <cell r="B20">
            <v>31.112499999999997</v>
          </cell>
          <cell r="C20">
            <v>38.4</v>
          </cell>
          <cell r="D20">
            <v>24</v>
          </cell>
          <cell r="E20">
            <v>45.208333333333336</v>
          </cell>
          <cell r="F20">
            <v>73</v>
          </cell>
          <cell r="G20">
            <v>25</v>
          </cell>
          <cell r="H20">
            <v>17.64</v>
          </cell>
          <cell r="I20" t="str">
            <v>N</v>
          </cell>
          <cell r="J20">
            <v>32.04</v>
          </cell>
          <cell r="K20">
            <v>0</v>
          </cell>
        </row>
        <row r="21">
          <cell r="B21">
            <v>31.250000000000004</v>
          </cell>
          <cell r="C21">
            <v>39</v>
          </cell>
          <cell r="D21">
            <v>24.6</v>
          </cell>
          <cell r="E21">
            <v>46.291666666666664</v>
          </cell>
          <cell r="F21">
            <v>69</v>
          </cell>
          <cell r="G21">
            <v>25</v>
          </cell>
          <cell r="H21">
            <v>22.68</v>
          </cell>
          <cell r="I21" t="str">
            <v>N</v>
          </cell>
          <cell r="J21">
            <v>45</v>
          </cell>
          <cell r="K21">
            <v>0</v>
          </cell>
        </row>
        <row r="22">
          <cell r="B22">
            <v>31.054166666666664</v>
          </cell>
          <cell r="C22">
            <v>37.9</v>
          </cell>
          <cell r="D22">
            <v>23.7</v>
          </cell>
          <cell r="E22">
            <v>47.875</v>
          </cell>
          <cell r="F22">
            <v>72</v>
          </cell>
          <cell r="G22">
            <v>30</v>
          </cell>
          <cell r="H22">
            <v>30.6</v>
          </cell>
          <cell r="I22" t="str">
            <v>N</v>
          </cell>
          <cell r="J22">
            <v>56.519999999999996</v>
          </cell>
          <cell r="K22">
            <v>0</v>
          </cell>
        </row>
        <row r="23">
          <cell r="B23">
            <v>26.487500000000001</v>
          </cell>
          <cell r="C23">
            <v>34.5</v>
          </cell>
          <cell r="D23">
            <v>18.399999999999999</v>
          </cell>
          <cell r="E23">
            <v>58.958333333333336</v>
          </cell>
          <cell r="F23">
            <v>84</v>
          </cell>
          <cell r="G23">
            <v>36</v>
          </cell>
          <cell r="H23">
            <v>33.480000000000004</v>
          </cell>
          <cell r="I23" t="str">
            <v>N</v>
          </cell>
          <cell r="J23">
            <v>54.36</v>
          </cell>
          <cell r="K23">
            <v>0.4</v>
          </cell>
        </row>
        <row r="24">
          <cell r="B24">
            <v>22.241666666666664</v>
          </cell>
          <cell r="C24">
            <v>30.4</v>
          </cell>
          <cell r="D24">
            <v>17.3</v>
          </cell>
          <cell r="E24">
            <v>70.041666666666671</v>
          </cell>
          <cell r="F24">
            <v>86</v>
          </cell>
          <cell r="G24">
            <v>48</v>
          </cell>
          <cell r="H24">
            <v>23.400000000000002</v>
          </cell>
          <cell r="I24" t="str">
            <v>N</v>
          </cell>
          <cell r="J24">
            <v>41.04</v>
          </cell>
          <cell r="K24">
            <v>0</v>
          </cell>
        </row>
        <row r="25">
          <cell r="B25">
            <v>24.516666666666669</v>
          </cell>
          <cell r="C25">
            <v>26.9</v>
          </cell>
          <cell r="D25">
            <v>20.9</v>
          </cell>
          <cell r="E25">
            <v>75.458333333333329</v>
          </cell>
          <cell r="F25">
            <v>87</v>
          </cell>
          <cell r="G25">
            <v>62</v>
          </cell>
          <cell r="H25">
            <v>18</v>
          </cell>
          <cell r="I25" t="str">
            <v>N</v>
          </cell>
          <cell r="J25">
            <v>36.36</v>
          </cell>
          <cell r="K25">
            <v>0.60000000000000009</v>
          </cell>
        </row>
        <row r="26">
          <cell r="B26">
            <v>22.620833333333334</v>
          </cell>
          <cell r="C26">
            <v>32.4</v>
          </cell>
          <cell r="D26">
            <v>13.2</v>
          </cell>
          <cell r="E26">
            <v>60.875</v>
          </cell>
          <cell r="F26">
            <v>98</v>
          </cell>
          <cell r="G26">
            <v>16</v>
          </cell>
          <cell r="H26">
            <v>20.16</v>
          </cell>
          <cell r="I26" t="str">
            <v>SE</v>
          </cell>
          <cell r="J26">
            <v>39.6</v>
          </cell>
          <cell r="K26">
            <v>0.2</v>
          </cell>
        </row>
        <row r="27">
          <cell r="B27">
            <v>23.541666666666668</v>
          </cell>
          <cell r="C27">
            <v>35.1</v>
          </cell>
          <cell r="D27">
            <v>12.2</v>
          </cell>
          <cell r="E27">
            <v>48.166666666666664</v>
          </cell>
          <cell r="F27">
            <v>77</v>
          </cell>
          <cell r="G27">
            <v>28</v>
          </cell>
          <cell r="H27">
            <v>11.16</v>
          </cell>
          <cell r="I27" t="str">
            <v>SE</v>
          </cell>
          <cell r="J27">
            <v>41.04</v>
          </cell>
          <cell r="K27">
            <v>0</v>
          </cell>
        </row>
        <row r="28">
          <cell r="B28">
            <v>28.229166666666668</v>
          </cell>
          <cell r="C28">
            <v>37.4</v>
          </cell>
          <cell r="D28">
            <v>20.2</v>
          </cell>
          <cell r="E28">
            <v>54.625</v>
          </cell>
          <cell r="F28">
            <v>84</v>
          </cell>
          <cell r="G28">
            <v>30</v>
          </cell>
          <cell r="H28">
            <v>13.68</v>
          </cell>
          <cell r="I28" t="str">
            <v>N</v>
          </cell>
          <cell r="J28">
            <v>33.840000000000003</v>
          </cell>
          <cell r="K28">
            <v>0</v>
          </cell>
        </row>
        <row r="29">
          <cell r="B29">
            <v>23.849999999999998</v>
          </cell>
          <cell r="C29">
            <v>30.5</v>
          </cell>
          <cell r="D29">
            <v>19.899999999999999</v>
          </cell>
          <cell r="E29">
            <v>80.291666666666671</v>
          </cell>
          <cell r="F29">
            <v>97</v>
          </cell>
          <cell r="G29">
            <v>47</v>
          </cell>
          <cell r="H29">
            <v>23.759999999999998</v>
          </cell>
          <cell r="I29" t="str">
            <v>NE</v>
          </cell>
          <cell r="J29">
            <v>61.560000000000009</v>
          </cell>
          <cell r="K29">
            <v>81.399999999999991</v>
          </cell>
        </row>
        <row r="30">
          <cell r="B30">
            <v>19.637499999999996</v>
          </cell>
          <cell r="C30">
            <v>23.7</v>
          </cell>
          <cell r="D30">
            <v>14.7</v>
          </cell>
          <cell r="E30">
            <v>51.5</v>
          </cell>
          <cell r="F30">
            <v>93</v>
          </cell>
          <cell r="G30">
            <v>24</v>
          </cell>
          <cell r="H30">
            <v>29.880000000000003</v>
          </cell>
          <cell r="I30" t="str">
            <v>S</v>
          </cell>
          <cell r="J30">
            <v>47.519999999999996</v>
          </cell>
          <cell r="K30">
            <v>0</v>
          </cell>
        </row>
        <row r="31">
          <cell r="B31">
            <v>18.016666666666666</v>
          </cell>
          <cell r="C31">
            <v>28.9</v>
          </cell>
          <cell r="D31">
            <v>7.2</v>
          </cell>
          <cell r="E31">
            <v>52.375</v>
          </cell>
          <cell r="F31">
            <v>94</v>
          </cell>
          <cell r="G31">
            <v>23</v>
          </cell>
          <cell r="H31">
            <v>14.04</v>
          </cell>
          <cell r="I31" t="str">
            <v>SE</v>
          </cell>
          <cell r="J31">
            <v>29.16</v>
          </cell>
          <cell r="K31">
            <v>0</v>
          </cell>
        </row>
        <row r="32">
          <cell r="B32">
            <v>22.975000000000005</v>
          </cell>
          <cell r="C32">
            <v>34.5</v>
          </cell>
          <cell r="D32">
            <v>12.9</v>
          </cell>
          <cell r="E32">
            <v>47.041666666666664</v>
          </cell>
          <cell r="F32">
            <v>89</v>
          </cell>
          <cell r="G32">
            <v>21</v>
          </cell>
          <cell r="H32">
            <v>16.559999999999999</v>
          </cell>
          <cell r="I32" t="str">
            <v>SE</v>
          </cell>
          <cell r="J32">
            <v>31.319999999999997</v>
          </cell>
          <cell r="K32">
            <v>0</v>
          </cell>
        </row>
        <row r="33">
          <cell r="B33">
            <v>26.95</v>
          </cell>
          <cell r="C33">
            <v>36.5</v>
          </cell>
          <cell r="D33">
            <v>19.600000000000001</v>
          </cell>
          <cell r="E33">
            <v>48.166666666666664</v>
          </cell>
          <cell r="F33">
            <v>84</v>
          </cell>
          <cell r="G33">
            <v>24</v>
          </cell>
          <cell r="H33">
            <v>15.120000000000001</v>
          </cell>
          <cell r="I33" t="str">
            <v>L</v>
          </cell>
          <cell r="J33">
            <v>28.8</v>
          </cell>
          <cell r="K33">
            <v>0</v>
          </cell>
        </row>
        <row r="34">
          <cell r="B34">
            <v>28.941666666666674</v>
          </cell>
          <cell r="C34">
            <v>36.299999999999997</v>
          </cell>
          <cell r="D34">
            <v>20.7</v>
          </cell>
          <cell r="E34">
            <v>51.625</v>
          </cell>
          <cell r="F34">
            <v>84</v>
          </cell>
          <cell r="G34">
            <v>32</v>
          </cell>
          <cell r="H34">
            <v>23.040000000000003</v>
          </cell>
          <cell r="I34" t="str">
            <v>N</v>
          </cell>
          <cell r="J34">
            <v>38.880000000000003</v>
          </cell>
          <cell r="K34">
            <v>0</v>
          </cell>
        </row>
        <row r="35">
          <cell r="I35" t="str">
            <v>N</v>
          </cell>
        </row>
      </sheetData>
      <sheetData sheetId="9">
        <row r="5">
          <cell r="B5">
            <v>29.650000000000006</v>
          </cell>
        </row>
      </sheetData>
      <sheetData sheetId="10">
        <row r="5">
          <cell r="B5">
            <v>29.754166666666666</v>
          </cell>
        </row>
      </sheetData>
      <sheetData sheetId="11">
        <row r="5">
          <cell r="B5">
            <v>27.520833333333329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NE</v>
          </cell>
        </row>
      </sheetData>
      <sheetData sheetId="1"/>
      <sheetData sheetId="2">
        <row r="5">
          <cell r="B5">
            <v>24.586666666666666</v>
          </cell>
        </row>
      </sheetData>
      <sheetData sheetId="3">
        <row r="5">
          <cell r="B5">
            <v>22.26923076923077</v>
          </cell>
        </row>
      </sheetData>
      <sheetData sheetId="4"/>
      <sheetData sheetId="5"/>
      <sheetData sheetId="6"/>
      <sheetData sheetId="7"/>
      <sheetData sheetId="8">
        <row r="5">
          <cell r="B5">
            <v>22.395000000000003</v>
          </cell>
          <cell r="C5">
            <v>35.299999999999997</v>
          </cell>
          <cell r="D5">
            <v>13.6</v>
          </cell>
          <cell r="E5">
            <v>45.45</v>
          </cell>
          <cell r="F5">
            <v>78</v>
          </cell>
          <cell r="G5">
            <v>14</v>
          </cell>
          <cell r="H5">
            <v>18.720000000000002</v>
          </cell>
          <cell r="I5" t="str">
            <v>S</v>
          </cell>
          <cell r="J5">
            <v>30.240000000000002</v>
          </cell>
          <cell r="K5">
            <v>0</v>
          </cell>
        </row>
        <row r="6">
          <cell r="B6">
            <v>24.625</v>
          </cell>
          <cell r="C6">
            <v>35.5</v>
          </cell>
          <cell r="D6">
            <v>15.4</v>
          </cell>
          <cell r="E6">
            <v>41.45</v>
          </cell>
          <cell r="F6">
            <v>78</v>
          </cell>
          <cell r="G6">
            <v>14</v>
          </cell>
          <cell r="H6">
            <v>15.120000000000001</v>
          </cell>
          <cell r="I6" t="str">
            <v>SE</v>
          </cell>
          <cell r="J6">
            <v>29.880000000000003</v>
          </cell>
          <cell r="K6">
            <v>0</v>
          </cell>
        </row>
        <row r="7">
          <cell r="B7">
            <v>24.947619047619046</v>
          </cell>
          <cell r="C7">
            <v>35.799999999999997</v>
          </cell>
          <cell r="D7">
            <v>16.399999999999999</v>
          </cell>
          <cell r="E7">
            <v>40.476190476190474</v>
          </cell>
          <cell r="F7">
            <v>71</v>
          </cell>
          <cell r="G7">
            <v>15</v>
          </cell>
          <cell r="H7">
            <v>14.76</v>
          </cell>
          <cell r="I7" t="str">
            <v>SE</v>
          </cell>
          <cell r="J7">
            <v>23.400000000000002</v>
          </cell>
          <cell r="K7">
            <v>0</v>
          </cell>
        </row>
        <row r="8">
          <cell r="B8">
            <v>25.945833333333336</v>
          </cell>
          <cell r="C8">
            <v>35.200000000000003</v>
          </cell>
          <cell r="D8">
            <v>17.7</v>
          </cell>
          <cell r="E8">
            <v>42.458333333333336</v>
          </cell>
          <cell r="F8">
            <v>74</v>
          </cell>
          <cell r="G8">
            <v>17</v>
          </cell>
          <cell r="H8">
            <v>22.32</v>
          </cell>
          <cell r="I8" t="str">
            <v>SE</v>
          </cell>
          <cell r="J8">
            <v>34.56</v>
          </cell>
          <cell r="K8">
            <v>0</v>
          </cell>
        </row>
        <row r="9">
          <cell r="B9">
            <v>25.37619047619048</v>
          </cell>
          <cell r="C9">
            <v>36.299999999999997</v>
          </cell>
          <cell r="D9">
            <v>16.5</v>
          </cell>
          <cell r="E9">
            <v>44.238095238095241</v>
          </cell>
          <cell r="F9">
            <v>81</v>
          </cell>
          <cell r="G9">
            <v>13</v>
          </cell>
          <cell r="H9">
            <v>19.440000000000001</v>
          </cell>
          <cell r="I9" t="str">
            <v>L</v>
          </cell>
          <cell r="J9">
            <v>34.56</v>
          </cell>
          <cell r="K9">
            <v>0</v>
          </cell>
        </row>
        <row r="10">
          <cell r="B10">
            <v>27.141666666666676</v>
          </cell>
          <cell r="C10">
            <v>36.5</v>
          </cell>
          <cell r="D10">
            <v>17.3</v>
          </cell>
          <cell r="E10">
            <v>37.416666666666664</v>
          </cell>
          <cell r="F10">
            <v>71</v>
          </cell>
          <cell r="G10">
            <v>12</v>
          </cell>
          <cell r="H10">
            <v>17.64</v>
          </cell>
          <cell r="I10" t="str">
            <v>L</v>
          </cell>
          <cell r="J10">
            <v>29.52</v>
          </cell>
          <cell r="K10">
            <v>0</v>
          </cell>
        </row>
        <row r="11">
          <cell r="B11">
            <v>28.166666666666668</v>
          </cell>
          <cell r="C11">
            <v>35.6</v>
          </cell>
          <cell r="D11">
            <v>20.7</v>
          </cell>
          <cell r="E11">
            <v>31.208333333333332</v>
          </cell>
          <cell r="F11">
            <v>60</v>
          </cell>
          <cell r="G11">
            <v>15</v>
          </cell>
          <cell r="H11">
            <v>20.52</v>
          </cell>
          <cell r="I11" t="str">
            <v>L</v>
          </cell>
          <cell r="J11">
            <v>39.6</v>
          </cell>
          <cell r="K11">
            <v>0</v>
          </cell>
        </row>
        <row r="12">
          <cell r="B12">
            <v>27.941666666666663</v>
          </cell>
          <cell r="C12">
            <v>36.4</v>
          </cell>
          <cell r="D12">
            <v>18.7</v>
          </cell>
          <cell r="E12">
            <v>29.166666666666668</v>
          </cell>
          <cell r="F12">
            <v>58</v>
          </cell>
          <cell r="G12">
            <v>14</v>
          </cell>
          <cell r="H12">
            <v>18.36</v>
          </cell>
          <cell r="I12" t="str">
            <v>L</v>
          </cell>
          <cell r="J12">
            <v>37.080000000000005</v>
          </cell>
          <cell r="K12">
            <v>0</v>
          </cell>
        </row>
        <row r="13">
          <cell r="B13">
            <v>26.958333333333332</v>
          </cell>
          <cell r="C13">
            <v>36.5</v>
          </cell>
          <cell r="D13">
            <v>17.100000000000001</v>
          </cell>
          <cell r="E13">
            <v>33.916666666666664</v>
          </cell>
          <cell r="F13">
            <v>74</v>
          </cell>
          <cell r="G13">
            <v>11</v>
          </cell>
          <cell r="H13">
            <v>16.559999999999999</v>
          </cell>
          <cell r="I13" t="str">
            <v>N</v>
          </cell>
          <cell r="J13">
            <v>32.76</v>
          </cell>
          <cell r="K13">
            <v>0</v>
          </cell>
        </row>
        <row r="14">
          <cell r="B14">
            <v>27.599999999999998</v>
          </cell>
          <cell r="C14">
            <v>38.200000000000003</v>
          </cell>
          <cell r="D14">
            <v>16.100000000000001</v>
          </cell>
          <cell r="E14">
            <v>31.791666666666668</v>
          </cell>
          <cell r="F14">
            <v>68</v>
          </cell>
          <cell r="G14">
            <v>11</v>
          </cell>
          <cell r="H14">
            <v>18.36</v>
          </cell>
          <cell r="I14" t="str">
            <v>N</v>
          </cell>
          <cell r="J14">
            <v>31.319999999999997</v>
          </cell>
          <cell r="K14">
            <v>0</v>
          </cell>
        </row>
        <row r="15">
          <cell r="B15">
            <v>26.395238095238089</v>
          </cell>
          <cell r="C15">
            <v>37.4</v>
          </cell>
          <cell r="D15">
            <v>18.7</v>
          </cell>
          <cell r="E15">
            <v>42.095238095238095</v>
          </cell>
          <cell r="F15">
            <v>71</v>
          </cell>
          <cell r="G15">
            <v>15</v>
          </cell>
          <cell r="H15">
            <v>19.8</v>
          </cell>
          <cell r="I15" t="str">
            <v>S</v>
          </cell>
          <cell r="J15">
            <v>38.880000000000003</v>
          </cell>
          <cell r="K15">
            <v>0</v>
          </cell>
        </row>
        <row r="16">
          <cell r="B16">
            <v>28.537500000000005</v>
          </cell>
          <cell r="C16">
            <v>38.200000000000003</v>
          </cell>
          <cell r="D16">
            <v>20.3</v>
          </cell>
          <cell r="E16">
            <v>42.166666666666664</v>
          </cell>
          <cell r="F16">
            <v>76</v>
          </cell>
          <cell r="G16">
            <v>16</v>
          </cell>
          <cell r="H16">
            <v>14.4</v>
          </cell>
          <cell r="I16" t="str">
            <v>S</v>
          </cell>
          <cell r="J16">
            <v>25.56</v>
          </cell>
          <cell r="K16">
            <v>0</v>
          </cell>
        </row>
        <row r="17">
          <cell r="B17">
            <v>29.062500000000011</v>
          </cell>
          <cell r="C17">
            <v>38.1</v>
          </cell>
          <cell r="D17">
            <v>20.3</v>
          </cell>
          <cell r="E17">
            <v>40.166666666666664</v>
          </cell>
          <cell r="F17">
            <v>73</v>
          </cell>
          <cell r="G17">
            <v>18</v>
          </cell>
          <cell r="H17">
            <v>12.96</v>
          </cell>
          <cell r="I17" t="str">
            <v>SO</v>
          </cell>
          <cell r="J17">
            <v>24.840000000000003</v>
          </cell>
          <cell r="K17">
            <v>0</v>
          </cell>
        </row>
        <row r="18">
          <cell r="B18">
            <v>29.508333333333336</v>
          </cell>
          <cell r="C18">
            <v>37.5</v>
          </cell>
          <cell r="D18">
            <v>23.2</v>
          </cell>
          <cell r="E18">
            <v>41.791666666666664</v>
          </cell>
          <cell r="F18">
            <v>69</v>
          </cell>
          <cell r="G18">
            <v>15</v>
          </cell>
          <cell r="H18">
            <v>18</v>
          </cell>
          <cell r="I18" t="str">
            <v>SE</v>
          </cell>
          <cell r="J18">
            <v>27.720000000000002</v>
          </cell>
          <cell r="K18">
            <v>0</v>
          </cell>
        </row>
        <row r="19">
          <cell r="B19">
            <v>30.375</v>
          </cell>
          <cell r="C19">
            <v>39.1</v>
          </cell>
          <cell r="D19">
            <v>22.2</v>
          </cell>
          <cell r="E19">
            <v>38.833333333333336</v>
          </cell>
          <cell r="F19">
            <v>72</v>
          </cell>
          <cell r="G19">
            <v>12</v>
          </cell>
          <cell r="H19">
            <v>19.079999999999998</v>
          </cell>
          <cell r="I19" t="str">
            <v>SE</v>
          </cell>
          <cell r="J19">
            <v>32.4</v>
          </cell>
          <cell r="K19">
            <v>0</v>
          </cell>
        </row>
        <row r="20">
          <cell r="B20">
            <v>29.904166666666665</v>
          </cell>
          <cell r="C20">
            <v>38.5</v>
          </cell>
          <cell r="D20">
            <v>21</v>
          </cell>
          <cell r="E20">
            <v>37.916666666666664</v>
          </cell>
          <cell r="F20">
            <v>72</v>
          </cell>
          <cell r="G20">
            <v>16</v>
          </cell>
          <cell r="H20">
            <v>16.559999999999999</v>
          </cell>
          <cell r="I20" t="str">
            <v>SE</v>
          </cell>
          <cell r="J20">
            <v>27.720000000000002</v>
          </cell>
          <cell r="K20">
            <v>0</v>
          </cell>
        </row>
        <row r="21">
          <cell r="B21">
            <v>30.245833333333326</v>
          </cell>
          <cell r="C21">
            <v>37.9</v>
          </cell>
          <cell r="D21">
            <v>22.8</v>
          </cell>
          <cell r="E21">
            <v>38.416666666666664</v>
          </cell>
          <cell r="F21">
            <v>63</v>
          </cell>
          <cell r="G21">
            <v>22</v>
          </cell>
          <cell r="H21">
            <v>13.68</v>
          </cell>
          <cell r="I21" t="str">
            <v>N</v>
          </cell>
          <cell r="J21">
            <v>26.28</v>
          </cell>
          <cell r="K21">
            <v>0</v>
          </cell>
        </row>
        <row r="22">
          <cell r="B22">
            <v>30.487500000000001</v>
          </cell>
          <cell r="C22">
            <v>38.1</v>
          </cell>
          <cell r="D22">
            <v>22.6</v>
          </cell>
          <cell r="E22">
            <v>39.416666666666664</v>
          </cell>
          <cell r="F22">
            <v>68</v>
          </cell>
          <cell r="G22">
            <v>17</v>
          </cell>
          <cell r="H22">
            <v>20.52</v>
          </cell>
          <cell r="I22" t="str">
            <v>N</v>
          </cell>
          <cell r="J22">
            <v>40.680000000000007</v>
          </cell>
          <cell r="K22">
            <v>0</v>
          </cell>
        </row>
        <row r="23">
          <cell r="B23">
            <v>27.829166666666669</v>
          </cell>
          <cell r="C23">
            <v>36.1</v>
          </cell>
          <cell r="D23">
            <v>21.2</v>
          </cell>
          <cell r="E23">
            <v>46.75</v>
          </cell>
          <cell r="F23">
            <v>88</v>
          </cell>
          <cell r="G23">
            <v>25</v>
          </cell>
          <cell r="H23">
            <v>34.56</v>
          </cell>
          <cell r="I23" t="str">
            <v>NO</v>
          </cell>
          <cell r="J23">
            <v>81.72</v>
          </cell>
          <cell r="K23">
            <v>26.400000000000002</v>
          </cell>
        </row>
        <row r="24">
          <cell r="B24">
            <v>21.679166666666664</v>
          </cell>
          <cell r="C24">
            <v>25.6</v>
          </cell>
          <cell r="D24">
            <v>19.899999999999999</v>
          </cell>
          <cell r="E24">
            <v>85.375</v>
          </cell>
          <cell r="F24">
            <v>95</v>
          </cell>
          <cell r="G24">
            <v>67</v>
          </cell>
          <cell r="H24">
            <v>22.32</v>
          </cell>
          <cell r="I24" t="str">
            <v>N</v>
          </cell>
          <cell r="J24">
            <v>51.12</v>
          </cell>
          <cell r="K24">
            <v>9.7999999999999972</v>
          </cell>
        </row>
        <row r="25">
          <cell r="B25">
            <v>21.487500000000001</v>
          </cell>
          <cell r="C25">
            <v>28</v>
          </cell>
          <cell r="D25">
            <v>19.3</v>
          </cell>
          <cell r="E25">
            <v>84.125</v>
          </cell>
          <cell r="F25">
            <v>94</v>
          </cell>
          <cell r="G25">
            <v>59</v>
          </cell>
          <cell r="H25">
            <v>38.519999999999996</v>
          </cell>
          <cell r="I25" t="str">
            <v>NE</v>
          </cell>
          <cell r="J25">
            <v>62.639999999999993</v>
          </cell>
          <cell r="K25">
            <v>10.399999999999997</v>
          </cell>
        </row>
        <row r="26">
          <cell r="B26">
            <v>20.742105263157892</v>
          </cell>
          <cell r="C26">
            <v>26.4</v>
          </cell>
          <cell r="D26">
            <v>19</v>
          </cell>
          <cell r="E26">
            <v>80.84210526315789</v>
          </cell>
          <cell r="F26">
            <v>95</v>
          </cell>
          <cell r="G26">
            <v>39</v>
          </cell>
          <cell r="H26">
            <v>17.28</v>
          </cell>
          <cell r="I26" t="str">
            <v>S</v>
          </cell>
          <cell r="J26">
            <v>27</v>
          </cell>
          <cell r="K26">
            <v>0</v>
          </cell>
        </row>
        <row r="27">
          <cell r="B27">
            <v>19.720000000000002</v>
          </cell>
          <cell r="C27">
            <v>29.4</v>
          </cell>
          <cell r="D27">
            <v>15.5</v>
          </cell>
          <cell r="E27">
            <v>72.86666666666666</v>
          </cell>
          <cell r="F27">
            <v>89</v>
          </cell>
          <cell r="G27">
            <v>42</v>
          </cell>
          <cell r="H27">
            <v>15.120000000000001</v>
          </cell>
          <cell r="I27" t="str">
            <v>SE</v>
          </cell>
          <cell r="J27">
            <v>21.6</v>
          </cell>
          <cell r="K27">
            <v>0</v>
          </cell>
        </row>
        <row r="28">
          <cell r="B28">
            <v>24.441176470588236</v>
          </cell>
          <cell r="C28">
            <v>31.6</v>
          </cell>
          <cell r="D28">
            <v>22.1</v>
          </cell>
          <cell r="E28">
            <v>65.588235294117652</v>
          </cell>
          <cell r="F28">
            <v>76</v>
          </cell>
          <cell r="G28">
            <v>43</v>
          </cell>
          <cell r="H28">
            <v>17.28</v>
          </cell>
          <cell r="I28" t="str">
            <v>L</v>
          </cell>
          <cell r="J28">
            <v>33.840000000000003</v>
          </cell>
          <cell r="K28">
            <v>0</v>
          </cell>
        </row>
        <row r="29">
          <cell r="B29">
            <v>21.818181818181817</v>
          </cell>
          <cell r="C29">
            <v>27.6</v>
          </cell>
          <cell r="D29">
            <v>18.3</v>
          </cell>
          <cell r="E29">
            <v>83.954545454545453</v>
          </cell>
          <cell r="F29">
            <v>96</v>
          </cell>
          <cell r="G29">
            <v>61</v>
          </cell>
          <cell r="H29">
            <v>45.36</v>
          </cell>
          <cell r="I29" t="str">
            <v>NE</v>
          </cell>
          <cell r="J29">
            <v>74.160000000000011</v>
          </cell>
          <cell r="K29">
            <v>34</v>
          </cell>
        </row>
        <row r="30">
          <cell r="B30">
            <v>18.952941176470588</v>
          </cell>
          <cell r="C30">
            <v>21.6</v>
          </cell>
          <cell r="D30">
            <v>17.3</v>
          </cell>
          <cell r="E30">
            <v>85.235294117647058</v>
          </cell>
          <cell r="F30">
            <v>94</v>
          </cell>
          <cell r="G30">
            <v>38</v>
          </cell>
          <cell r="H30">
            <v>28.08</v>
          </cell>
          <cell r="I30" t="str">
            <v>SO</v>
          </cell>
          <cell r="J30">
            <v>43.2</v>
          </cell>
          <cell r="K30">
            <v>0</v>
          </cell>
        </row>
        <row r="31">
          <cell r="B31">
            <v>14.123076923076923</v>
          </cell>
          <cell r="C31">
            <v>17.399999999999999</v>
          </cell>
          <cell r="D31">
            <v>10.7</v>
          </cell>
          <cell r="E31">
            <v>69.384615384615387</v>
          </cell>
          <cell r="F31">
            <v>77</v>
          </cell>
          <cell r="G31">
            <v>54</v>
          </cell>
          <cell r="H31">
            <v>25.92</v>
          </cell>
          <cell r="I31" t="str">
            <v>SE</v>
          </cell>
          <cell r="J31">
            <v>45</v>
          </cell>
          <cell r="K31">
            <v>0</v>
          </cell>
        </row>
        <row r="32">
          <cell r="B32">
            <v>15.19166666666667</v>
          </cell>
          <cell r="C32">
            <v>19.5</v>
          </cell>
          <cell r="D32">
            <v>12.8</v>
          </cell>
          <cell r="E32">
            <v>69</v>
          </cell>
          <cell r="F32">
            <v>78</v>
          </cell>
          <cell r="G32">
            <v>50</v>
          </cell>
          <cell r="H32">
            <v>17.28</v>
          </cell>
          <cell r="I32" t="str">
            <v>SE</v>
          </cell>
          <cell r="J32">
            <v>27</v>
          </cell>
          <cell r="K32">
            <v>0</v>
          </cell>
        </row>
        <row r="33">
          <cell r="B33">
            <v>18.399999999999999</v>
          </cell>
          <cell r="C33">
            <v>21.3</v>
          </cell>
          <cell r="D33">
            <v>15.9</v>
          </cell>
          <cell r="E33">
            <v>54.375</v>
          </cell>
          <cell r="F33">
            <v>68</v>
          </cell>
          <cell r="G33">
            <v>44</v>
          </cell>
          <cell r="H33">
            <v>14.04</v>
          </cell>
          <cell r="I33" t="str">
            <v>SE</v>
          </cell>
          <cell r="J33">
            <v>24.12</v>
          </cell>
          <cell r="K33">
            <v>0</v>
          </cell>
        </row>
        <row r="34">
          <cell r="B34">
            <v>23.161538461538459</v>
          </cell>
          <cell r="C34">
            <v>32.700000000000003</v>
          </cell>
          <cell r="D34">
            <v>19.3</v>
          </cell>
          <cell r="E34">
            <v>49.384615384615387</v>
          </cell>
          <cell r="F34">
            <v>63</v>
          </cell>
          <cell r="G34">
            <v>28</v>
          </cell>
          <cell r="H34">
            <v>12.6</v>
          </cell>
          <cell r="I34" t="str">
            <v>SE</v>
          </cell>
          <cell r="J34">
            <v>21.6</v>
          </cell>
          <cell r="K34">
            <v>0</v>
          </cell>
        </row>
        <row r="35">
          <cell r="I35" t="str">
            <v>SE</v>
          </cell>
        </row>
      </sheetData>
      <sheetData sheetId="9">
        <row r="5">
          <cell r="B5">
            <v>24.928571428571423</v>
          </cell>
        </row>
      </sheetData>
      <sheetData sheetId="10">
        <row r="5">
          <cell r="B5">
            <v>28.742857142857144</v>
          </cell>
        </row>
      </sheetData>
      <sheetData sheetId="11">
        <row r="5">
          <cell r="B5">
            <v>25.8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NE</v>
          </cell>
        </row>
      </sheetData>
      <sheetData sheetId="1"/>
      <sheetData sheetId="2">
        <row r="5">
          <cell r="B5">
            <v>24.154166666666669</v>
          </cell>
        </row>
      </sheetData>
      <sheetData sheetId="3">
        <row r="5">
          <cell r="B5">
            <v>23.308333333333334</v>
          </cell>
        </row>
      </sheetData>
      <sheetData sheetId="4"/>
      <sheetData sheetId="5"/>
      <sheetData sheetId="6"/>
      <sheetData sheetId="7"/>
      <sheetData sheetId="8">
        <row r="5">
          <cell r="B5">
            <v>22.829166666666669</v>
          </cell>
          <cell r="C5">
            <v>31.6</v>
          </cell>
          <cell r="D5">
            <v>15.9</v>
          </cell>
          <cell r="E5">
            <v>43.125</v>
          </cell>
          <cell r="F5">
            <v>65</v>
          </cell>
          <cell r="G5">
            <v>18</v>
          </cell>
          <cell r="H5">
            <v>14.76</v>
          </cell>
          <cell r="I5" t="str">
            <v>NE</v>
          </cell>
          <cell r="J5">
            <v>31.319999999999997</v>
          </cell>
          <cell r="K5">
            <v>0</v>
          </cell>
        </row>
        <row r="6">
          <cell r="B6">
            <v>24.779166666666665</v>
          </cell>
          <cell r="C6">
            <v>33.200000000000003</v>
          </cell>
          <cell r="D6">
            <v>18.100000000000001</v>
          </cell>
          <cell r="E6">
            <v>35.291666666666664</v>
          </cell>
          <cell r="F6">
            <v>54</v>
          </cell>
          <cell r="G6">
            <v>15</v>
          </cell>
          <cell r="H6">
            <v>13.68</v>
          </cell>
          <cell r="I6" t="str">
            <v>NE</v>
          </cell>
          <cell r="J6">
            <v>30.240000000000002</v>
          </cell>
          <cell r="K6">
            <v>0</v>
          </cell>
        </row>
        <row r="7">
          <cell r="B7">
            <v>25.837500000000006</v>
          </cell>
          <cell r="C7">
            <v>33.700000000000003</v>
          </cell>
          <cell r="D7">
            <v>18.600000000000001</v>
          </cell>
          <cell r="E7">
            <v>32.541666666666664</v>
          </cell>
          <cell r="F7">
            <v>52</v>
          </cell>
          <cell r="G7">
            <v>15</v>
          </cell>
          <cell r="H7">
            <v>11.520000000000001</v>
          </cell>
          <cell r="I7" t="str">
            <v>L</v>
          </cell>
          <cell r="J7">
            <v>21.96</v>
          </cell>
          <cell r="K7">
            <v>0</v>
          </cell>
        </row>
        <row r="8">
          <cell r="B8">
            <v>22.108333333333331</v>
          </cell>
          <cell r="C8">
            <v>30.4</v>
          </cell>
          <cell r="D8">
            <v>14.3</v>
          </cell>
          <cell r="E8">
            <v>47.625</v>
          </cell>
          <cell r="F8">
            <v>82</v>
          </cell>
          <cell r="G8">
            <v>29</v>
          </cell>
          <cell r="H8">
            <v>27</v>
          </cell>
          <cell r="I8" t="str">
            <v>NE</v>
          </cell>
          <cell r="J8">
            <v>48.6</v>
          </cell>
          <cell r="K8">
            <v>0</v>
          </cell>
        </row>
        <row r="9">
          <cell r="B9">
            <v>23.758333333333336</v>
          </cell>
          <cell r="C9">
            <v>34.299999999999997</v>
          </cell>
          <cell r="D9">
            <v>16.100000000000001</v>
          </cell>
          <cell r="E9">
            <v>49.708333333333336</v>
          </cell>
          <cell r="F9">
            <v>77</v>
          </cell>
          <cell r="G9">
            <v>15</v>
          </cell>
          <cell r="H9">
            <v>18.36</v>
          </cell>
          <cell r="I9" t="str">
            <v>NE</v>
          </cell>
          <cell r="J9">
            <v>32.76</v>
          </cell>
          <cell r="K9">
            <v>0</v>
          </cell>
        </row>
        <row r="10">
          <cell r="B10">
            <v>27.054166666666664</v>
          </cell>
          <cell r="C10">
            <v>35.1</v>
          </cell>
          <cell r="D10">
            <v>20.3</v>
          </cell>
          <cell r="E10">
            <v>32.25</v>
          </cell>
          <cell r="F10">
            <v>54</v>
          </cell>
          <cell r="G10">
            <v>13</v>
          </cell>
          <cell r="H10">
            <v>16.2</v>
          </cell>
          <cell r="I10" t="str">
            <v>NE</v>
          </cell>
          <cell r="J10">
            <v>40.680000000000007</v>
          </cell>
          <cell r="K10">
            <v>0</v>
          </cell>
        </row>
        <row r="11">
          <cell r="B11">
            <v>27.575000000000003</v>
          </cell>
          <cell r="C11">
            <v>33.9</v>
          </cell>
          <cell r="D11">
            <v>18.899999999999999</v>
          </cell>
          <cell r="E11">
            <v>26.708333333333332</v>
          </cell>
          <cell r="F11">
            <v>47</v>
          </cell>
          <cell r="G11">
            <v>16</v>
          </cell>
          <cell r="H11">
            <v>19.440000000000001</v>
          </cell>
          <cell r="I11" t="str">
            <v>N</v>
          </cell>
          <cell r="J11">
            <v>43.56</v>
          </cell>
          <cell r="K11">
            <v>0</v>
          </cell>
        </row>
        <row r="12">
          <cell r="B12">
            <v>27.195833333333336</v>
          </cell>
          <cell r="C12">
            <v>33</v>
          </cell>
          <cell r="D12">
            <v>20.9</v>
          </cell>
          <cell r="E12">
            <v>30.833333333333332</v>
          </cell>
          <cell r="F12">
            <v>47</v>
          </cell>
          <cell r="G12">
            <v>20</v>
          </cell>
          <cell r="H12">
            <v>14.04</v>
          </cell>
          <cell r="I12" t="str">
            <v>N</v>
          </cell>
          <cell r="J12">
            <v>30.6</v>
          </cell>
          <cell r="K12">
            <v>0</v>
          </cell>
        </row>
        <row r="13">
          <cell r="B13">
            <v>27.941666666666666</v>
          </cell>
          <cell r="C13">
            <v>34.700000000000003</v>
          </cell>
          <cell r="D13">
            <v>21.9</v>
          </cell>
          <cell r="E13">
            <v>36.25</v>
          </cell>
          <cell r="F13">
            <v>55</v>
          </cell>
          <cell r="G13">
            <v>18</v>
          </cell>
          <cell r="H13">
            <v>16.2</v>
          </cell>
          <cell r="I13" t="str">
            <v>NE</v>
          </cell>
          <cell r="J13">
            <v>38.159999999999997</v>
          </cell>
          <cell r="K13">
            <v>0</v>
          </cell>
        </row>
        <row r="14">
          <cell r="B14">
            <v>24.804166666666674</v>
          </cell>
          <cell r="C14">
            <v>31.7</v>
          </cell>
          <cell r="D14">
            <v>18.600000000000001</v>
          </cell>
          <cell r="E14">
            <v>65.25</v>
          </cell>
          <cell r="F14">
            <v>95</v>
          </cell>
          <cell r="G14">
            <v>34</v>
          </cell>
          <cell r="H14">
            <v>22.68</v>
          </cell>
          <cell r="I14" t="str">
            <v>SO</v>
          </cell>
          <cell r="J14">
            <v>44.28</v>
          </cell>
          <cell r="K14">
            <v>0</v>
          </cell>
        </row>
        <row r="15">
          <cell r="B15">
            <v>19.723809523809525</v>
          </cell>
          <cell r="C15">
            <v>29.3</v>
          </cell>
          <cell r="D15">
            <v>15</v>
          </cell>
          <cell r="E15">
            <v>80.857142857142861</v>
          </cell>
          <cell r="F15">
            <v>98</v>
          </cell>
          <cell r="G15">
            <v>44</v>
          </cell>
          <cell r="H15">
            <v>16.2</v>
          </cell>
          <cell r="I15" t="str">
            <v>S</v>
          </cell>
          <cell r="J15">
            <v>33.840000000000003</v>
          </cell>
          <cell r="K15">
            <v>0</v>
          </cell>
        </row>
        <row r="16">
          <cell r="B16">
            <v>25.05416666666666</v>
          </cell>
          <cell r="C16">
            <v>32.5</v>
          </cell>
          <cell r="D16">
            <v>19.8</v>
          </cell>
          <cell r="E16">
            <v>59.5</v>
          </cell>
          <cell r="F16">
            <v>78</v>
          </cell>
          <cell r="G16">
            <v>32</v>
          </cell>
          <cell r="H16">
            <v>14.4</v>
          </cell>
          <cell r="I16" t="str">
            <v>NE</v>
          </cell>
          <cell r="J16">
            <v>33.119999999999997</v>
          </cell>
          <cell r="K16">
            <v>0</v>
          </cell>
        </row>
        <row r="17">
          <cell r="B17">
            <v>23.729166666666668</v>
          </cell>
          <cell r="C17">
            <v>32.5</v>
          </cell>
          <cell r="D17">
            <v>17.100000000000001</v>
          </cell>
          <cell r="E17">
            <v>59.5</v>
          </cell>
          <cell r="F17">
            <v>86</v>
          </cell>
          <cell r="G17">
            <v>31</v>
          </cell>
          <cell r="H17">
            <v>9.7200000000000006</v>
          </cell>
          <cell r="I17" t="str">
            <v>S</v>
          </cell>
          <cell r="J17">
            <v>24.48</v>
          </cell>
          <cell r="K17">
            <v>0</v>
          </cell>
        </row>
        <row r="18">
          <cell r="B18">
            <v>25.875</v>
          </cell>
          <cell r="C18">
            <v>34.799999999999997</v>
          </cell>
          <cell r="D18">
            <v>19.100000000000001</v>
          </cell>
          <cell r="E18">
            <v>52.5</v>
          </cell>
          <cell r="F18">
            <v>73</v>
          </cell>
          <cell r="G18">
            <v>26</v>
          </cell>
          <cell r="H18">
            <v>19.8</v>
          </cell>
          <cell r="I18" t="str">
            <v>NE</v>
          </cell>
          <cell r="J18">
            <v>39.6</v>
          </cell>
          <cell r="K18">
            <v>0</v>
          </cell>
        </row>
        <row r="19">
          <cell r="B19">
            <v>26.899999999999995</v>
          </cell>
          <cell r="C19">
            <v>35.4</v>
          </cell>
          <cell r="D19">
            <v>19.7</v>
          </cell>
          <cell r="E19">
            <v>50.416666666666664</v>
          </cell>
          <cell r="F19">
            <v>77</v>
          </cell>
          <cell r="G19">
            <v>22</v>
          </cell>
          <cell r="H19">
            <v>24.840000000000003</v>
          </cell>
          <cell r="I19" t="str">
            <v>NE</v>
          </cell>
          <cell r="J19">
            <v>45.72</v>
          </cell>
          <cell r="K19">
            <v>0</v>
          </cell>
        </row>
        <row r="20">
          <cell r="B20">
            <v>28.283333333333331</v>
          </cell>
          <cell r="C20">
            <v>35.5</v>
          </cell>
          <cell r="D20">
            <v>22.2</v>
          </cell>
          <cell r="E20">
            <v>43</v>
          </cell>
          <cell r="F20">
            <v>58</v>
          </cell>
          <cell r="G20">
            <v>28</v>
          </cell>
          <cell r="H20">
            <v>13.68</v>
          </cell>
          <cell r="I20" t="str">
            <v>NE</v>
          </cell>
          <cell r="J20">
            <v>32.4</v>
          </cell>
          <cell r="K20">
            <v>0</v>
          </cell>
        </row>
        <row r="21">
          <cell r="B21">
            <v>28.995833333333348</v>
          </cell>
          <cell r="C21">
            <v>36.1</v>
          </cell>
          <cell r="D21">
            <v>23</v>
          </cell>
          <cell r="E21">
            <v>44.5</v>
          </cell>
          <cell r="F21">
            <v>64</v>
          </cell>
          <cell r="G21">
            <v>22</v>
          </cell>
          <cell r="H21">
            <v>18</v>
          </cell>
          <cell r="I21" t="str">
            <v>NE</v>
          </cell>
          <cell r="J21">
            <v>36</v>
          </cell>
          <cell r="K21">
            <v>0</v>
          </cell>
        </row>
        <row r="22">
          <cell r="B22">
            <v>28.912499999999991</v>
          </cell>
          <cell r="C22">
            <v>34.200000000000003</v>
          </cell>
          <cell r="D22">
            <v>22.6</v>
          </cell>
          <cell r="E22">
            <v>45.125</v>
          </cell>
          <cell r="F22">
            <v>67</v>
          </cell>
          <cell r="G22">
            <v>28</v>
          </cell>
          <cell r="H22">
            <v>26.28</v>
          </cell>
          <cell r="I22" t="str">
            <v>N</v>
          </cell>
          <cell r="J22">
            <v>60.480000000000004</v>
          </cell>
          <cell r="K22">
            <v>0</v>
          </cell>
        </row>
        <row r="23">
          <cell r="B23">
            <v>20.7</v>
          </cell>
          <cell r="C23">
            <v>30</v>
          </cell>
          <cell r="D23">
            <v>13.1</v>
          </cell>
          <cell r="E23">
            <v>71.25</v>
          </cell>
          <cell r="F23">
            <v>97</v>
          </cell>
          <cell r="G23">
            <v>38</v>
          </cell>
          <cell r="H23">
            <v>22.68</v>
          </cell>
          <cell r="I23" t="str">
            <v>SO</v>
          </cell>
          <cell r="J23">
            <v>55.440000000000005</v>
          </cell>
          <cell r="K23">
            <v>16.2</v>
          </cell>
        </row>
        <row r="24">
          <cell r="B24">
            <v>15.525</v>
          </cell>
          <cell r="C24">
            <v>23.5</v>
          </cell>
          <cell r="D24">
            <v>9.6999999999999993</v>
          </cell>
          <cell r="E24">
            <v>74.5</v>
          </cell>
          <cell r="F24">
            <v>87</v>
          </cell>
          <cell r="G24">
            <v>56</v>
          </cell>
          <cell r="H24">
            <v>23.400000000000002</v>
          </cell>
          <cell r="I24" t="str">
            <v>NE</v>
          </cell>
          <cell r="J24">
            <v>45</v>
          </cell>
          <cell r="K24">
            <v>0.2</v>
          </cell>
        </row>
        <row r="25">
          <cell r="B25">
            <v>20.312500000000004</v>
          </cell>
          <cell r="C25">
            <v>25.6</v>
          </cell>
          <cell r="D25">
            <v>16.2</v>
          </cell>
          <cell r="E25">
            <v>69.25</v>
          </cell>
          <cell r="F25">
            <v>97</v>
          </cell>
          <cell r="G25">
            <v>24</v>
          </cell>
          <cell r="H25">
            <v>16.2</v>
          </cell>
          <cell r="I25" t="str">
            <v>SE</v>
          </cell>
          <cell r="J25">
            <v>37.080000000000005</v>
          </cell>
          <cell r="K25">
            <v>3.2</v>
          </cell>
        </row>
        <row r="26">
          <cell r="B26">
            <v>19.241666666666667</v>
          </cell>
          <cell r="C26">
            <v>26.2</v>
          </cell>
          <cell r="D26">
            <v>13</v>
          </cell>
          <cell r="E26">
            <v>35.333333333333336</v>
          </cell>
          <cell r="F26">
            <v>56</v>
          </cell>
          <cell r="G26">
            <v>15</v>
          </cell>
          <cell r="H26">
            <v>18.36</v>
          </cell>
          <cell r="I26" t="str">
            <v>S</v>
          </cell>
          <cell r="J26">
            <v>38.519999999999996</v>
          </cell>
          <cell r="K26">
            <v>0</v>
          </cell>
        </row>
        <row r="27">
          <cell r="B27">
            <v>20.625</v>
          </cell>
          <cell r="C27">
            <v>29.4</v>
          </cell>
          <cell r="D27">
            <v>12.9</v>
          </cell>
          <cell r="E27">
            <v>32.125</v>
          </cell>
          <cell r="F27">
            <v>49</v>
          </cell>
          <cell r="G27">
            <v>18</v>
          </cell>
          <cell r="H27">
            <v>18</v>
          </cell>
          <cell r="I27" t="str">
            <v>NE</v>
          </cell>
          <cell r="J27">
            <v>40.32</v>
          </cell>
          <cell r="K27">
            <v>0</v>
          </cell>
        </row>
        <row r="28">
          <cell r="B28">
            <v>22.808333333333334</v>
          </cell>
          <cell r="C28">
            <v>32.1</v>
          </cell>
          <cell r="D28">
            <v>15.3</v>
          </cell>
          <cell r="E28">
            <v>53.208333333333336</v>
          </cell>
          <cell r="F28">
            <v>76</v>
          </cell>
          <cell r="G28">
            <v>31</v>
          </cell>
          <cell r="H28">
            <v>19.079999999999998</v>
          </cell>
          <cell r="I28" t="str">
            <v>NE</v>
          </cell>
          <cell r="J28">
            <v>36.72</v>
          </cell>
          <cell r="K28">
            <v>0</v>
          </cell>
        </row>
        <row r="29">
          <cell r="B29">
            <v>20.887499999999996</v>
          </cell>
          <cell r="C29">
            <v>26.4</v>
          </cell>
          <cell r="D29">
            <v>17</v>
          </cell>
          <cell r="E29">
            <v>78.541666666666671</v>
          </cell>
          <cell r="F29">
            <v>97</v>
          </cell>
          <cell r="G29">
            <v>52</v>
          </cell>
          <cell r="H29">
            <v>18.36</v>
          </cell>
          <cell r="I29" t="str">
            <v>NE</v>
          </cell>
          <cell r="J29">
            <v>52.56</v>
          </cell>
          <cell r="K29">
            <v>57.600000000000009</v>
          </cell>
        </row>
        <row r="30">
          <cell r="B30">
            <v>11.433333333333332</v>
          </cell>
          <cell r="C30">
            <v>17.3</v>
          </cell>
          <cell r="D30">
            <v>5.2</v>
          </cell>
          <cell r="E30">
            <v>49.083333333333336</v>
          </cell>
          <cell r="F30">
            <v>74</v>
          </cell>
          <cell r="G30">
            <v>26</v>
          </cell>
          <cell r="H30">
            <v>21.6</v>
          </cell>
          <cell r="I30" t="str">
            <v>S</v>
          </cell>
          <cell r="J30">
            <v>49.680000000000007</v>
          </cell>
          <cell r="K30">
            <v>0</v>
          </cell>
        </row>
        <row r="31">
          <cell r="B31">
            <v>14.283333333333333</v>
          </cell>
          <cell r="C31">
            <v>22.1</v>
          </cell>
          <cell r="D31">
            <v>8.1999999999999993</v>
          </cell>
          <cell r="E31">
            <v>43.125</v>
          </cell>
          <cell r="F31">
            <v>69</v>
          </cell>
          <cell r="G31">
            <v>25</v>
          </cell>
          <cell r="H31">
            <v>32.04</v>
          </cell>
          <cell r="I31" t="str">
            <v>L</v>
          </cell>
          <cell r="J31">
            <v>66.600000000000009</v>
          </cell>
          <cell r="K31">
            <v>0</v>
          </cell>
        </row>
        <row r="32">
          <cell r="B32">
            <v>17.054166666666671</v>
          </cell>
          <cell r="C32">
            <v>25.3</v>
          </cell>
          <cell r="D32">
            <v>10.8</v>
          </cell>
          <cell r="E32">
            <v>56.166666666666664</v>
          </cell>
          <cell r="F32">
            <v>82</v>
          </cell>
          <cell r="G32">
            <v>28</v>
          </cell>
          <cell r="H32">
            <v>29.880000000000003</v>
          </cell>
          <cell r="I32" t="str">
            <v>NE</v>
          </cell>
          <cell r="J32">
            <v>56.88</v>
          </cell>
          <cell r="K32">
            <v>0</v>
          </cell>
        </row>
        <row r="33">
          <cell r="B33">
            <v>18.216666666666665</v>
          </cell>
          <cell r="C33">
            <v>23.8</v>
          </cell>
          <cell r="D33">
            <v>14.7</v>
          </cell>
          <cell r="E33">
            <v>60.583333333333336</v>
          </cell>
          <cell r="F33">
            <v>82</v>
          </cell>
          <cell r="G33">
            <v>42</v>
          </cell>
          <cell r="H33">
            <v>21.240000000000002</v>
          </cell>
          <cell r="I33" t="str">
            <v>NE</v>
          </cell>
          <cell r="J33">
            <v>41.4</v>
          </cell>
          <cell r="K33">
            <v>0.60000000000000009</v>
          </cell>
        </row>
        <row r="34">
          <cell r="B34">
            <v>23.241666666666699</v>
          </cell>
          <cell r="C34">
            <v>33.1</v>
          </cell>
          <cell r="D34">
            <v>15.8</v>
          </cell>
          <cell r="E34">
            <v>54.166666666666664</v>
          </cell>
          <cell r="F34">
            <v>78</v>
          </cell>
          <cell r="G34">
            <v>28</v>
          </cell>
          <cell r="H34">
            <v>24.840000000000003</v>
          </cell>
          <cell r="I34" t="str">
            <v>NE</v>
          </cell>
          <cell r="J34">
            <v>41.4</v>
          </cell>
          <cell r="K34">
            <v>0</v>
          </cell>
        </row>
        <row r="35">
          <cell r="I35" t="str">
            <v>NE</v>
          </cell>
        </row>
      </sheetData>
      <sheetData sheetId="9">
        <row r="5">
          <cell r="B5">
            <v>26.991666666666664</v>
          </cell>
        </row>
      </sheetData>
      <sheetData sheetId="10">
        <row r="5">
          <cell r="B5">
            <v>20.891666666666662</v>
          </cell>
        </row>
      </sheetData>
      <sheetData sheetId="11">
        <row r="5">
          <cell r="B5">
            <v>25.170833333333334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L</v>
          </cell>
        </row>
      </sheetData>
      <sheetData sheetId="1"/>
      <sheetData sheetId="2">
        <row r="5">
          <cell r="B5">
            <v>25.424999999999997</v>
          </cell>
        </row>
      </sheetData>
      <sheetData sheetId="3">
        <row r="5">
          <cell r="B5">
            <v>23.112500000000001</v>
          </cell>
        </row>
      </sheetData>
      <sheetData sheetId="4"/>
      <sheetData sheetId="5"/>
      <sheetData sheetId="6"/>
      <sheetData sheetId="7"/>
      <sheetData sheetId="8">
        <row r="5">
          <cell r="B5">
            <v>20.983333333333338</v>
          </cell>
          <cell r="C5">
            <v>32.1</v>
          </cell>
          <cell r="D5">
            <v>10.5</v>
          </cell>
          <cell r="E5">
            <v>49.625</v>
          </cell>
          <cell r="F5">
            <v>85</v>
          </cell>
          <cell r="G5">
            <v>21</v>
          </cell>
          <cell r="H5">
            <v>24.48</v>
          </cell>
          <cell r="I5" t="str">
            <v>L</v>
          </cell>
          <cell r="J5">
            <v>63</v>
          </cell>
          <cell r="K5">
            <v>0</v>
          </cell>
        </row>
        <row r="6">
          <cell r="B6">
            <v>21.900000000000002</v>
          </cell>
          <cell r="C6">
            <v>32.4</v>
          </cell>
          <cell r="D6">
            <v>12.1</v>
          </cell>
          <cell r="E6">
            <v>54.458333333333336</v>
          </cell>
          <cell r="F6">
            <v>88</v>
          </cell>
          <cell r="G6">
            <v>21</v>
          </cell>
          <cell r="H6">
            <v>23.040000000000003</v>
          </cell>
          <cell r="I6" t="str">
            <v>NE</v>
          </cell>
          <cell r="J6">
            <v>42.480000000000004</v>
          </cell>
          <cell r="K6">
            <v>0</v>
          </cell>
        </row>
        <row r="7">
          <cell r="B7">
            <v>16.879166666666666</v>
          </cell>
          <cell r="C7">
            <v>24.1</v>
          </cell>
          <cell r="D7">
            <v>14.7</v>
          </cell>
          <cell r="E7">
            <v>79.333333333333329</v>
          </cell>
          <cell r="F7">
            <v>94</v>
          </cell>
          <cell r="G7">
            <v>45</v>
          </cell>
          <cell r="H7">
            <v>14.76</v>
          </cell>
          <cell r="I7" t="str">
            <v>SO</v>
          </cell>
          <cell r="J7">
            <v>33.480000000000004</v>
          </cell>
          <cell r="K7">
            <v>0</v>
          </cell>
        </row>
        <row r="8">
          <cell r="B8">
            <v>13.433333333333335</v>
          </cell>
          <cell r="C8">
            <v>19.100000000000001</v>
          </cell>
          <cell r="D8">
            <v>11</v>
          </cell>
          <cell r="E8">
            <v>81.916666666666671</v>
          </cell>
          <cell r="F8">
            <v>92</v>
          </cell>
          <cell r="G8">
            <v>61</v>
          </cell>
          <cell r="H8">
            <v>13.32</v>
          </cell>
          <cell r="I8" t="str">
            <v>SO</v>
          </cell>
          <cell r="J8">
            <v>32.4</v>
          </cell>
          <cell r="K8">
            <v>0</v>
          </cell>
        </row>
        <row r="9">
          <cell r="B9">
            <v>11.449999999999998</v>
          </cell>
          <cell r="C9">
            <v>16.5</v>
          </cell>
          <cell r="D9">
            <v>8.8000000000000007</v>
          </cell>
          <cell r="E9">
            <v>81.416666666666671</v>
          </cell>
          <cell r="F9">
            <v>92</v>
          </cell>
          <cell r="G9">
            <v>61</v>
          </cell>
          <cell r="H9">
            <v>17.28</v>
          </cell>
          <cell r="I9" t="str">
            <v>SO</v>
          </cell>
          <cell r="J9">
            <v>34.92</v>
          </cell>
          <cell r="K9">
            <v>0</v>
          </cell>
        </row>
        <row r="10">
          <cell r="B10">
            <v>11.541666666666666</v>
          </cell>
          <cell r="C10">
            <v>16.3</v>
          </cell>
          <cell r="D10">
            <v>9.5</v>
          </cell>
          <cell r="E10">
            <v>87.291666666666671</v>
          </cell>
          <cell r="F10">
            <v>96</v>
          </cell>
          <cell r="G10">
            <v>69</v>
          </cell>
          <cell r="H10">
            <v>16.920000000000002</v>
          </cell>
          <cell r="I10" t="str">
            <v>SO</v>
          </cell>
          <cell r="J10">
            <v>29.880000000000003</v>
          </cell>
          <cell r="K10">
            <v>6.6</v>
          </cell>
        </row>
        <row r="11">
          <cell r="B11">
            <v>14.509523809523806</v>
          </cell>
          <cell r="C11">
            <v>25.7</v>
          </cell>
          <cell r="D11">
            <v>7.5</v>
          </cell>
          <cell r="E11">
            <v>79.333333333333329</v>
          </cell>
          <cell r="F11">
            <v>97</v>
          </cell>
          <cell r="G11">
            <v>40</v>
          </cell>
          <cell r="H11">
            <v>8.2799999999999994</v>
          </cell>
          <cell r="I11" t="str">
            <v>SO</v>
          </cell>
          <cell r="J11">
            <v>22.68</v>
          </cell>
          <cell r="K11">
            <v>0</v>
          </cell>
        </row>
        <row r="12">
          <cell r="B12">
            <v>19.312499999999996</v>
          </cell>
          <cell r="C12">
            <v>29.9</v>
          </cell>
          <cell r="D12">
            <v>10.5</v>
          </cell>
          <cell r="E12">
            <v>68.625</v>
          </cell>
          <cell r="F12">
            <v>97</v>
          </cell>
          <cell r="G12">
            <v>29</v>
          </cell>
          <cell r="H12">
            <v>15.48</v>
          </cell>
          <cell r="I12" t="str">
            <v>NE</v>
          </cell>
          <cell r="J12">
            <v>32.04</v>
          </cell>
          <cell r="K12">
            <v>0</v>
          </cell>
        </row>
        <row r="13">
          <cell r="B13">
            <v>20.520833333333336</v>
          </cell>
          <cell r="C13">
            <v>31.2</v>
          </cell>
          <cell r="D13">
            <v>10.3</v>
          </cell>
          <cell r="E13">
            <v>62.333333333333336</v>
          </cell>
          <cell r="F13">
            <v>95</v>
          </cell>
          <cell r="G13">
            <v>25</v>
          </cell>
          <cell r="H13">
            <v>15.48</v>
          </cell>
          <cell r="I13" t="str">
            <v>L</v>
          </cell>
          <cell r="J13">
            <v>29.16</v>
          </cell>
          <cell r="K13">
            <v>0</v>
          </cell>
        </row>
        <row r="14">
          <cell r="B14">
            <v>24.012500000000003</v>
          </cell>
          <cell r="C14">
            <v>34</v>
          </cell>
          <cell r="D14">
            <v>18.8</v>
          </cell>
          <cell r="E14">
            <v>69.333333333333329</v>
          </cell>
          <cell r="F14">
            <v>88</v>
          </cell>
          <cell r="G14">
            <v>35</v>
          </cell>
          <cell r="H14">
            <v>16.559999999999999</v>
          </cell>
          <cell r="I14" t="str">
            <v>SO</v>
          </cell>
          <cell r="J14">
            <v>37.800000000000004</v>
          </cell>
          <cell r="K14">
            <v>0</v>
          </cell>
        </row>
        <row r="15">
          <cell r="B15">
            <v>21.152380952380952</v>
          </cell>
          <cell r="C15">
            <v>30.6</v>
          </cell>
          <cell r="D15">
            <v>16.600000000000001</v>
          </cell>
          <cell r="E15">
            <v>74.333333333333329</v>
          </cell>
          <cell r="F15">
            <v>93</v>
          </cell>
          <cell r="G15">
            <v>40</v>
          </cell>
          <cell r="H15">
            <v>11.879999999999999</v>
          </cell>
          <cell r="I15" t="str">
            <v>S</v>
          </cell>
          <cell r="J15">
            <v>35.64</v>
          </cell>
          <cell r="K15">
            <v>0</v>
          </cell>
        </row>
        <row r="16">
          <cell r="B16">
            <v>24.262500000000003</v>
          </cell>
          <cell r="C16">
            <v>35.5</v>
          </cell>
          <cell r="D16">
            <v>15.5</v>
          </cell>
          <cell r="E16">
            <v>63.791666666666664</v>
          </cell>
          <cell r="F16">
            <v>93</v>
          </cell>
          <cell r="G16">
            <v>29</v>
          </cell>
          <cell r="H16">
            <v>17.64</v>
          </cell>
          <cell r="I16" t="str">
            <v>SO</v>
          </cell>
          <cell r="J16">
            <v>33.480000000000004</v>
          </cell>
          <cell r="K16">
            <v>0</v>
          </cell>
        </row>
        <row r="17">
          <cell r="B17">
            <v>24.004166666666666</v>
          </cell>
          <cell r="C17">
            <v>33.799999999999997</v>
          </cell>
          <cell r="D17">
            <v>16.5</v>
          </cell>
          <cell r="E17">
            <v>60.708333333333336</v>
          </cell>
          <cell r="F17">
            <v>89</v>
          </cell>
          <cell r="G17">
            <v>29</v>
          </cell>
          <cell r="H17">
            <v>12.96</v>
          </cell>
          <cell r="I17" t="str">
            <v>S</v>
          </cell>
          <cell r="J17">
            <v>24.12</v>
          </cell>
          <cell r="K17">
            <v>0</v>
          </cell>
        </row>
        <row r="18">
          <cell r="B18">
            <v>25.029166666666669</v>
          </cell>
          <cell r="C18">
            <v>35.4</v>
          </cell>
          <cell r="D18">
            <v>15.6</v>
          </cell>
          <cell r="E18">
            <v>57.75</v>
          </cell>
          <cell r="F18">
            <v>88</v>
          </cell>
          <cell r="G18">
            <v>30</v>
          </cell>
          <cell r="H18">
            <v>20.52</v>
          </cell>
          <cell r="I18" t="str">
            <v>NE</v>
          </cell>
          <cell r="J18">
            <v>36</v>
          </cell>
          <cell r="K18">
            <v>0</v>
          </cell>
        </row>
        <row r="19">
          <cell r="B19">
            <v>26.658333333333331</v>
          </cell>
          <cell r="C19">
            <v>37.200000000000003</v>
          </cell>
          <cell r="D19">
            <v>18.399999999999999</v>
          </cell>
          <cell r="E19">
            <v>57</v>
          </cell>
          <cell r="F19">
            <v>89</v>
          </cell>
          <cell r="G19">
            <v>20</v>
          </cell>
          <cell r="H19">
            <v>20.16</v>
          </cell>
          <cell r="I19" t="str">
            <v>NE</v>
          </cell>
          <cell r="J19">
            <v>45.72</v>
          </cell>
          <cell r="K19">
            <v>0</v>
          </cell>
        </row>
        <row r="20">
          <cell r="B20">
            <v>27.3125</v>
          </cell>
          <cell r="C20">
            <v>38.700000000000003</v>
          </cell>
          <cell r="D20">
            <v>19.600000000000001</v>
          </cell>
          <cell r="E20">
            <v>53.208333333333336</v>
          </cell>
          <cell r="F20">
            <v>80</v>
          </cell>
          <cell r="G20">
            <v>25</v>
          </cell>
          <cell r="H20">
            <v>12.96</v>
          </cell>
          <cell r="I20" t="str">
            <v>L</v>
          </cell>
          <cell r="J20">
            <v>37.440000000000005</v>
          </cell>
          <cell r="K20">
            <v>8.8000000000000007</v>
          </cell>
        </row>
        <row r="21">
          <cell r="B21">
            <v>28.425000000000001</v>
          </cell>
          <cell r="C21">
            <v>37.4</v>
          </cell>
          <cell r="D21">
            <v>20.6</v>
          </cell>
          <cell r="E21">
            <v>53.333333333333336</v>
          </cell>
          <cell r="F21">
            <v>86</v>
          </cell>
          <cell r="G21">
            <v>24</v>
          </cell>
          <cell r="H21">
            <v>21.6</v>
          </cell>
          <cell r="I21" t="str">
            <v>L</v>
          </cell>
          <cell r="J21">
            <v>41.4</v>
          </cell>
          <cell r="K21">
            <v>0.4</v>
          </cell>
        </row>
        <row r="22">
          <cell r="B22">
            <v>28.525000000000002</v>
          </cell>
          <cell r="C22">
            <v>36.6</v>
          </cell>
          <cell r="D22">
            <v>20.399999999999999</v>
          </cell>
          <cell r="E22">
            <v>51.958333333333336</v>
          </cell>
          <cell r="F22">
            <v>81</v>
          </cell>
          <cell r="G22">
            <v>26</v>
          </cell>
          <cell r="H22">
            <v>32.04</v>
          </cell>
          <cell r="I22" t="str">
            <v>NO</v>
          </cell>
          <cell r="J22">
            <v>64.08</v>
          </cell>
          <cell r="K22">
            <v>0</v>
          </cell>
        </row>
        <row r="23">
          <cell r="B23">
            <v>21.716666666666665</v>
          </cell>
          <cell r="C23">
            <v>31.1</v>
          </cell>
          <cell r="D23">
            <v>14.4</v>
          </cell>
          <cell r="E23">
            <v>71.541666666666671</v>
          </cell>
          <cell r="F23">
            <v>94</v>
          </cell>
          <cell r="G23">
            <v>37</v>
          </cell>
          <cell r="H23">
            <v>27.720000000000002</v>
          </cell>
          <cell r="I23" t="str">
            <v>SO</v>
          </cell>
          <cell r="J23">
            <v>56.88</v>
          </cell>
          <cell r="K23">
            <v>8.8000000000000007</v>
          </cell>
        </row>
        <row r="24">
          <cell r="B24">
            <v>15.24583333333333</v>
          </cell>
          <cell r="C24">
            <v>23.7</v>
          </cell>
          <cell r="D24">
            <v>7.8</v>
          </cell>
          <cell r="E24">
            <v>77.666666666666671</v>
          </cell>
          <cell r="F24">
            <v>96</v>
          </cell>
          <cell r="G24">
            <v>51</v>
          </cell>
          <cell r="H24">
            <v>20.16</v>
          </cell>
          <cell r="I24" t="str">
            <v>NE</v>
          </cell>
          <cell r="J24">
            <v>36.36</v>
          </cell>
          <cell r="K24">
            <v>1.8</v>
          </cell>
        </row>
        <row r="25">
          <cell r="B25">
            <v>20.762500000000003</v>
          </cell>
          <cell r="C25">
            <v>26.2</v>
          </cell>
          <cell r="D25">
            <v>17</v>
          </cell>
          <cell r="E25">
            <v>70</v>
          </cell>
          <cell r="F25">
            <v>96</v>
          </cell>
          <cell r="G25">
            <v>26</v>
          </cell>
          <cell r="H25">
            <v>20.88</v>
          </cell>
          <cell r="I25" t="str">
            <v>S</v>
          </cell>
          <cell r="J25">
            <v>41.04</v>
          </cell>
          <cell r="K25">
            <v>9.9999999999999982</v>
          </cell>
        </row>
        <row r="26">
          <cell r="B26">
            <v>18.231999999999999</v>
          </cell>
          <cell r="C26">
            <v>27.5</v>
          </cell>
          <cell r="D26">
            <v>9.1</v>
          </cell>
          <cell r="E26">
            <v>47.72</v>
          </cell>
          <cell r="F26">
            <v>83</v>
          </cell>
          <cell r="G26">
            <v>16</v>
          </cell>
          <cell r="H26">
            <v>29.52</v>
          </cell>
          <cell r="I26" t="str">
            <v>SE</v>
          </cell>
          <cell r="J26">
            <v>48.24</v>
          </cell>
          <cell r="K26">
            <v>0</v>
          </cell>
        </row>
        <row r="27">
          <cell r="B27">
            <v>19.586956521739129</v>
          </cell>
          <cell r="C27">
            <v>30.3</v>
          </cell>
          <cell r="D27">
            <v>8.6999999999999993</v>
          </cell>
          <cell r="E27">
            <v>44.260869565217391</v>
          </cell>
          <cell r="F27">
            <v>77</v>
          </cell>
          <cell r="G27">
            <v>21</v>
          </cell>
          <cell r="H27">
            <v>18.720000000000002</v>
          </cell>
          <cell r="I27" t="str">
            <v>NE</v>
          </cell>
          <cell r="J27">
            <v>33.840000000000003</v>
          </cell>
          <cell r="K27">
            <v>0</v>
          </cell>
        </row>
        <row r="28">
          <cell r="B28">
            <v>22.108333333333331</v>
          </cell>
          <cell r="C28">
            <v>33.6</v>
          </cell>
          <cell r="D28">
            <v>13.5</v>
          </cell>
          <cell r="E28">
            <v>61.458333333333336</v>
          </cell>
          <cell r="F28">
            <v>88</v>
          </cell>
          <cell r="G28">
            <v>31</v>
          </cell>
          <cell r="H28">
            <v>14.76</v>
          </cell>
          <cell r="I28" t="str">
            <v>L</v>
          </cell>
          <cell r="J28">
            <v>31.680000000000003</v>
          </cell>
          <cell r="K28">
            <v>0</v>
          </cell>
        </row>
        <row r="29">
          <cell r="B29">
            <v>21.320833333333333</v>
          </cell>
          <cell r="C29">
            <v>26.2</v>
          </cell>
          <cell r="D29">
            <v>16.899999999999999</v>
          </cell>
          <cell r="E29">
            <v>79.791666666666671</v>
          </cell>
          <cell r="F29">
            <v>96</v>
          </cell>
          <cell r="G29">
            <v>50</v>
          </cell>
          <cell r="H29">
            <v>27.720000000000002</v>
          </cell>
          <cell r="I29" t="str">
            <v>S</v>
          </cell>
          <cell r="J29">
            <v>52.92</v>
          </cell>
          <cell r="K29">
            <v>29.200000000000003</v>
          </cell>
        </row>
        <row r="30">
          <cell r="B30">
            <v>12.520833333333334</v>
          </cell>
          <cell r="C30">
            <v>19.7</v>
          </cell>
          <cell r="D30">
            <v>6.2</v>
          </cell>
          <cell r="E30">
            <v>49.041666666666664</v>
          </cell>
          <cell r="F30">
            <v>68</v>
          </cell>
          <cell r="G30">
            <v>22</v>
          </cell>
          <cell r="H30">
            <v>30.240000000000002</v>
          </cell>
          <cell r="I30" t="str">
            <v>S</v>
          </cell>
          <cell r="J30">
            <v>53.28</v>
          </cell>
          <cell r="K30">
            <v>0</v>
          </cell>
        </row>
        <row r="31">
          <cell r="B31">
            <v>14.041666666666666</v>
          </cell>
          <cell r="C31">
            <v>23.2</v>
          </cell>
          <cell r="D31">
            <v>5.0999999999999996</v>
          </cell>
          <cell r="E31">
            <v>50.875</v>
          </cell>
          <cell r="F31">
            <v>81</v>
          </cell>
          <cell r="G31">
            <v>26</v>
          </cell>
          <cell r="H31">
            <v>32.04</v>
          </cell>
          <cell r="I31" t="str">
            <v>NE</v>
          </cell>
          <cell r="J31">
            <v>50.4</v>
          </cell>
          <cell r="K31">
            <v>0</v>
          </cell>
        </row>
        <row r="32">
          <cell r="B32">
            <v>16.987500000000001</v>
          </cell>
          <cell r="C32">
            <v>27.1</v>
          </cell>
          <cell r="D32">
            <v>10</v>
          </cell>
          <cell r="E32">
            <v>60.125</v>
          </cell>
          <cell r="F32">
            <v>89</v>
          </cell>
          <cell r="G32">
            <v>27</v>
          </cell>
          <cell r="H32">
            <v>32.4</v>
          </cell>
          <cell r="I32" t="str">
            <v>NE</v>
          </cell>
          <cell r="J32">
            <v>51.480000000000004</v>
          </cell>
          <cell r="K32">
            <v>0</v>
          </cell>
        </row>
        <row r="33">
          <cell r="B33">
            <v>17.179166666666664</v>
          </cell>
          <cell r="C33">
            <v>22.3</v>
          </cell>
          <cell r="D33">
            <v>14.2</v>
          </cell>
          <cell r="E33">
            <v>70.458333333333329</v>
          </cell>
          <cell r="F33">
            <v>91</v>
          </cell>
          <cell r="G33">
            <v>54</v>
          </cell>
          <cell r="H33">
            <v>22.68</v>
          </cell>
          <cell r="I33" t="str">
            <v>L</v>
          </cell>
          <cell r="J33">
            <v>38.880000000000003</v>
          </cell>
          <cell r="K33">
            <v>2.4</v>
          </cell>
        </row>
        <row r="34">
          <cell r="B34">
            <v>22.804166666666664</v>
          </cell>
          <cell r="C34">
            <v>35.4</v>
          </cell>
          <cell r="D34">
            <v>14.7</v>
          </cell>
          <cell r="E34">
            <v>59.541666666666664</v>
          </cell>
          <cell r="F34">
            <v>88</v>
          </cell>
          <cell r="G34">
            <v>25</v>
          </cell>
          <cell r="H34">
            <v>18</v>
          </cell>
          <cell r="I34" t="str">
            <v>L</v>
          </cell>
          <cell r="J34">
            <v>41.4</v>
          </cell>
          <cell r="K34">
            <v>0</v>
          </cell>
        </row>
        <row r="35">
          <cell r="I35" t="str">
            <v>NE</v>
          </cell>
        </row>
      </sheetData>
      <sheetData sheetId="9">
        <row r="5">
          <cell r="B5">
            <v>27.216666666666672</v>
          </cell>
        </row>
      </sheetData>
      <sheetData sheetId="10">
        <row r="5">
          <cell r="B5">
            <v>21.508333333333336</v>
          </cell>
        </row>
      </sheetData>
      <sheetData sheetId="11">
        <row r="5">
          <cell r="B5">
            <v>25.512499999999999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S</v>
          </cell>
        </row>
      </sheetData>
      <sheetData sheetId="1"/>
      <sheetData sheetId="2">
        <row r="5">
          <cell r="B5">
            <v>26.675000000000008</v>
          </cell>
        </row>
      </sheetData>
      <sheetData sheetId="3">
        <row r="5">
          <cell r="B5">
            <v>25.983333333333334</v>
          </cell>
        </row>
      </sheetData>
      <sheetData sheetId="4"/>
      <sheetData sheetId="5"/>
      <sheetData sheetId="6"/>
      <sheetData sheetId="7"/>
      <sheetData sheetId="8">
        <row r="5">
          <cell r="B5">
            <v>28.9</v>
          </cell>
          <cell r="C5">
            <v>30</v>
          </cell>
          <cell r="D5">
            <v>28.2</v>
          </cell>
          <cell r="E5">
            <v>33</v>
          </cell>
          <cell r="F5">
            <v>38</v>
          </cell>
          <cell r="G5">
            <v>31</v>
          </cell>
          <cell r="H5">
            <v>40.960000000000008</v>
          </cell>
          <cell r="I5" t="str">
            <v>SO</v>
          </cell>
          <cell r="J5">
            <v>89.600000000000009</v>
          </cell>
          <cell r="K5">
            <v>0</v>
          </cell>
        </row>
        <row r="6">
          <cell r="B6">
            <v>28.016666666666666</v>
          </cell>
          <cell r="C6">
            <v>38.9</v>
          </cell>
          <cell r="D6">
            <v>17.7</v>
          </cell>
          <cell r="E6">
            <v>38.791666666666664</v>
          </cell>
          <cell r="F6">
            <v>70</v>
          </cell>
          <cell r="G6">
            <v>12</v>
          </cell>
          <cell r="H6">
            <v>8.2799999999999994</v>
          </cell>
          <cell r="I6" t="str">
            <v>SO</v>
          </cell>
          <cell r="J6">
            <v>14.4</v>
          </cell>
          <cell r="K6">
            <v>0</v>
          </cell>
        </row>
        <row r="7">
          <cell r="B7">
            <v>29.74166666666666</v>
          </cell>
          <cell r="C7">
            <v>39.4</v>
          </cell>
          <cell r="D7">
            <v>20.7</v>
          </cell>
          <cell r="E7">
            <v>31.166666666666668</v>
          </cell>
          <cell r="F7">
            <v>54</v>
          </cell>
          <cell r="G7">
            <v>12</v>
          </cell>
          <cell r="H7">
            <v>11.16</v>
          </cell>
          <cell r="I7" t="str">
            <v>SO</v>
          </cell>
          <cell r="J7">
            <v>25.2</v>
          </cell>
          <cell r="K7">
            <v>0</v>
          </cell>
        </row>
        <row r="8">
          <cell r="B8">
            <v>28.612500000000001</v>
          </cell>
          <cell r="C8">
            <v>39</v>
          </cell>
          <cell r="D8">
            <v>17.899999999999999</v>
          </cell>
          <cell r="E8">
            <v>37.541666666666664</v>
          </cell>
          <cell r="F8">
            <v>75</v>
          </cell>
          <cell r="G8">
            <v>12</v>
          </cell>
          <cell r="H8">
            <v>14.04</v>
          </cell>
          <cell r="I8" t="str">
            <v>SO</v>
          </cell>
          <cell r="J8">
            <v>30.240000000000002</v>
          </cell>
          <cell r="K8">
            <v>0</v>
          </cell>
        </row>
        <row r="9">
          <cell r="B9">
            <v>29.599999999999998</v>
          </cell>
          <cell r="C9">
            <v>40.5</v>
          </cell>
          <cell r="D9">
            <v>18.600000000000001</v>
          </cell>
          <cell r="E9">
            <v>38.333333333333336</v>
          </cell>
          <cell r="F9">
            <v>75</v>
          </cell>
          <cell r="G9">
            <v>11</v>
          </cell>
          <cell r="H9">
            <v>15.120000000000001</v>
          </cell>
          <cell r="I9" t="str">
            <v>SO</v>
          </cell>
          <cell r="J9">
            <v>35.28</v>
          </cell>
          <cell r="K9">
            <v>0</v>
          </cell>
        </row>
        <row r="10">
          <cell r="B10">
            <v>31.491666666666671</v>
          </cell>
          <cell r="C10">
            <v>39</v>
          </cell>
          <cell r="D10">
            <v>23.6</v>
          </cell>
          <cell r="E10">
            <v>26.291666666666668</v>
          </cell>
          <cell r="F10">
            <v>50</v>
          </cell>
          <cell r="G10">
            <v>12</v>
          </cell>
          <cell r="H10">
            <v>17.28</v>
          </cell>
          <cell r="I10" t="str">
            <v>SO</v>
          </cell>
          <cell r="J10">
            <v>47.519999999999996</v>
          </cell>
          <cell r="K10">
            <v>0</v>
          </cell>
        </row>
        <row r="11">
          <cell r="B11">
            <v>30.425000000000008</v>
          </cell>
          <cell r="C11">
            <v>37.299999999999997</v>
          </cell>
          <cell r="D11">
            <v>25.1</v>
          </cell>
          <cell r="E11">
            <v>30.583333333333332</v>
          </cell>
          <cell r="F11">
            <v>49</v>
          </cell>
          <cell r="G11">
            <v>17</v>
          </cell>
          <cell r="H11">
            <v>14.76</v>
          </cell>
          <cell r="I11" t="str">
            <v>SO</v>
          </cell>
          <cell r="J11">
            <v>37.080000000000005</v>
          </cell>
          <cell r="K11">
            <v>0</v>
          </cell>
        </row>
        <row r="12">
          <cell r="B12">
            <v>31.054166666666664</v>
          </cell>
          <cell r="C12">
            <v>38.200000000000003</v>
          </cell>
          <cell r="D12">
            <v>23.5</v>
          </cell>
          <cell r="E12">
            <v>35.166666666666664</v>
          </cell>
          <cell r="F12">
            <v>63</v>
          </cell>
          <cell r="G12">
            <v>26</v>
          </cell>
          <cell r="H12">
            <v>10.8</v>
          </cell>
          <cell r="I12" t="str">
            <v>S</v>
          </cell>
          <cell r="J12">
            <v>27.36</v>
          </cell>
          <cell r="K12">
            <v>0</v>
          </cell>
        </row>
        <row r="13">
          <cell r="B13">
            <v>29.733333333333334</v>
          </cell>
          <cell r="C13">
            <v>34.6</v>
          </cell>
          <cell r="D13">
            <v>24.4</v>
          </cell>
          <cell r="E13">
            <v>53.333333333333336</v>
          </cell>
          <cell r="F13">
            <v>85</v>
          </cell>
          <cell r="G13">
            <v>36</v>
          </cell>
          <cell r="H13">
            <v>8.64</v>
          </cell>
          <cell r="I13" t="str">
            <v>SO</v>
          </cell>
          <cell r="J13">
            <v>29.52</v>
          </cell>
          <cell r="K13">
            <v>2.2000000000000002</v>
          </cell>
        </row>
        <row r="14">
          <cell r="B14">
            <v>24.154166666666665</v>
          </cell>
          <cell r="C14">
            <v>29.1</v>
          </cell>
          <cell r="D14">
            <v>20.3</v>
          </cell>
          <cell r="E14">
            <v>75</v>
          </cell>
          <cell r="F14">
            <v>84</v>
          </cell>
          <cell r="G14">
            <v>58</v>
          </cell>
          <cell r="H14">
            <v>21.96</v>
          </cell>
          <cell r="I14" t="str">
            <v>S</v>
          </cell>
          <cell r="J14">
            <v>41.4</v>
          </cell>
          <cell r="K14">
            <v>0</v>
          </cell>
        </row>
        <row r="15">
          <cell r="B15">
            <v>21.966666666666669</v>
          </cell>
          <cell r="C15">
            <v>29.8</v>
          </cell>
          <cell r="D15">
            <v>18.2</v>
          </cell>
          <cell r="E15">
            <v>76.761904761904759</v>
          </cell>
          <cell r="F15">
            <v>93</v>
          </cell>
          <cell r="G15">
            <v>47</v>
          </cell>
          <cell r="H15">
            <v>12.6</v>
          </cell>
          <cell r="I15" t="str">
            <v>S</v>
          </cell>
          <cell r="J15">
            <v>25.2</v>
          </cell>
          <cell r="K15">
            <v>0</v>
          </cell>
        </row>
        <row r="16">
          <cell r="B16">
            <v>26.725000000000005</v>
          </cell>
          <cell r="C16">
            <v>36.6</v>
          </cell>
          <cell r="D16">
            <v>20</v>
          </cell>
          <cell r="E16">
            <v>62.75</v>
          </cell>
          <cell r="F16">
            <v>87</v>
          </cell>
          <cell r="G16">
            <v>31</v>
          </cell>
          <cell r="H16">
            <v>19.079999999999998</v>
          </cell>
          <cell r="I16" t="str">
            <v>S</v>
          </cell>
          <cell r="J16">
            <v>37.440000000000005</v>
          </cell>
          <cell r="K16">
            <v>0</v>
          </cell>
        </row>
        <row r="17">
          <cell r="B17">
            <v>26.724999999999994</v>
          </cell>
          <cell r="C17">
            <v>34.6</v>
          </cell>
          <cell r="D17">
            <v>20.2</v>
          </cell>
          <cell r="E17">
            <v>53.916666666666664</v>
          </cell>
          <cell r="F17">
            <v>77</v>
          </cell>
          <cell r="G17">
            <v>30</v>
          </cell>
          <cell r="H17">
            <v>19.440000000000001</v>
          </cell>
          <cell r="I17" t="str">
            <v>S</v>
          </cell>
          <cell r="J17">
            <v>39.6</v>
          </cell>
          <cell r="K17">
            <v>0</v>
          </cell>
        </row>
        <row r="18">
          <cell r="B18">
            <v>30.020833333333332</v>
          </cell>
          <cell r="C18">
            <v>41</v>
          </cell>
          <cell r="D18">
            <v>20.399999999999999</v>
          </cell>
          <cell r="E18">
            <v>44.541666666666664</v>
          </cell>
          <cell r="F18">
            <v>75</v>
          </cell>
          <cell r="G18">
            <v>17</v>
          </cell>
          <cell r="H18">
            <v>14.4</v>
          </cell>
          <cell r="I18" t="str">
            <v>NO</v>
          </cell>
          <cell r="J18">
            <v>35.64</v>
          </cell>
          <cell r="K18">
            <v>0</v>
          </cell>
        </row>
        <row r="19">
          <cell r="B19">
            <v>32.779166666666669</v>
          </cell>
          <cell r="C19">
            <v>39.799999999999997</v>
          </cell>
          <cell r="D19">
            <v>25.6</v>
          </cell>
          <cell r="E19">
            <v>35.5</v>
          </cell>
          <cell r="F19">
            <v>61</v>
          </cell>
          <cell r="G19">
            <v>22</v>
          </cell>
          <cell r="H19">
            <v>14.76</v>
          </cell>
          <cell r="I19" t="str">
            <v>S</v>
          </cell>
          <cell r="J19">
            <v>33.119999999999997</v>
          </cell>
          <cell r="K19">
            <v>0</v>
          </cell>
        </row>
        <row r="20">
          <cell r="B20">
            <v>33.087499999999999</v>
          </cell>
          <cell r="C20">
            <v>39.6</v>
          </cell>
          <cell r="D20">
            <v>27.7</v>
          </cell>
          <cell r="E20">
            <v>37.458333333333336</v>
          </cell>
          <cell r="F20">
            <v>52</v>
          </cell>
          <cell r="G20">
            <v>22</v>
          </cell>
          <cell r="H20">
            <v>14.4</v>
          </cell>
          <cell r="I20" t="str">
            <v>SO</v>
          </cell>
          <cell r="J20">
            <v>32.4</v>
          </cell>
          <cell r="K20">
            <v>0</v>
          </cell>
        </row>
        <row r="21">
          <cell r="B21">
            <v>33.233333333333341</v>
          </cell>
          <cell r="C21">
            <v>40</v>
          </cell>
          <cell r="D21">
            <v>28.2</v>
          </cell>
          <cell r="E21">
            <v>38.666666666666664</v>
          </cell>
          <cell r="F21">
            <v>53</v>
          </cell>
          <cell r="G21">
            <v>23</v>
          </cell>
          <cell r="H21">
            <v>14.76</v>
          </cell>
          <cell r="I21" t="str">
            <v>S</v>
          </cell>
          <cell r="J21">
            <v>34.56</v>
          </cell>
          <cell r="K21">
            <v>0</v>
          </cell>
        </row>
        <row r="22">
          <cell r="B22">
            <v>33.429166666666667</v>
          </cell>
          <cell r="C22">
            <v>39.700000000000003</v>
          </cell>
          <cell r="D22">
            <v>29</v>
          </cell>
          <cell r="E22">
            <v>38.875</v>
          </cell>
          <cell r="F22">
            <v>53</v>
          </cell>
          <cell r="G22">
            <v>21</v>
          </cell>
          <cell r="H22">
            <v>24.48</v>
          </cell>
          <cell r="I22" t="str">
            <v>S</v>
          </cell>
          <cell r="J22">
            <v>59.760000000000005</v>
          </cell>
          <cell r="K22">
            <v>0</v>
          </cell>
        </row>
        <row r="23">
          <cell r="B23">
            <v>23.695833333333329</v>
          </cell>
          <cell r="C23">
            <v>36.299999999999997</v>
          </cell>
          <cell r="D23">
            <v>16.100000000000001</v>
          </cell>
          <cell r="E23">
            <v>62.375</v>
          </cell>
          <cell r="F23">
            <v>93</v>
          </cell>
          <cell r="G23">
            <v>29</v>
          </cell>
          <cell r="H23">
            <v>24.12</v>
          </cell>
          <cell r="I23" t="str">
            <v>S</v>
          </cell>
          <cell r="J23">
            <v>47.519999999999996</v>
          </cell>
          <cell r="K23">
            <v>11.200000000000001</v>
          </cell>
        </row>
        <row r="24">
          <cell r="B24">
            <v>19.529166666666665</v>
          </cell>
          <cell r="C24">
            <v>26.5</v>
          </cell>
          <cell r="D24">
            <v>12.8</v>
          </cell>
          <cell r="E24">
            <v>67.958333333333329</v>
          </cell>
          <cell r="F24">
            <v>93</v>
          </cell>
          <cell r="G24">
            <v>43</v>
          </cell>
          <cell r="H24">
            <v>15.48</v>
          </cell>
          <cell r="I24" t="str">
            <v>SO</v>
          </cell>
          <cell r="J24">
            <v>29.52</v>
          </cell>
          <cell r="K24">
            <v>0</v>
          </cell>
        </row>
        <row r="25">
          <cell r="B25">
            <v>23.525000000000002</v>
          </cell>
          <cell r="C25">
            <v>29.8</v>
          </cell>
          <cell r="D25">
            <v>17.399999999999999</v>
          </cell>
          <cell r="E25">
            <v>58.666666666666664</v>
          </cell>
          <cell r="F25">
            <v>92</v>
          </cell>
          <cell r="G25">
            <v>25</v>
          </cell>
          <cell r="H25">
            <v>20.88</v>
          </cell>
          <cell r="I25" t="str">
            <v>S</v>
          </cell>
          <cell r="J25">
            <v>37.800000000000004</v>
          </cell>
          <cell r="K25">
            <v>1.7999999999999998</v>
          </cell>
        </row>
        <row r="26">
          <cell r="B26">
            <v>22.416666666666668</v>
          </cell>
          <cell r="C26">
            <v>32.1</v>
          </cell>
          <cell r="D26">
            <v>12.8</v>
          </cell>
          <cell r="E26">
            <v>41.083333333333336</v>
          </cell>
          <cell r="F26">
            <v>75</v>
          </cell>
          <cell r="G26">
            <v>13</v>
          </cell>
          <cell r="H26">
            <v>24.12</v>
          </cell>
          <cell r="I26" t="str">
            <v>SO</v>
          </cell>
          <cell r="J26">
            <v>45</v>
          </cell>
          <cell r="K26">
            <v>0</v>
          </cell>
        </row>
        <row r="27">
          <cell r="B27">
            <v>23.720833333333331</v>
          </cell>
          <cell r="C27">
            <v>34</v>
          </cell>
          <cell r="D27">
            <v>13.5</v>
          </cell>
          <cell r="E27">
            <v>34.791666666666664</v>
          </cell>
          <cell r="F27">
            <v>70</v>
          </cell>
          <cell r="G27">
            <v>13</v>
          </cell>
          <cell r="H27">
            <v>10.8</v>
          </cell>
          <cell r="I27" t="str">
            <v>SO</v>
          </cell>
          <cell r="J27">
            <v>27</v>
          </cell>
          <cell r="K27">
            <v>0</v>
          </cell>
        </row>
        <row r="28">
          <cell r="B28">
            <v>27.808333333333337</v>
          </cell>
          <cell r="C28">
            <v>37.700000000000003</v>
          </cell>
          <cell r="D28">
            <v>19.100000000000001</v>
          </cell>
          <cell r="E28">
            <v>44.458333333333336</v>
          </cell>
          <cell r="F28">
            <v>69</v>
          </cell>
          <cell r="G28">
            <v>27</v>
          </cell>
          <cell r="H28">
            <v>15.48</v>
          </cell>
          <cell r="I28" t="str">
            <v>SO</v>
          </cell>
          <cell r="J28">
            <v>32.04</v>
          </cell>
          <cell r="K28">
            <v>0</v>
          </cell>
        </row>
        <row r="29">
          <cell r="B29">
            <v>24.875</v>
          </cell>
          <cell r="C29">
            <v>32.4</v>
          </cell>
          <cell r="D29">
            <v>21</v>
          </cell>
          <cell r="E29">
            <v>67.875</v>
          </cell>
          <cell r="F29">
            <v>95</v>
          </cell>
          <cell r="G29">
            <v>40</v>
          </cell>
          <cell r="H29">
            <v>27</v>
          </cell>
          <cell r="I29" t="str">
            <v>SO</v>
          </cell>
          <cell r="J29">
            <v>57.6</v>
          </cell>
          <cell r="K29">
            <v>13.8</v>
          </cell>
        </row>
        <row r="30">
          <cell r="B30">
            <v>16.112500000000001</v>
          </cell>
          <cell r="C30">
            <v>22</v>
          </cell>
          <cell r="D30">
            <v>10.9</v>
          </cell>
          <cell r="E30">
            <v>39.416666666666664</v>
          </cell>
          <cell r="F30">
            <v>55</v>
          </cell>
          <cell r="G30">
            <v>22</v>
          </cell>
          <cell r="H30">
            <v>25.56</v>
          </cell>
          <cell r="I30" t="str">
            <v>S</v>
          </cell>
          <cell r="J30">
            <v>52.56</v>
          </cell>
          <cell r="K30">
            <v>0</v>
          </cell>
        </row>
        <row r="31">
          <cell r="B31">
            <v>17.2</v>
          </cell>
          <cell r="C31">
            <v>28.5</v>
          </cell>
          <cell r="D31">
            <v>7</v>
          </cell>
          <cell r="E31">
            <v>45.916666666666664</v>
          </cell>
          <cell r="F31">
            <v>81</v>
          </cell>
          <cell r="G31">
            <v>20</v>
          </cell>
          <cell r="H31">
            <v>12.24</v>
          </cell>
          <cell r="I31" t="str">
            <v>SO</v>
          </cell>
          <cell r="J31">
            <v>28.8</v>
          </cell>
          <cell r="K31">
            <v>0</v>
          </cell>
        </row>
        <row r="32">
          <cell r="B32">
            <v>22.766666666666666</v>
          </cell>
          <cell r="C32">
            <v>33.299999999999997</v>
          </cell>
          <cell r="D32">
            <v>14.1</v>
          </cell>
          <cell r="E32">
            <v>41.458333333333336</v>
          </cell>
          <cell r="F32">
            <v>71</v>
          </cell>
          <cell r="G32">
            <v>15</v>
          </cell>
          <cell r="H32">
            <v>16.559999999999999</v>
          </cell>
          <cell r="I32" t="str">
            <v>SO</v>
          </cell>
          <cell r="J32">
            <v>29.880000000000003</v>
          </cell>
          <cell r="K32">
            <v>0</v>
          </cell>
        </row>
        <row r="33">
          <cell r="B33">
            <v>28.120833333333334</v>
          </cell>
          <cell r="C33">
            <v>36.700000000000003</v>
          </cell>
          <cell r="D33">
            <v>21.7</v>
          </cell>
          <cell r="E33">
            <v>42.208333333333336</v>
          </cell>
          <cell r="F33">
            <v>72</v>
          </cell>
          <cell r="G33">
            <v>24</v>
          </cell>
          <cell r="H33">
            <v>12.6</v>
          </cell>
          <cell r="I33" t="str">
            <v>SO</v>
          </cell>
          <cell r="J33">
            <v>29.52</v>
          </cell>
          <cell r="K33">
            <v>0</v>
          </cell>
        </row>
        <row r="34">
          <cell r="B34">
            <v>31.685714285714283</v>
          </cell>
          <cell r="C34">
            <v>38.4</v>
          </cell>
          <cell r="D34">
            <v>22</v>
          </cell>
          <cell r="E34">
            <v>39.61904761904762</v>
          </cell>
          <cell r="F34">
            <v>71</v>
          </cell>
          <cell r="G34">
            <v>26</v>
          </cell>
          <cell r="H34">
            <v>20.52</v>
          </cell>
          <cell r="I34" t="str">
            <v>SO</v>
          </cell>
          <cell r="J34">
            <v>43.56</v>
          </cell>
          <cell r="K34">
            <v>0</v>
          </cell>
        </row>
        <row r="35">
          <cell r="I35" t="str">
            <v>SO</v>
          </cell>
        </row>
      </sheetData>
      <sheetData sheetId="9">
        <row r="5">
          <cell r="B5">
            <v>33.483333333333327</v>
          </cell>
        </row>
      </sheetData>
      <sheetData sheetId="10">
        <row r="5">
          <cell r="B5">
            <v>26.550000000000008</v>
          </cell>
        </row>
      </sheetData>
      <sheetData sheetId="11">
        <row r="5">
          <cell r="B5">
            <v>28.525000000000002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NE</v>
          </cell>
        </row>
      </sheetData>
      <sheetData sheetId="1"/>
      <sheetData sheetId="2">
        <row r="5">
          <cell r="B5">
            <v>26.191666666666666</v>
          </cell>
        </row>
      </sheetData>
      <sheetData sheetId="3">
        <row r="5">
          <cell r="B5">
            <v>24.108333333333334</v>
          </cell>
        </row>
      </sheetData>
      <sheetData sheetId="4"/>
      <sheetData sheetId="5"/>
      <sheetData sheetId="6"/>
      <sheetData sheetId="7"/>
      <sheetData sheetId="8">
        <row r="5">
          <cell r="B5">
            <v>23.075000000000003</v>
          </cell>
          <cell r="C5">
            <v>34.299999999999997</v>
          </cell>
          <cell r="D5">
            <v>10.4</v>
          </cell>
          <cell r="E5">
            <v>49.75</v>
          </cell>
          <cell r="F5">
            <v>93</v>
          </cell>
          <cell r="G5">
            <v>19</v>
          </cell>
          <cell r="H5">
            <v>10.44</v>
          </cell>
          <cell r="I5" t="str">
            <v>SE</v>
          </cell>
          <cell r="J5">
            <v>20.52</v>
          </cell>
          <cell r="K5">
            <v>0</v>
          </cell>
        </row>
        <row r="6">
          <cell r="B6">
            <v>23.029166666666669</v>
          </cell>
          <cell r="C6">
            <v>35.4</v>
          </cell>
          <cell r="D6">
            <v>11.4</v>
          </cell>
          <cell r="E6">
            <v>51.666666666666664</v>
          </cell>
          <cell r="F6">
            <v>90</v>
          </cell>
          <cell r="G6">
            <v>17</v>
          </cell>
          <cell r="H6">
            <v>9</v>
          </cell>
          <cell r="I6" t="str">
            <v>SE</v>
          </cell>
          <cell r="J6">
            <v>19.8</v>
          </cell>
          <cell r="K6">
            <v>0</v>
          </cell>
        </row>
        <row r="7">
          <cell r="B7">
            <v>23.729166666666661</v>
          </cell>
          <cell r="C7">
            <v>36</v>
          </cell>
          <cell r="D7">
            <v>11.8</v>
          </cell>
          <cell r="E7">
            <v>48.75</v>
          </cell>
          <cell r="F7">
            <v>89</v>
          </cell>
          <cell r="G7">
            <v>13</v>
          </cell>
          <cell r="H7">
            <v>8.64</v>
          </cell>
          <cell r="I7" t="str">
            <v>SE</v>
          </cell>
          <cell r="J7">
            <v>17.64</v>
          </cell>
          <cell r="K7">
            <v>0</v>
          </cell>
        </row>
        <row r="8">
          <cell r="B8">
            <v>24.541666666666668</v>
          </cell>
          <cell r="C8">
            <v>32.6</v>
          </cell>
          <cell r="D8">
            <v>17.2</v>
          </cell>
          <cell r="E8">
            <v>45.208333333333336</v>
          </cell>
          <cell r="F8">
            <v>71</v>
          </cell>
          <cell r="G8">
            <v>28</v>
          </cell>
          <cell r="H8">
            <v>10.08</v>
          </cell>
          <cell r="I8" t="str">
            <v>L</v>
          </cell>
          <cell r="J8">
            <v>31.319999999999997</v>
          </cell>
          <cell r="K8">
            <v>0</v>
          </cell>
        </row>
        <row r="9">
          <cell r="B9">
            <v>25.762500000000003</v>
          </cell>
          <cell r="C9">
            <v>37.6</v>
          </cell>
          <cell r="D9">
            <v>15.1</v>
          </cell>
          <cell r="E9">
            <v>49.833333333333336</v>
          </cell>
          <cell r="F9">
            <v>87</v>
          </cell>
          <cell r="G9">
            <v>16</v>
          </cell>
          <cell r="H9">
            <v>7.9200000000000008</v>
          </cell>
          <cell r="I9" t="str">
            <v>L</v>
          </cell>
          <cell r="J9">
            <v>26.64</v>
          </cell>
          <cell r="K9">
            <v>0</v>
          </cell>
        </row>
        <row r="10">
          <cell r="B10">
            <v>26.724999999999994</v>
          </cell>
          <cell r="C10">
            <v>38.700000000000003</v>
          </cell>
          <cell r="D10">
            <v>14.4</v>
          </cell>
          <cell r="E10">
            <v>46.958333333333336</v>
          </cell>
          <cell r="F10">
            <v>92</v>
          </cell>
          <cell r="G10">
            <v>12</v>
          </cell>
          <cell r="H10">
            <v>21.6</v>
          </cell>
          <cell r="I10" t="str">
            <v>N</v>
          </cell>
          <cell r="J10">
            <v>41.4</v>
          </cell>
          <cell r="K10">
            <v>0</v>
          </cell>
        </row>
        <row r="11">
          <cell r="B11">
            <v>28.004166666666674</v>
          </cell>
          <cell r="C11">
            <v>38.6</v>
          </cell>
          <cell r="D11">
            <v>18.100000000000001</v>
          </cell>
          <cell r="E11">
            <v>31.666666666666668</v>
          </cell>
          <cell r="F11">
            <v>59</v>
          </cell>
          <cell r="G11">
            <v>13</v>
          </cell>
          <cell r="H11">
            <v>23.759999999999998</v>
          </cell>
          <cell r="I11" t="str">
            <v>N</v>
          </cell>
          <cell r="J11">
            <v>56.88</v>
          </cell>
          <cell r="K11">
            <v>0</v>
          </cell>
        </row>
        <row r="12">
          <cell r="B12">
            <v>24.412499999999998</v>
          </cell>
          <cell r="C12">
            <v>32</v>
          </cell>
          <cell r="D12">
            <v>15.5</v>
          </cell>
          <cell r="E12">
            <v>46.125</v>
          </cell>
          <cell r="F12">
            <v>73</v>
          </cell>
          <cell r="G12">
            <v>24</v>
          </cell>
          <cell r="H12">
            <v>13.68</v>
          </cell>
          <cell r="I12" t="str">
            <v>NO</v>
          </cell>
          <cell r="J12">
            <v>26.64</v>
          </cell>
          <cell r="K12">
            <v>0</v>
          </cell>
        </row>
        <row r="13">
          <cell r="B13">
            <v>28.279166666666665</v>
          </cell>
          <cell r="C13">
            <v>39</v>
          </cell>
          <cell r="D13">
            <v>18.5</v>
          </cell>
          <cell r="E13">
            <v>42.166666666666664</v>
          </cell>
          <cell r="F13">
            <v>76</v>
          </cell>
          <cell r="G13">
            <v>13</v>
          </cell>
          <cell r="H13">
            <v>19.8</v>
          </cell>
          <cell r="I13" t="str">
            <v>N</v>
          </cell>
          <cell r="J13">
            <v>44.64</v>
          </cell>
          <cell r="K13">
            <v>0</v>
          </cell>
        </row>
        <row r="14">
          <cell r="B14">
            <v>27.11666666666666</v>
          </cell>
          <cell r="C14">
            <v>38.5</v>
          </cell>
          <cell r="D14">
            <v>18.3</v>
          </cell>
          <cell r="E14">
            <v>48.125</v>
          </cell>
          <cell r="F14">
            <v>81</v>
          </cell>
          <cell r="G14">
            <v>14</v>
          </cell>
          <cell r="H14">
            <v>19.079999999999998</v>
          </cell>
          <cell r="I14" t="str">
            <v>O</v>
          </cell>
          <cell r="J14">
            <v>50.04</v>
          </cell>
          <cell r="K14">
            <v>0</v>
          </cell>
        </row>
        <row r="15">
          <cell r="B15">
            <v>23.661904761904765</v>
          </cell>
          <cell r="C15">
            <v>31.7</v>
          </cell>
          <cell r="D15">
            <v>19.600000000000001</v>
          </cell>
          <cell r="E15">
            <v>71.285714285714292</v>
          </cell>
          <cell r="F15">
            <v>87</v>
          </cell>
          <cell r="G15">
            <v>40</v>
          </cell>
          <cell r="H15">
            <v>13.68</v>
          </cell>
          <cell r="I15" t="str">
            <v>S</v>
          </cell>
          <cell r="J15">
            <v>30.6</v>
          </cell>
          <cell r="K15">
            <v>0</v>
          </cell>
        </row>
        <row r="16">
          <cell r="B16">
            <v>26.0625</v>
          </cell>
          <cell r="C16">
            <v>37.9</v>
          </cell>
          <cell r="D16">
            <v>16.399999999999999</v>
          </cell>
          <cell r="E16">
            <v>61.166666666666664</v>
          </cell>
          <cell r="F16">
            <v>94</v>
          </cell>
          <cell r="G16">
            <v>23</v>
          </cell>
          <cell r="H16">
            <v>15.48</v>
          </cell>
          <cell r="I16" t="str">
            <v>NE</v>
          </cell>
          <cell r="J16">
            <v>47.519999999999996</v>
          </cell>
          <cell r="K16">
            <v>0</v>
          </cell>
        </row>
        <row r="17">
          <cell r="B17">
            <v>25.737500000000001</v>
          </cell>
          <cell r="C17">
            <v>33</v>
          </cell>
          <cell r="D17">
            <v>17.899999999999999</v>
          </cell>
          <cell r="E17">
            <v>60.708333333333336</v>
          </cell>
          <cell r="F17">
            <v>90</v>
          </cell>
          <cell r="G17">
            <v>35</v>
          </cell>
          <cell r="H17">
            <v>8.2799999999999994</v>
          </cell>
          <cell r="I17" t="str">
            <v>S</v>
          </cell>
          <cell r="J17">
            <v>16.2</v>
          </cell>
          <cell r="K17">
            <v>0</v>
          </cell>
        </row>
        <row r="18">
          <cell r="B18">
            <v>26.995833333333334</v>
          </cell>
          <cell r="C18">
            <v>36.700000000000003</v>
          </cell>
          <cell r="D18">
            <v>17.3</v>
          </cell>
          <cell r="E18">
            <v>58.5</v>
          </cell>
          <cell r="F18">
            <v>92</v>
          </cell>
          <cell r="G18">
            <v>28</v>
          </cell>
          <cell r="H18">
            <v>14.04</v>
          </cell>
          <cell r="I18" t="str">
            <v>L</v>
          </cell>
          <cell r="J18">
            <v>30.6</v>
          </cell>
          <cell r="K18">
            <v>0</v>
          </cell>
        </row>
        <row r="19">
          <cell r="B19">
            <v>28.708333333333339</v>
          </cell>
          <cell r="C19">
            <v>38.299999999999997</v>
          </cell>
          <cell r="D19">
            <v>21.6</v>
          </cell>
          <cell r="E19">
            <v>49.958333333333336</v>
          </cell>
          <cell r="F19">
            <v>76</v>
          </cell>
          <cell r="G19">
            <v>23</v>
          </cell>
          <cell r="H19">
            <v>15.120000000000001</v>
          </cell>
          <cell r="I19" t="str">
            <v>L</v>
          </cell>
          <cell r="J19">
            <v>32.76</v>
          </cell>
          <cell r="K19">
            <v>0</v>
          </cell>
        </row>
        <row r="20">
          <cell r="B20">
            <v>28.620833333333334</v>
          </cell>
          <cell r="C20">
            <v>38.299999999999997</v>
          </cell>
          <cell r="D20">
            <v>19.5</v>
          </cell>
          <cell r="E20">
            <v>48.458333333333336</v>
          </cell>
          <cell r="F20">
            <v>80</v>
          </cell>
          <cell r="G20">
            <v>26</v>
          </cell>
          <cell r="H20">
            <v>14.76</v>
          </cell>
          <cell r="I20" t="str">
            <v>NO</v>
          </cell>
          <cell r="J20">
            <v>30.6</v>
          </cell>
          <cell r="K20">
            <v>0</v>
          </cell>
        </row>
        <row r="21">
          <cell r="B21">
            <v>28.962500000000002</v>
          </cell>
          <cell r="C21">
            <v>39.1</v>
          </cell>
          <cell r="D21">
            <v>20.3</v>
          </cell>
          <cell r="E21">
            <v>52.75</v>
          </cell>
          <cell r="F21">
            <v>86</v>
          </cell>
          <cell r="G21">
            <v>22</v>
          </cell>
          <cell r="H21">
            <v>14.4</v>
          </cell>
          <cell r="I21" t="str">
            <v>N</v>
          </cell>
          <cell r="J21">
            <v>29.16</v>
          </cell>
          <cell r="K21">
            <v>0</v>
          </cell>
        </row>
        <row r="22">
          <cell r="B22">
            <v>29.783333333333331</v>
          </cell>
          <cell r="C22">
            <v>37.799999999999997</v>
          </cell>
          <cell r="D22">
            <v>21.7</v>
          </cell>
          <cell r="E22">
            <v>42.083333333333336</v>
          </cell>
          <cell r="F22">
            <v>65</v>
          </cell>
          <cell r="G22">
            <v>25</v>
          </cell>
          <cell r="H22">
            <v>31.680000000000003</v>
          </cell>
          <cell r="I22" t="str">
            <v>N</v>
          </cell>
          <cell r="J22">
            <v>60.480000000000004</v>
          </cell>
          <cell r="K22">
            <v>0</v>
          </cell>
        </row>
        <row r="23">
          <cell r="B23">
            <v>23.241666666666671</v>
          </cell>
          <cell r="C23">
            <v>30.2</v>
          </cell>
          <cell r="D23">
            <v>14.5</v>
          </cell>
          <cell r="E23">
            <v>67.75</v>
          </cell>
          <cell r="F23">
            <v>94</v>
          </cell>
          <cell r="G23">
            <v>43</v>
          </cell>
          <cell r="H23">
            <v>23.759999999999998</v>
          </cell>
          <cell r="I23" t="str">
            <v>NO</v>
          </cell>
          <cell r="J23">
            <v>45</v>
          </cell>
          <cell r="K23">
            <v>4.2</v>
          </cell>
        </row>
        <row r="24">
          <cell r="B24">
            <v>17.320833333333336</v>
          </cell>
          <cell r="C24">
            <v>27.4</v>
          </cell>
          <cell r="D24">
            <v>9.9</v>
          </cell>
          <cell r="E24">
            <v>83.958333333333329</v>
          </cell>
          <cell r="F24">
            <v>98</v>
          </cell>
          <cell r="G24">
            <v>52</v>
          </cell>
          <cell r="H24">
            <v>13.32</v>
          </cell>
          <cell r="I24" t="str">
            <v>N</v>
          </cell>
          <cell r="J24">
            <v>29.16</v>
          </cell>
          <cell r="K24">
            <v>0.8</v>
          </cell>
        </row>
        <row r="25">
          <cell r="B25">
            <v>21.230434782608697</v>
          </cell>
          <cell r="C25">
            <v>25.9</v>
          </cell>
          <cell r="D25">
            <v>19.100000000000001</v>
          </cell>
          <cell r="E25">
            <v>82.347826086956516</v>
          </cell>
          <cell r="F25">
            <v>97</v>
          </cell>
          <cell r="G25">
            <v>39</v>
          </cell>
          <cell r="H25">
            <v>25.56</v>
          </cell>
          <cell r="I25" t="str">
            <v>SE</v>
          </cell>
          <cell r="J25">
            <v>55.440000000000005</v>
          </cell>
          <cell r="K25">
            <v>31.800000000000004</v>
          </cell>
        </row>
        <row r="26">
          <cell r="B26">
            <v>18.237500000000001</v>
          </cell>
          <cell r="C26">
            <v>27.8</v>
          </cell>
          <cell r="D26">
            <v>8.6</v>
          </cell>
          <cell r="E26">
            <v>59.583333333333336</v>
          </cell>
          <cell r="F26">
            <v>95</v>
          </cell>
          <cell r="G26">
            <v>23</v>
          </cell>
          <cell r="H26">
            <v>18.720000000000002</v>
          </cell>
          <cell r="I26" t="str">
            <v>SE</v>
          </cell>
          <cell r="J26">
            <v>34.200000000000003</v>
          </cell>
          <cell r="K26">
            <v>0</v>
          </cell>
        </row>
        <row r="27">
          <cell r="B27">
            <v>19.412499999999998</v>
          </cell>
          <cell r="C27">
            <v>31</v>
          </cell>
          <cell r="D27">
            <v>7.3</v>
          </cell>
          <cell r="E27">
            <v>57.666666666666664</v>
          </cell>
          <cell r="F27">
            <v>94</v>
          </cell>
          <cell r="G27">
            <v>24</v>
          </cell>
          <cell r="H27">
            <v>11.879999999999999</v>
          </cell>
          <cell r="I27" t="str">
            <v>L</v>
          </cell>
          <cell r="J27">
            <v>26.64</v>
          </cell>
          <cell r="K27">
            <v>0</v>
          </cell>
        </row>
        <row r="28">
          <cell r="B28">
            <v>24.45</v>
          </cell>
          <cell r="C28">
            <v>35.299999999999997</v>
          </cell>
          <cell r="D28">
            <v>15.6</v>
          </cell>
          <cell r="E28">
            <v>56.125</v>
          </cell>
          <cell r="F28">
            <v>85</v>
          </cell>
          <cell r="G28">
            <v>32</v>
          </cell>
          <cell r="H28">
            <v>10.44</v>
          </cell>
          <cell r="I28" t="str">
            <v>L</v>
          </cell>
          <cell r="J28">
            <v>25.2</v>
          </cell>
          <cell r="K28">
            <v>0</v>
          </cell>
        </row>
        <row r="29">
          <cell r="B29">
            <v>22.312500000000004</v>
          </cell>
          <cell r="C29">
            <v>27.3</v>
          </cell>
          <cell r="D29">
            <v>19.100000000000001</v>
          </cell>
          <cell r="E29">
            <v>81.75</v>
          </cell>
          <cell r="F29">
            <v>96</v>
          </cell>
          <cell r="G29">
            <v>54</v>
          </cell>
          <cell r="H29">
            <v>15.48</v>
          </cell>
          <cell r="I29" t="str">
            <v>NE</v>
          </cell>
          <cell r="J29">
            <v>30.6</v>
          </cell>
          <cell r="K29">
            <v>19.399999999999999</v>
          </cell>
        </row>
        <row r="30">
          <cell r="B30">
            <v>14.758333333333333</v>
          </cell>
          <cell r="C30">
            <v>21.1</v>
          </cell>
          <cell r="D30">
            <v>8.3000000000000007</v>
          </cell>
          <cell r="E30">
            <v>51.083333333333336</v>
          </cell>
          <cell r="F30">
            <v>86</v>
          </cell>
          <cell r="G30">
            <v>25</v>
          </cell>
          <cell r="H30">
            <v>21.240000000000002</v>
          </cell>
          <cell r="I30" t="str">
            <v>S</v>
          </cell>
          <cell r="J30">
            <v>44.28</v>
          </cell>
          <cell r="K30">
            <v>0</v>
          </cell>
        </row>
        <row r="31">
          <cell r="B31">
            <v>14.612499999999999</v>
          </cell>
          <cell r="C31">
            <v>25.6</v>
          </cell>
          <cell r="D31">
            <v>4.4000000000000004</v>
          </cell>
          <cell r="E31">
            <v>57.833333333333336</v>
          </cell>
          <cell r="F31">
            <v>94</v>
          </cell>
          <cell r="G31">
            <v>25</v>
          </cell>
          <cell r="H31">
            <v>16.2</v>
          </cell>
          <cell r="I31" t="str">
            <v>L</v>
          </cell>
          <cell r="J31">
            <v>38.159999999999997</v>
          </cell>
          <cell r="K31">
            <v>0</v>
          </cell>
        </row>
        <row r="32">
          <cell r="B32">
            <v>19.312499999999996</v>
          </cell>
          <cell r="C32">
            <v>29.2</v>
          </cell>
          <cell r="D32">
            <v>11.4</v>
          </cell>
          <cell r="E32">
            <v>53.625</v>
          </cell>
          <cell r="F32">
            <v>84</v>
          </cell>
          <cell r="G32">
            <v>24</v>
          </cell>
          <cell r="H32">
            <v>14.04</v>
          </cell>
          <cell r="I32" t="str">
            <v>L</v>
          </cell>
          <cell r="J32">
            <v>32.76</v>
          </cell>
          <cell r="K32">
            <v>0</v>
          </cell>
        </row>
        <row r="33">
          <cell r="B33">
            <v>21.704166666666666</v>
          </cell>
          <cell r="C33">
            <v>29.9</v>
          </cell>
          <cell r="D33">
            <v>15.1</v>
          </cell>
          <cell r="E33">
            <v>53.583333333333336</v>
          </cell>
          <cell r="F33">
            <v>78</v>
          </cell>
          <cell r="G33">
            <v>31</v>
          </cell>
          <cell r="H33">
            <v>12.96</v>
          </cell>
          <cell r="I33" t="str">
            <v>L</v>
          </cell>
          <cell r="J33">
            <v>37.080000000000005</v>
          </cell>
          <cell r="K33">
            <v>0</v>
          </cell>
        </row>
        <row r="34">
          <cell r="B34">
            <v>26.020833333333332</v>
          </cell>
          <cell r="C34">
            <v>37.1</v>
          </cell>
          <cell r="D34">
            <v>16.5</v>
          </cell>
          <cell r="E34">
            <v>49</v>
          </cell>
          <cell r="F34">
            <v>83</v>
          </cell>
          <cell r="G34">
            <v>23</v>
          </cell>
          <cell r="H34">
            <v>18.36</v>
          </cell>
          <cell r="I34" t="str">
            <v>L</v>
          </cell>
          <cell r="J34">
            <v>39.96</v>
          </cell>
          <cell r="K34">
            <v>0</v>
          </cell>
        </row>
        <row r="35">
          <cell r="I35" t="str">
            <v>L</v>
          </cell>
        </row>
      </sheetData>
      <sheetData sheetId="9">
        <row r="5">
          <cell r="B5">
            <v>28.929166666666664</v>
          </cell>
        </row>
      </sheetData>
      <sheetData sheetId="10">
        <row r="5">
          <cell r="B5">
            <v>23.420833333333331</v>
          </cell>
        </row>
      </sheetData>
      <sheetData sheetId="11">
        <row r="5">
          <cell r="B5">
            <v>26.858333333333334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L</v>
          </cell>
        </row>
      </sheetData>
      <sheetData sheetId="1"/>
      <sheetData sheetId="2">
        <row r="5">
          <cell r="B5">
            <v>24.058333333333337</v>
          </cell>
        </row>
      </sheetData>
      <sheetData sheetId="3">
        <row r="5">
          <cell r="B5">
            <v>24.383333333333336</v>
          </cell>
        </row>
      </sheetData>
      <sheetData sheetId="4"/>
      <sheetData sheetId="5"/>
      <sheetData sheetId="6"/>
      <sheetData sheetId="7"/>
      <sheetData sheetId="8">
        <row r="5">
          <cell r="B5">
            <v>24.745833333333337</v>
          </cell>
          <cell r="C5">
            <v>34.799999999999997</v>
          </cell>
          <cell r="D5">
            <v>16.600000000000001</v>
          </cell>
          <cell r="E5">
            <v>34.5</v>
          </cell>
          <cell r="F5">
            <v>57</v>
          </cell>
          <cell r="G5">
            <v>13</v>
          </cell>
          <cell r="H5">
            <v>19.440000000000001</v>
          </cell>
          <cell r="I5" t="str">
            <v>L</v>
          </cell>
          <cell r="J5">
            <v>30.6</v>
          </cell>
          <cell r="K5">
            <v>0</v>
          </cell>
        </row>
        <row r="6">
          <cell r="B6">
            <v>25.529166666666669</v>
          </cell>
          <cell r="C6">
            <v>35.6</v>
          </cell>
          <cell r="D6">
            <v>17.899999999999999</v>
          </cell>
          <cell r="E6">
            <v>31.5</v>
          </cell>
          <cell r="F6">
            <v>54</v>
          </cell>
          <cell r="G6">
            <v>12</v>
          </cell>
          <cell r="H6">
            <v>20.88</v>
          </cell>
          <cell r="I6" t="str">
            <v>L</v>
          </cell>
          <cell r="J6">
            <v>32.76</v>
          </cell>
          <cell r="K6">
            <v>0</v>
          </cell>
        </row>
        <row r="7">
          <cell r="B7">
            <v>26.262499999999992</v>
          </cell>
          <cell r="C7">
            <v>35.6</v>
          </cell>
          <cell r="D7">
            <v>19</v>
          </cell>
          <cell r="E7">
            <v>28.666666666666668</v>
          </cell>
          <cell r="F7">
            <v>44</v>
          </cell>
          <cell r="G7">
            <v>12</v>
          </cell>
          <cell r="H7">
            <v>20.88</v>
          </cell>
          <cell r="I7" t="str">
            <v>SE</v>
          </cell>
          <cell r="J7">
            <v>32.76</v>
          </cell>
          <cell r="K7">
            <v>0</v>
          </cell>
        </row>
        <row r="8">
          <cell r="B8">
            <v>25.354166666666668</v>
          </cell>
          <cell r="C8">
            <v>35.1</v>
          </cell>
          <cell r="D8">
            <v>18</v>
          </cell>
          <cell r="E8">
            <v>34.083333333333336</v>
          </cell>
          <cell r="F8">
            <v>60</v>
          </cell>
          <cell r="G8">
            <v>14</v>
          </cell>
          <cell r="H8">
            <v>26.64</v>
          </cell>
          <cell r="I8" t="str">
            <v>L</v>
          </cell>
          <cell r="J8">
            <v>36.72</v>
          </cell>
          <cell r="K8">
            <v>0</v>
          </cell>
        </row>
        <row r="9">
          <cell r="B9">
            <v>27</v>
          </cell>
          <cell r="C9">
            <v>36.200000000000003</v>
          </cell>
          <cell r="D9">
            <v>19.100000000000001</v>
          </cell>
          <cell r="E9">
            <v>32.958333333333336</v>
          </cell>
          <cell r="F9">
            <v>59</v>
          </cell>
          <cell r="G9">
            <v>11</v>
          </cell>
          <cell r="H9">
            <v>12.6</v>
          </cell>
          <cell r="I9" t="str">
            <v>L</v>
          </cell>
          <cell r="J9">
            <v>33.840000000000003</v>
          </cell>
          <cell r="K9">
            <v>0</v>
          </cell>
        </row>
        <row r="10">
          <cell r="B10">
            <v>26.679166666666674</v>
          </cell>
          <cell r="C10">
            <v>35.700000000000003</v>
          </cell>
          <cell r="D10">
            <v>16.2</v>
          </cell>
          <cell r="E10">
            <v>26</v>
          </cell>
          <cell r="F10">
            <v>55</v>
          </cell>
          <cell r="G10">
            <v>12</v>
          </cell>
          <cell r="H10">
            <v>16.2</v>
          </cell>
          <cell r="I10" t="str">
            <v>N</v>
          </cell>
          <cell r="J10">
            <v>35.64</v>
          </cell>
          <cell r="K10">
            <v>0</v>
          </cell>
        </row>
        <row r="11">
          <cell r="B11">
            <v>26.770833333333329</v>
          </cell>
          <cell r="C11">
            <v>34.9</v>
          </cell>
          <cell r="D11">
            <v>17.7</v>
          </cell>
          <cell r="E11">
            <v>25.083333333333332</v>
          </cell>
          <cell r="F11">
            <v>48</v>
          </cell>
          <cell r="G11">
            <v>13</v>
          </cell>
          <cell r="H11">
            <v>15.120000000000001</v>
          </cell>
          <cell r="I11" t="str">
            <v>L</v>
          </cell>
          <cell r="J11">
            <v>42.84</v>
          </cell>
          <cell r="K11">
            <v>0</v>
          </cell>
        </row>
        <row r="12">
          <cell r="B12">
            <v>26.466666666666654</v>
          </cell>
          <cell r="C12">
            <v>35.700000000000003</v>
          </cell>
          <cell r="D12">
            <v>16.399999999999999</v>
          </cell>
          <cell r="E12">
            <v>27.416666666666668</v>
          </cell>
          <cell r="F12">
            <v>53</v>
          </cell>
          <cell r="G12">
            <v>14</v>
          </cell>
          <cell r="H12">
            <v>18.36</v>
          </cell>
          <cell r="I12" t="str">
            <v>N</v>
          </cell>
          <cell r="J12">
            <v>39.6</v>
          </cell>
          <cell r="K12">
            <v>0</v>
          </cell>
        </row>
        <row r="13">
          <cell r="B13">
            <v>26.75</v>
          </cell>
          <cell r="C13">
            <v>36.1</v>
          </cell>
          <cell r="D13">
            <v>16.100000000000001</v>
          </cell>
          <cell r="E13">
            <v>30.958333333333332</v>
          </cell>
          <cell r="F13">
            <v>63</v>
          </cell>
          <cell r="G13">
            <v>13</v>
          </cell>
          <cell r="H13">
            <v>14.76</v>
          </cell>
          <cell r="I13" t="str">
            <v>SE</v>
          </cell>
          <cell r="J13">
            <v>31.319999999999997</v>
          </cell>
          <cell r="K13">
            <v>0</v>
          </cell>
        </row>
        <row r="14">
          <cell r="B14">
            <v>26.566666666666663</v>
          </cell>
          <cell r="C14">
            <v>36.4</v>
          </cell>
          <cell r="D14">
            <v>15.4</v>
          </cell>
          <cell r="E14">
            <v>31.5</v>
          </cell>
          <cell r="F14">
            <v>64</v>
          </cell>
          <cell r="G14">
            <v>13</v>
          </cell>
          <cell r="H14">
            <v>19.8</v>
          </cell>
          <cell r="I14" t="str">
            <v>O</v>
          </cell>
          <cell r="J14">
            <v>32.4</v>
          </cell>
          <cell r="K14">
            <v>0</v>
          </cell>
        </row>
        <row r="15">
          <cell r="B15">
            <v>24.457142857142859</v>
          </cell>
          <cell r="C15">
            <v>34.6</v>
          </cell>
          <cell r="D15">
            <v>18.100000000000001</v>
          </cell>
          <cell r="E15">
            <v>60.80952380952381</v>
          </cell>
          <cell r="F15">
            <v>89</v>
          </cell>
          <cell r="G15">
            <v>25</v>
          </cell>
          <cell r="H15">
            <v>20.88</v>
          </cell>
          <cell r="I15" t="str">
            <v>S</v>
          </cell>
          <cell r="J15">
            <v>31.680000000000003</v>
          </cell>
          <cell r="K15">
            <v>0.4</v>
          </cell>
        </row>
        <row r="16">
          <cell r="B16">
            <v>26.733333333333338</v>
          </cell>
          <cell r="C16">
            <v>36.5</v>
          </cell>
          <cell r="D16">
            <v>18.100000000000001</v>
          </cell>
          <cell r="E16">
            <v>46.75</v>
          </cell>
          <cell r="F16">
            <v>79</v>
          </cell>
          <cell r="G16">
            <v>16</v>
          </cell>
          <cell r="H16">
            <v>19.079999999999998</v>
          </cell>
          <cell r="I16" t="str">
            <v>SE</v>
          </cell>
          <cell r="J16">
            <v>28.44</v>
          </cell>
          <cell r="K16">
            <v>0</v>
          </cell>
        </row>
        <row r="17">
          <cell r="B17">
            <v>28.466666666666669</v>
          </cell>
          <cell r="C17">
            <v>36.9</v>
          </cell>
          <cell r="D17">
            <v>22</v>
          </cell>
          <cell r="E17">
            <v>40.416666666666664</v>
          </cell>
          <cell r="F17">
            <v>66</v>
          </cell>
          <cell r="G17">
            <v>19</v>
          </cell>
          <cell r="H17">
            <v>24.12</v>
          </cell>
          <cell r="I17" t="str">
            <v>S</v>
          </cell>
          <cell r="J17">
            <v>38.159999999999997</v>
          </cell>
          <cell r="K17">
            <v>0</v>
          </cell>
        </row>
        <row r="18">
          <cell r="B18">
            <v>28.704166666666662</v>
          </cell>
          <cell r="C18">
            <v>37</v>
          </cell>
          <cell r="D18">
            <v>22.8</v>
          </cell>
          <cell r="E18">
            <v>39.541666666666664</v>
          </cell>
          <cell r="F18">
            <v>59</v>
          </cell>
          <cell r="G18">
            <v>17</v>
          </cell>
          <cell r="H18">
            <v>25.56</v>
          </cell>
          <cell r="I18" t="str">
            <v>L</v>
          </cell>
          <cell r="J18">
            <v>45.72</v>
          </cell>
          <cell r="K18">
            <v>0</v>
          </cell>
        </row>
        <row r="19">
          <cell r="B19">
            <v>28.858333333333334</v>
          </cell>
          <cell r="C19">
            <v>37.799999999999997</v>
          </cell>
          <cell r="D19">
            <v>21.7</v>
          </cell>
          <cell r="E19">
            <v>38.291666666666664</v>
          </cell>
          <cell r="F19">
            <v>62</v>
          </cell>
          <cell r="G19">
            <v>18</v>
          </cell>
          <cell r="H19">
            <v>21.96</v>
          </cell>
          <cell r="I19" t="str">
            <v>L</v>
          </cell>
          <cell r="J19">
            <v>32.76</v>
          </cell>
          <cell r="K19">
            <v>0</v>
          </cell>
        </row>
        <row r="20">
          <cell r="B20">
            <v>28.375000000000004</v>
          </cell>
          <cell r="C20">
            <v>35.9</v>
          </cell>
          <cell r="D20">
            <v>21.7</v>
          </cell>
          <cell r="E20">
            <v>41.625</v>
          </cell>
          <cell r="F20">
            <v>64</v>
          </cell>
          <cell r="G20">
            <v>23</v>
          </cell>
          <cell r="H20">
            <v>14.76</v>
          </cell>
          <cell r="I20" t="str">
            <v>N</v>
          </cell>
          <cell r="J20">
            <v>36.72</v>
          </cell>
          <cell r="K20">
            <v>0</v>
          </cell>
        </row>
        <row r="21">
          <cell r="B21">
            <v>27.45</v>
          </cell>
          <cell r="C21">
            <v>35.5</v>
          </cell>
          <cell r="D21">
            <v>19.600000000000001</v>
          </cell>
          <cell r="E21">
            <v>47.375</v>
          </cell>
          <cell r="F21">
            <v>71</v>
          </cell>
          <cell r="G21">
            <v>26</v>
          </cell>
          <cell r="H21">
            <v>24.840000000000003</v>
          </cell>
          <cell r="I21" t="str">
            <v>NO</v>
          </cell>
          <cell r="J21">
            <v>45.72</v>
          </cell>
          <cell r="K21">
            <v>0</v>
          </cell>
        </row>
        <row r="22">
          <cell r="B22">
            <v>27.629166666666666</v>
          </cell>
          <cell r="C22">
            <v>35.5</v>
          </cell>
          <cell r="D22">
            <v>20.2</v>
          </cell>
          <cell r="E22">
            <v>48.25</v>
          </cell>
          <cell r="F22">
            <v>77</v>
          </cell>
          <cell r="G22">
            <v>24</v>
          </cell>
          <cell r="H22">
            <v>22.68</v>
          </cell>
          <cell r="I22" t="str">
            <v>NO</v>
          </cell>
          <cell r="J22">
            <v>58.680000000000007</v>
          </cell>
          <cell r="K22">
            <v>0</v>
          </cell>
        </row>
        <row r="23">
          <cell r="B23">
            <v>24.670833333333331</v>
          </cell>
          <cell r="C23">
            <v>32.6</v>
          </cell>
          <cell r="D23">
            <v>17</v>
          </cell>
          <cell r="E23">
            <v>64.916666666666671</v>
          </cell>
          <cell r="F23">
            <v>96</v>
          </cell>
          <cell r="G23">
            <v>37</v>
          </cell>
          <cell r="H23">
            <v>39.24</v>
          </cell>
          <cell r="I23" t="str">
            <v>NO</v>
          </cell>
          <cell r="J23">
            <v>96.48</v>
          </cell>
          <cell r="K23">
            <v>7.3999999999999986</v>
          </cell>
        </row>
        <row r="24">
          <cell r="B24">
            <v>19.574999999999999</v>
          </cell>
          <cell r="C24">
            <v>26</v>
          </cell>
          <cell r="D24">
            <v>15.5</v>
          </cell>
          <cell r="E24">
            <v>90.833333333333329</v>
          </cell>
          <cell r="F24">
            <v>97</v>
          </cell>
          <cell r="G24">
            <v>66</v>
          </cell>
          <cell r="H24">
            <v>14.76</v>
          </cell>
          <cell r="I24" t="str">
            <v>L</v>
          </cell>
          <cell r="J24">
            <v>37.080000000000005</v>
          </cell>
          <cell r="K24">
            <v>9.9999999999999947</v>
          </cell>
        </row>
        <row r="25">
          <cell r="B25">
            <v>20.604166666666668</v>
          </cell>
          <cell r="C25">
            <v>23.1</v>
          </cell>
          <cell r="D25">
            <v>18.100000000000001</v>
          </cell>
          <cell r="E25">
            <v>92.916666666666671</v>
          </cell>
          <cell r="F25">
            <v>97</v>
          </cell>
          <cell r="G25">
            <v>82</v>
          </cell>
          <cell r="H25">
            <v>26.64</v>
          </cell>
          <cell r="I25" t="str">
            <v>NO</v>
          </cell>
          <cell r="J25">
            <v>51.12</v>
          </cell>
          <cell r="K25">
            <v>6.6</v>
          </cell>
        </row>
        <row r="26">
          <cell r="B26">
            <v>20.827777777777779</v>
          </cell>
          <cell r="C26">
            <v>26.3</v>
          </cell>
          <cell r="D26">
            <v>13.8</v>
          </cell>
          <cell r="E26">
            <v>56.833333333333336</v>
          </cell>
          <cell r="F26">
            <v>97</v>
          </cell>
          <cell r="G26">
            <v>26</v>
          </cell>
          <cell r="H26">
            <v>30.96</v>
          </cell>
          <cell r="I26" t="str">
            <v>SE</v>
          </cell>
          <cell r="J26">
            <v>52.56</v>
          </cell>
          <cell r="K26">
            <v>11.599999999999998</v>
          </cell>
        </row>
        <row r="27">
          <cell r="B27">
            <v>21.241666666666664</v>
          </cell>
          <cell r="C27">
            <v>30.7</v>
          </cell>
          <cell r="D27">
            <v>13.7</v>
          </cell>
          <cell r="E27">
            <v>56.916666666666664</v>
          </cell>
          <cell r="F27">
            <v>82</v>
          </cell>
          <cell r="G27">
            <v>34</v>
          </cell>
          <cell r="H27">
            <v>28.44</v>
          </cell>
          <cell r="I27" t="str">
            <v>L</v>
          </cell>
          <cell r="J27">
            <v>41.76</v>
          </cell>
          <cell r="K27">
            <v>0</v>
          </cell>
        </row>
        <row r="28">
          <cell r="B28">
            <v>25.141666666666662</v>
          </cell>
          <cell r="C28">
            <v>33.1</v>
          </cell>
          <cell r="D28">
            <v>19.2</v>
          </cell>
          <cell r="E28">
            <v>57.458333333333336</v>
          </cell>
          <cell r="F28">
            <v>76</v>
          </cell>
          <cell r="G28">
            <v>33</v>
          </cell>
          <cell r="H28">
            <v>5.04</v>
          </cell>
          <cell r="I28" t="str">
            <v>L</v>
          </cell>
          <cell r="J28">
            <v>36.72</v>
          </cell>
          <cell r="K28">
            <v>0</v>
          </cell>
        </row>
        <row r="29">
          <cell r="B29">
            <v>21.070833333333336</v>
          </cell>
          <cell r="C29">
            <v>26.1</v>
          </cell>
          <cell r="D29">
            <v>18.399999999999999</v>
          </cell>
          <cell r="E29">
            <v>78.833333333333329</v>
          </cell>
          <cell r="F29">
            <v>94</v>
          </cell>
          <cell r="G29">
            <v>58</v>
          </cell>
          <cell r="H29">
            <v>37.080000000000005</v>
          </cell>
          <cell r="I29" t="str">
            <v>SO</v>
          </cell>
          <cell r="J29">
            <v>57.6</v>
          </cell>
          <cell r="K29">
            <v>13.399999999999999</v>
          </cell>
        </row>
        <row r="30">
          <cell r="B30">
            <v>17.258333333333333</v>
          </cell>
          <cell r="C30">
            <v>22</v>
          </cell>
          <cell r="D30">
            <v>11.4</v>
          </cell>
          <cell r="E30">
            <v>61.875</v>
          </cell>
          <cell r="F30">
            <v>95</v>
          </cell>
          <cell r="G30">
            <v>21</v>
          </cell>
          <cell r="H30">
            <v>19.8</v>
          </cell>
          <cell r="I30" t="str">
            <v>S</v>
          </cell>
          <cell r="J30">
            <v>39.24</v>
          </cell>
          <cell r="K30">
            <v>0.4</v>
          </cell>
        </row>
        <row r="31">
          <cell r="B31">
            <v>15.683333333333332</v>
          </cell>
          <cell r="C31">
            <v>24.7</v>
          </cell>
          <cell r="D31">
            <v>8.1999999999999993</v>
          </cell>
          <cell r="E31">
            <v>47.791666666666664</v>
          </cell>
          <cell r="F31">
            <v>74</v>
          </cell>
          <cell r="G31">
            <v>22</v>
          </cell>
          <cell r="H31">
            <v>38.880000000000003</v>
          </cell>
          <cell r="I31" t="str">
            <v>L</v>
          </cell>
          <cell r="J31">
            <v>61.2</v>
          </cell>
          <cell r="K31">
            <v>0</v>
          </cell>
        </row>
        <row r="32">
          <cell r="B32">
            <v>19.654166666666665</v>
          </cell>
          <cell r="C32">
            <v>29.2</v>
          </cell>
          <cell r="D32">
            <v>12</v>
          </cell>
          <cell r="E32">
            <v>48.583333333333336</v>
          </cell>
          <cell r="F32">
            <v>75</v>
          </cell>
          <cell r="G32">
            <v>26</v>
          </cell>
          <cell r="H32">
            <v>24.12</v>
          </cell>
          <cell r="I32" t="str">
            <v>L</v>
          </cell>
          <cell r="J32">
            <v>41.4</v>
          </cell>
          <cell r="K32">
            <v>0</v>
          </cell>
        </row>
        <row r="33">
          <cell r="B33">
            <v>23.745833333333334</v>
          </cell>
          <cell r="C33">
            <v>34.299999999999997</v>
          </cell>
          <cell r="D33">
            <v>15.9</v>
          </cell>
          <cell r="E33">
            <v>47.25</v>
          </cell>
          <cell r="F33">
            <v>73</v>
          </cell>
          <cell r="G33">
            <v>22</v>
          </cell>
          <cell r="H33">
            <v>24.48</v>
          </cell>
          <cell r="I33" t="str">
            <v>L</v>
          </cell>
          <cell r="J33">
            <v>34.92</v>
          </cell>
          <cell r="K33">
            <v>0</v>
          </cell>
        </row>
        <row r="34">
          <cell r="B34">
            <v>25.683333333333337</v>
          </cell>
          <cell r="C34">
            <v>34.200000000000003</v>
          </cell>
          <cell r="D34">
            <v>17.7</v>
          </cell>
          <cell r="E34">
            <v>49.833333333333336</v>
          </cell>
          <cell r="F34">
            <v>76</v>
          </cell>
          <cell r="G34">
            <v>27</v>
          </cell>
          <cell r="H34">
            <v>19.8</v>
          </cell>
          <cell r="I34" t="str">
            <v>L</v>
          </cell>
          <cell r="J34">
            <v>39.6</v>
          </cell>
          <cell r="K34">
            <v>0</v>
          </cell>
        </row>
        <row r="35">
          <cell r="I35" t="str">
            <v>L</v>
          </cell>
        </row>
      </sheetData>
      <sheetData sheetId="9">
        <row r="5">
          <cell r="B5">
            <v>26.866666666666664</v>
          </cell>
        </row>
      </sheetData>
      <sheetData sheetId="10">
        <row r="5">
          <cell r="B5">
            <v>26.312499999999996</v>
          </cell>
        </row>
      </sheetData>
      <sheetData sheetId="11">
        <row r="5">
          <cell r="B5">
            <v>24.370833333333341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NE</v>
          </cell>
        </row>
      </sheetData>
      <sheetData sheetId="1"/>
      <sheetData sheetId="2">
        <row r="5">
          <cell r="B5">
            <v>25.554166666666664</v>
          </cell>
        </row>
      </sheetData>
      <sheetData sheetId="3">
        <row r="5">
          <cell r="B5">
            <v>24.158333333333335</v>
          </cell>
        </row>
      </sheetData>
      <sheetData sheetId="4"/>
      <sheetData sheetId="5"/>
      <sheetData sheetId="6"/>
      <sheetData sheetId="7"/>
      <sheetData sheetId="8">
        <row r="5">
          <cell r="B5">
            <v>23.583333333333339</v>
          </cell>
          <cell r="C5">
            <v>32.200000000000003</v>
          </cell>
          <cell r="D5">
            <v>15.1</v>
          </cell>
          <cell r="E5">
            <v>44.5</v>
          </cell>
          <cell r="F5">
            <v>73</v>
          </cell>
          <cell r="G5">
            <v>21</v>
          </cell>
          <cell r="H5">
            <v>11.16</v>
          </cell>
          <cell r="I5" t="str">
            <v>NE</v>
          </cell>
          <cell r="J5">
            <v>29.880000000000003</v>
          </cell>
          <cell r="K5">
            <v>0</v>
          </cell>
        </row>
        <row r="6">
          <cell r="B6">
            <v>24.612500000000001</v>
          </cell>
          <cell r="C6">
            <v>33.6</v>
          </cell>
          <cell r="D6">
            <v>17.100000000000001</v>
          </cell>
          <cell r="E6">
            <v>39.958333333333336</v>
          </cell>
          <cell r="F6">
            <v>65</v>
          </cell>
          <cell r="G6">
            <v>18</v>
          </cell>
          <cell r="H6">
            <v>11.16</v>
          </cell>
          <cell r="I6" t="str">
            <v>L</v>
          </cell>
          <cell r="J6">
            <v>27</v>
          </cell>
          <cell r="K6">
            <v>0</v>
          </cell>
        </row>
        <row r="7">
          <cell r="B7">
            <v>24.795833333333331</v>
          </cell>
          <cell r="C7">
            <v>32.700000000000003</v>
          </cell>
          <cell r="D7">
            <v>18.100000000000001</v>
          </cell>
          <cell r="E7">
            <v>39.5</v>
          </cell>
          <cell r="F7">
            <v>61</v>
          </cell>
          <cell r="G7">
            <v>19</v>
          </cell>
          <cell r="H7">
            <v>16.920000000000002</v>
          </cell>
          <cell r="I7" t="str">
            <v>SE</v>
          </cell>
          <cell r="J7">
            <v>28.44</v>
          </cell>
          <cell r="K7">
            <v>0</v>
          </cell>
        </row>
        <row r="8">
          <cell r="B8">
            <v>22.958333333333329</v>
          </cell>
          <cell r="C8">
            <v>29.6</v>
          </cell>
          <cell r="D8">
            <v>16</v>
          </cell>
          <cell r="E8">
            <v>49.583333333333336</v>
          </cell>
          <cell r="F8">
            <v>80</v>
          </cell>
          <cell r="G8">
            <v>29</v>
          </cell>
          <cell r="H8">
            <v>28.08</v>
          </cell>
          <cell r="I8" t="str">
            <v>NE</v>
          </cell>
          <cell r="J8">
            <v>47.16</v>
          </cell>
          <cell r="K8">
            <v>0</v>
          </cell>
        </row>
        <row r="9">
          <cell r="B9">
            <v>23.691666666666674</v>
          </cell>
          <cell r="C9">
            <v>32.200000000000003</v>
          </cell>
          <cell r="D9">
            <v>17</v>
          </cell>
          <cell r="E9">
            <v>52.041666666666664</v>
          </cell>
          <cell r="F9">
            <v>72</v>
          </cell>
          <cell r="G9">
            <v>30</v>
          </cell>
          <cell r="H9">
            <v>22.68</v>
          </cell>
          <cell r="I9" t="str">
            <v>NE</v>
          </cell>
          <cell r="J9">
            <v>34.200000000000003</v>
          </cell>
          <cell r="K9">
            <v>0</v>
          </cell>
        </row>
        <row r="10">
          <cell r="B10">
            <v>26.516666666666666</v>
          </cell>
          <cell r="C10">
            <v>35.6</v>
          </cell>
          <cell r="D10">
            <v>19.600000000000001</v>
          </cell>
          <cell r="E10">
            <v>45.708333333333336</v>
          </cell>
          <cell r="F10">
            <v>69</v>
          </cell>
          <cell r="G10">
            <v>17</v>
          </cell>
          <cell r="H10">
            <v>26.28</v>
          </cell>
          <cell r="I10" t="str">
            <v>NE</v>
          </cell>
          <cell r="J10">
            <v>43.56</v>
          </cell>
          <cell r="K10">
            <v>0</v>
          </cell>
        </row>
        <row r="11">
          <cell r="B11">
            <v>27.087500000000002</v>
          </cell>
          <cell r="C11">
            <v>36.5</v>
          </cell>
          <cell r="D11">
            <v>20.3</v>
          </cell>
          <cell r="E11">
            <v>38.208333333333336</v>
          </cell>
          <cell r="F11">
            <v>58</v>
          </cell>
          <cell r="G11">
            <v>14</v>
          </cell>
          <cell r="H11">
            <v>21.96</v>
          </cell>
          <cell r="I11" t="str">
            <v>N</v>
          </cell>
          <cell r="J11">
            <v>45</v>
          </cell>
          <cell r="K11">
            <v>0</v>
          </cell>
        </row>
        <row r="12">
          <cell r="B12">
            <v>27.141666666666669</v>
          </cell>
          <cell r="C12">
            <v>33.299999999999997</v>
          </cell>
          <cell r="D12">
            <v>20.399999999999999</v>
          </cell>
          <cell r="E12">
            <v>33.666666666666664</v>
          </cell>
          <cell r="F12">
            <v>54</v>
          </cell>
          <cell r="G12">
            <v>22</v>
          </cell>
          <cell r="H12">
            <v>15.840000000000002</v>
          </cell>
          <cell r="I12" t="str">
            <v>NE</v>
          </cell>
          <cell r="J12">
            <v>33.119999999999997</v>
          </cell>
          <cell r="K12">
            <v>0</v>
          </cell>
        </row>
        <row r="13">
          <cell r="B13">
            <v>27.404166666666669</v>
          </cell>
          <cell r="C13">
            <v>33.5</v>
          </cell>
          <cell r="D13">
            <v>22.9</v>
          </cell>
          <cell r="E13">
            <v>39.583333333333336</v>
          </cell>
          <cell r="F13">
            <v>56</v>
          </cell>
          <cell r="G13">
            <v>26</v>
          </cell>
          <cell r="H13">
            <v>12.6</v>
          </cell>
          <cell r="I13" t="str">
            <v>NE</v>
          </cell>
          <cell r="J13">
            <v>24.12</v>
          </cell>
          <cell r="K13">
            <v>0</v>
          </cell>
        </row>
        <row r="14">
          <cell r="B14">
            <v>24.295833333333331</v>
          </cell>
          <cell r="C14">
            <v>30.5</v>
          </cell>
          <cell r="D14">
            <v>19</v>
          </cell>
          <cell r="E14">
            <v>62.375</v>
          </cell>
          <cell r="F14">
            <v>93</v>
          </cell>
          <cell r="G14">
            <v>37</v>
          </cell>
          <cell r="H14">
            <v>24.12</v>
          </cell>
          <cell r="I14" t="str">
            <v>SO</v>
          </cell>
          <cell r="J14">
            <v>41.04</v>
          </cell>
          <cell r="K14">
            <v>1.5999999999999999</v>
          </cell>
        </row>
        <row r="15">
          <cell r="B15">
            <v>19.366666666666664</v>
          </cell>
          <cell r="C15">
            <v>27.3</v>
          </cell>
          <cell r="D15">
            <v>15.9</v>
          </cell>
          <cell r="E15">
            <v>79.61904761904762</v>
          </cell>
          <cell r="F15">
            <v>93</v>
          </cell>
          <cell r="G15">
            <v>45</v>
          </cell>
          <cell r="H15">
            <v>19.079999999999998</v>
          </cell>
          <cell r="I15" t="str">
            <v>S</v>
          </cell>
          <cell r="J15">
            <v>33.480000000000004</v>
          </cell>
          <cell r="K15">
            <v>0</v>
          </cell>
        </row>
        <row r="16">
          <cell r="B16">
            <v>23.041666666666668</v>
          </cell>
          <cell r="C16">
            <v>32.299999999999997</v>
          </cell>
          <cell r="D16">
            <v>16.100000000000001</v>
          </cell>
          <cell r="E16">
            <v>67.291666666666671</v>
          </cell>
          <cell r="F16">
            <v>91</v>
          </cell>
          <cell r="G16">
            <v>37</v>
          </cell>
          <cell r="H16">
            <v>18</v>
          </cell>
          <cell r="I16" t="str">
            <v>S</v>
          </cell>
          <cell r="J16">
            <v>33.480000000000004</v>
          </cell>
          <cell r="K16">
            <v>0</v>
          </cell>
        </row>
        <row r="17">
          <cell r="B17">
            <v>22.662499999999998</v>
          </cell>
          <cell r="C17">
            <v>31.7</v>
          </cell>
          <cell r="D17">
            <v>15.5</v>
          </cell>
          <cell r="E17">
            <v>61.458333333333336</v>
          </cell>
          <cell r="F17">
            <v>90</v>
          </cell>
          <cell r="G17">
            <v>31</v>
          </cell>
          <cell r="H17">
            <v>21.6</v>
          </cell>
          <cell r="I17" t="str">
            <v>S</v>
          </cell>
          <cell r="J17">
            <v>35.64</v>
          </cell>
          <cell r="K17">
            <v>0</v>
          </cell>
        </row>
        <row r="18">
          <cell r="B18">
            <v>25.775000000000002</v>
          </cell>
          <cell r="C18">
            <v>34.4</v>
          </cell>
          <cell r="D18">
            <v>19.7</v>
          </cell>
          <cell r="E18">
            <v>46.958333333333336</v>
          </cell>
          <cell r="F18">
            <v>68</v>
          </cell>
          <cell r="G18">
            <v>33</v>
          </cell>
          <cell r="H18">
            <v>22.32</v>
          </cell>
          <cell r="I18" t="str">
            <v>NE</v>
          </cell>
          <cell r="J18">
            <v>36.72</v>
          </cell>
          <cell r="K18">
            <v>0</v>
          </cell>
        </row>
        <row r="19">
          <cell r="B19">
            <v>27.474999999999998</v>
          </cell>
          <cell r="C19">
            <v>36.200000000000003</v>
          </cell>
          <cell r="D19">
            <v>21.3</v>
          </cell>
          <cell r="E19">
            <v>52.041666666666664</v>
          </cell>
          <cell r="F19">
            <v>72</v>
          </cell>
          <cell r="G19">
            <v>27</v>
          </cell>
          <cell r="H19">
            <v>26.64</v>
          </cell>
          <cell r="I19" t="str">
            <v>NE</v>
          </cell>
          <cell r="J19">
            <v>45.36</v>
          </cell>
          <cell r="K19">
            <v>0</v>
          </cell>
        </row>
        <row r="20">
          <cell r="B20">
            <v>28.900000000000006</v>
          </cell>
          <cell r="C20">
            <v>38.200000000000003</v>
          </cell>
          <cell r="D20">
            <v>22.7</v>
          </cell>
          <cell r="E20">
            <v>47.041666666666664</v>
          </cell>
          <cell r="F20">
            <v>63</v>
          </cell>
          <cell r="G20">
            <v>21</v>
          </cell>
          <cell r="H20">
            <v>18.720000000000002</v>
          </cell>
          <cell r="I20" t="str">
            <v>N</v>
          </cell>
          <cell r="J20">
            <v>47.16</v>
          </cell>
          <cell r="K20">
            <v>0</v>
          </cell>
        </row>
        <row r="21">
          <cell r="B21">
            <v>28.333333333333332</v>
          </cell>
          <cell r="C21">
            <v>37</v>
          </cell>
          <cell r="D21">
            <v>23.3</v>
          </cell>
          <cell r="E21">
            <v>50.541666666666664</v>
          </cell>
          <cell r="F21">
            <v>70</v>
          </cell>
          <cell r="G21">
            <v>28</v>
          </cell>
          <cell r="H21">
            <v>20.16</v>
          </cell>
          <cell r="I21" t="str">
            <v>NE</v>
          </cell>
          <cell r="J21">
            <v>43.2</v>
          </cell>
          <cell r="K21">
            <v>0.4</v>
          </cell>
        </row>
        <row r="22">
          <cell r="B22">
            <v>28.629166666666666</v>
          </cell>
          <cell r="C22">
            <v>36.6</v>
          </cell>
          <cell r="D22">
            <v>21.9</v>
          </cell>
          <cell r="E22">
            <v>47.625</v>
          </cell>
          <cell r="F22">
            <v>72</v>
          </cell>
          <cell r="G22">
            <v>27</v>
          </cell>
          <cell r="H22">
            <v>30.6</v>
          </cell>
          <cell r="I22" t="str">
            <v>N</v>
          </cell>
          <cell r="J22">
            <v>61.92</v>
          </cell>
          <cell r="K22">
            <v>0</v>
          </cell>
        </row>
        <row r="23">
          <cell r="B23">
            <v>21.00416666666667</v>
          </cell>
          <cell r="C23">
            <v>29.4</v>
          </cell>
          <cell r="D23">
            <v>14.8</v>
          </cell>
          <cell r="E23">
            <v>69.708333333333329</v>
          </cell>
          <cell r="F23">
            <v>93</v>
          </cell>
          <cell r="G23">
            <v>42</v>
          </cell>
          <cell r="H23">
            <v>23.040000000000003</v>
          </cell>
          <cell r="I23" t="str">
            <v>SO</v>
          </cell>
          <cell r="J23">
            <v>64.8</v>
          </cell>
          <cell r="K23">
            <v>24.6</v>
          </cell>
        </row>
        <row r="24">
          <cell r="B24">
            <v>15.766666666666666</v>
          </cell>
          <cell r="C24">
            <v>23.5</v>
          </cell>
          <cell r="D24">
            <v>9.1999999999999993</v>
          </cell>
          <cell r="E24">
            <v>66.666666666666671</v>
          </cell>
          <cell r="F24">
            <v>90</v>
          </cell>
          <cell r="G24">
            <v>39</v>
          </cell>
          <cell r="H24">
            <v>16.559999999999999</v>
          </cell>
          <cell r="I24" t="str">
            <v>NE</v>
          </cell>
          <cell r="J24">
            <v>32.04</v>
          </cell>
          <cell r="K24">
            <v>0</v>
          </cell>
        </row>
        <row r="25">
          <cell r="B25">
            <v>19.845833333333328</v>
          </cell>
          <cell r="C25">
            <v>25.7</v>
          </cell>
          <cell r="D25">
            <v>14.9</v>
          </cell>
          <cell r="E25">
            <v>59.25</v>
          </cell>
          <cell r="F25">
            <v>90</v>
          </cell>
          <cell r="G25">
            <v>24</v>
          </cell>
          <cell r="H25">
            <v>28.8</v>
          </cell>
          <cell r="I25" t="str">
            <v>S</v>
          </cell>
          <cell r="J25">
            <v>49.680000000000007</v>
          </cell>
          <cell r="K25">
            <v>0.8</v>
          </cell>
        </row>
        <row r="26">
          <cell r="B26">
            <v>18.508333333333336</v>
          </cell>
          <cell r="C26">
            <v>26.1</v>
          </cell>
          <cell r="D26">
            <v>11.8</v>
          </cell>
          <cell r="E26">
            <v>40.833333333333336</v>
          </cell>
          <cell r="F26">
            <v>68</v>
          </cell>
          <cell r="G26">
            <v>18</v>
          </cell>
          <cell r="H26">
            <v>26.64</v>
          </cell>
          <cell r="I26" t="str">
            <v>S</v>
          </cell>
          <cell r="J26">
            <v>42.84</v>
          </cell>
          <cell r="K26">
            <v>0</v>
          </cell>
        </row>
        <row r="27">
          <cell r="B27">
            <v>20.091666666666665</v>
          </cell>
          <cell r="C27">
            <v>29.4</v>
          </cell>
          <cell r="D27">
            <v>12.6</v>
          </cell>
          <cell r="E27">
            <v>39.833333333333336</v>
          </cell>
          <cell r="F27">
            <v>55</v>
          </cell>
          <cell r="G27">
            <v>23</v>
          </cell>
          <cell r="H27">
            <v>20.52</v>
          </cell>
          <cell r="I27" t="str">
            <v>SE</v>
          </cell>
          <cell r="J27">
            <v>32.76</v>
          </cell>
          <cell r="K27">
            <v>0</v>
          </cell>
        </row>
        <row r="28">
          <cell r="B28">
            <v>23.3</v>
          </cell>
          <cell r="C28">
            <v>32</v>
          </cell>
          <cell r="D28">
            <v>17.100000000000001</v>
          </cell>
          <cell r="E28">
            <v>51.75</v>
          </cell>
          <cell r="F28">
            <v>68</v>
          </cell>
          <cell r="G28">
            <v>29</v>
          </cell>
          <cell r="H28">
            <v>21.240000000000002</v>
          </cell>
          <cell r="I28" t="str">
            <v>NE</v>
          </cell>
          <cell r="J28">
            <v>35.28</v>
          </cell>
          <cell r="K28">
            <v>0</v>
          </cell>
        </row>
        <row r="29">
          <cell r="B29">
            <v>21.925000000000001</v>
          </cell>
          <cell r="C29">
            <v>27</v>
          </cell>
          <cell r="D29">
            <v>14.7</v>
          </cell>
          <cell r="E29">
            <v>66.583333333333329</v>
          </cell>
          <cell r="F29">
            <v>90</v>
          </cell>
          <cell r="G29">
            <v>34</v>
          </cell>
          <cell r="H29">
            <v>34.92</v>
          </cell>
          <cell r="I29" t="str">
            <v>S</v>
          </cell>
          <cell r="J29">
            <v>57.960000000000008</v>
          </cell>
          <cell r="K29">
            <v>0.4</v>
          </cell>
        </row>
        <row r="30">
          <cell r="B30">
            <v>12.225000000000001</v>
          </cell>
          <cell r="C30">
            <v>19.600000000000001</v>
          </cell>
          <cell r="D30">
            <v>5.0999999999999996</v>
          </cell>
          <cell r="E30">
            <v>43.041666666666664</v>
          </cell>
          <cell r="F30">
            <v>65</v>
          </cell>
          <cell r="G30">
            <v>20</v>
          </cell>
          <cell r="H30">
            <v>29.16</v>
          </cell>
          <cell r="I30" t="str">
            <v>S</v>
          </cell>
          <cell r="J30">
            <v>48.96</v>
          </cell>
          <cell r="K30">
            <v>0</v>
          </cell>
        </row>
        <row r="31">
          <cell r="B31">
            <v>14.720833333333333</v>
          </cell>
          <cell r="C31">
            <v>22.8</v>
          </cell>
          <cell r="D31">
            <v>7.7</v>
          </cell>
          <cell r="E31">
            <v>44.583333333333336</v>
          </cell>
          <cell r="F31">
            <v>62</v>
          </cell>
          <cell r="G31">
            <v>29</v>
          </cell>
          <cell r="H31">
            <v>29.16</v>
          </cell>
          <cell r="I31" t="str">
            <v>L</v>
          </cell>
          <cell r="J31">
            <v>48.96</v>
          </cell>
          <cell r="K31">
            <v>0</v>
          </cell>
        </row>
        <row r="32">
          <cell r="B32">
            <v>18.112500000000001</v>
          </cell>
          <cell r="C32">
            <v>26.5</v>
          </cell>
          <cell r="D32">
            <v>11.5</v>
          </cell>
          <cell r="E32">
            <v>49.833333333333336</v>
          </cell>
          <cell r="F32">
            <v>75</v>
          </cell>
          <cell r="G32">
            <v>25</v>
          </cell>
          <cell r="H32">
            <v>32.4</v>
          </cell>
          <cell r="I32" t="str">
            <v>L</v>
          </cell>
          <cell r="J32">
            <v>56.16</v>
          </cell>
          <cell r="K32">
            <v>0</v>
          </cell>
        </row>
        <row r="33">
          <cell r="B33">
            <v>16.933333333333337</v>
          </cell>
          <cell r="C33">
            <v>20.6</v>
          </cell>
          <cell r="D33">
            <v>14.1</v>
          </cell>
          <cell r="E33">
            <v>65.583333333333329</v>
          </cell>
          <cell r="F33">
            <v>88</v>
          </cell>
          <cell r="G33">
            <v>42</v>
          </cell>
          <cell r="H33">
            <v>22.68</v>
          </cell>
          <cell r="I33" t="str">
            <v>NE</v>
          </cell>
          <cell r="J33">
            <v>39.96</v>
          </cell>
          <cell r="K33">
            <v>0.8</v>
          </cell>
        </row>
        <row r="34">
          <cell r="B34">
            <v>22.791666666666668</v>
          </cell>
          <cell r="C34">
            <v>33.4</v>
          </cell>
          <cell r="D34">
            <v>16.5</v>
          </cell>
          <cell r="E34">
            <v>54.416666666666664</v>
          </cell>
          <cell r="F34">
            <v>77</v>
          </cell>
          <cell r="G34">
            <v>26</v>
          </cell>
          <cell r="H34">
            <v>24.48</v>
          </cell>
          <cell r="I34" t="str">
            <v>NE</v>
          </cell>
          <cell r="J34">
            <v>42.84</v>
          </cell>
          <cell r="K34">
            <v>0</v>
          </cell>
        </row>
        <row r="35">
          <cell r="I35" t="str">
            <v>NE</v>
          </cell>
        </row>
      </sheetData>
      <sheetData sheetId="9">
        <row r="5">
          <cell r="B5">
            <v>27.562499999999996</v>
          </cell>
        </row>
      </sheetData>
      <sheetData sheetId="10">
        <row r="5">
          <cell r="B5">
            <v>21.733333333333334</v>
          </cell>
        </row>
      </sheetData>
      <sheetData sheetId="11">
        <row r="5">
          <cell r="B5">
            <v>25.833333333333332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NO</v>
          </cell>
        </row>
      </sheetData>
      <sheetData sheetId="1"/>
      <sheetData sheetId="2">
        <row r="5">
          <cell r="B5">
            <v>26.241666666666664</v>
          </cell>
        </row>
      </sheetData>
      <sheetData sheetId="3">
        <row r="5">
          <cell r="B5">
            <v>24.875000000000004</v>
          </cell>
        </row>
      </sheetData>
      <sheetData sheetId="4"/>
      <sheetData sheetId="5"/>
      <sheetData sheetId="6"/>
      <sheetData sheetId="7"/>
      <sheetData sheetId="8">
        <row r="5">
          <cell r="B5">
            <v>25.779166666666669</v>
          </cell>
          <cell r="C5">
            <v>35.1</v>
          </cell>
          <cell r="D5">
            <v>17.3</v>
          </cell>
          <cell r="E5">
            <v>34.625</v>
          </cell>
          <cell r="F5">
            <v>63</v>
          </cell>
          <cell r="G5">
            <v>13</v>
          </cell>
          <cell r="H5">
            <v>14.719999999999999</v>
          </cell>
          <cell r="I5" t="str">
            <v>SE</v>
          </cell>
          <cell r="J5">
            <v>25.6</v>
          </cell>
        </row>
        <row r="6">
          <cell r="B6">
            <v>26.491666666666664</v>
          </cell>
          <cell r="C6">
            <v>35.5</v>
          </cell>
          <cell r="D6">
            <v>17.5</v>
          </cell>
          <cell r="E6">
            <v>34.75</v>
          </cell>
          <cell r="F6">
            <v>59</v>
          </cell>
          <cell r="G6">
            <v>16</v>
          </cell>
          <cell r="H6">
            <v>11.200000000000001</v>
          </cell>
          <cell r="I6" t="str">
            <v>SE</v>
          </cell>
          <cell r="J6">
            <v>23.680000000000003</v>
          </cell>
        </row>
        <row r="7">
          <cell r="B7">
            <v>25.695833333333329</v>
          </cell>
          <cell r="C7">
            <v>34.799999999999997</v>
          </cell>
          <cell r="D7">
            <v>15.3</v>
          </cell>
          <cell r="E7">
            <v>36.875</v>
          </cell>
          <cell r="F7">
            <v>71</v>
          </cell>
          <cell r="G7">
            <v>14</v>
          </cell>
          <cell r="H7">
            <v>9.2799999999999994</v>
          </cell>
          <cell r="I7" t="str">
            <v>SE</v>
          </cell>
          <cell r="J7">
            <v>25.6</v>
          </cell>
        </row>
        <row r="8">
          <cell r="B8">
            <v>24.537499999999998</v>
          </cell>
          <cell r="C8">
            <v>33.200000000000003</v>
          </cell>
          <cell r="D8">
            <v>17.8</v>
          </cell>
          <cell r="E8">
            <v>43.541666666666664</v>
          </cell>
          <cell r="F8">
            <v>76</v>
          </cell>
          <cell r="G8">
            <v>24</v>
          </cell>
          <cell r="H8">
            <v>15.36</v>
          </cell>
          <cell r="I8" t="str">
            <v>SE</v>
          </cell>
          <cell r="J8">
            <v>36.480000000000004</v>
          </cell>
        </row>
        <row r="9">
          <cell r="B9">
            <v>28.391666666666676</v>
          </cell>
          <cell r="C9">
            <v>38</v>
          </cell>
          <cell r="D9">
            <v>21.3</v>
          </cell>
          <cell r="E9">
            <v>35.333333333333336</v>
          </cell>
          <cell r="F9">
            <v>57</v>
          </cell>
          <cell r="G9">
            <v>11</v>
          </cell>
          <cell r="H9">
            <v>17.28</v>
          </cell>
          <cell r="I9" t="str">
            <v>NE</v>
          </cell>
          <cell r="J9">
            <v>32</v>
          </cell>
        </row>
        <row r="10">
          <cell r="B10">
            <v>29.612499999999997</v>
          </cell>
          <cell r="C10">
            <v>37.6</v>
          </cell>
          <cell r="D10">
            <v>20.5</v>
          </cell>
          <cell r="E10">
            <v>24.166666666666668</v>
          </cell>
          <cell r="F10">
            <v>50</v>
          </cell>
          <cell r="G10">
            <v>12</v>
          </cell>
          <cell r="H10">
            <v>18.240000000000002</v>
          </cell>
          <cell r="I10" t="str">
            <v>N</v>
          </cell>
          <cell r="J10">
            <v>40.64</v>
          </cell>
          <cell r="K10">
            <v>0</v>
          </cell>
        </row>
        <row r="11">
          <cell r="B11">
            <v>28.737499999999997</v>
          </cell>
          <cell r="C11">
            <v>36.5</v>
          </cell>
          <cell r="D11">
            <v>19.100000000000001</v>
          </cell>
          <cell r="E11">
            <v>26</v>
          </cell>
          <cell r="F11">
            <v>51</v>
          </cell>
          <cell r="G11">
            <v>14</v>
          </cell>
          <cell r="H11">
            <v>17.919999999999998</v>
          </cell>
          <cell r="I11" t="str">
            <v>NO</v>
          </cell>
          <cell r="J11">
            <v>37.119999999999997</v>
          </cell>
          <cell r="K11">
            <v>0</v>
          </cell>
        </row>
        <row r="12">
          <cell r="B12">
            <v>27.916666666666671</v>
          </cell>
          <cell r="C12">
            <v>34.799999999999997</v>
          </cell>
          <cell r="D12">
            <v>20.5</v>
          </cell>
          <cell r="E12">
            <v>29.416666666666668</v>
          </cell>
          <cell r="F12">
            <v>53</v>
          </cell>
          <cell r="G12">
            <v>19</v>
          </cell>
          <cell r="H12">
            <v>16</v>
          </cell>
          <cell r="I12" t="str">
            <v>NO</v>
          </cell>
          <cell r="J12">
            <v>32.32</v>
          </cell>
          <cell r="K12">
            <v>0</v>
          </cell>
        </row>
        <row r="13">
          <cell r="B13">
            <v>30.429166666666664</v>
          </cell>
          <cell r="C13">
            <v>37.299999999999997</v>
          </cell>
          <cell r="D13">
            <v>25.3</v>
          </cell>
          <cell r="E13">
            <v>27.083333333333332</v>
          </cell>
          <cell r="F13">
            <v>41</v>
          </cell>
          <cell r="G13">
            <v>13</v>
          </cell>
          <cell r="H13">
            <v>11.840000000000002</v>
          </cell>
          <cell r="I13" t="str">
            <v>NE</v>
          </cell>
          <cell r="J13">
            <v>28.8</v>
          </cell>
          <cell r="K13">
            <v>0</v>
          </cell>
        </row>
        <row r="14">
          <cell r="B14">
            <v>28.454166666666662</v>
          </cell>
          <cell r="C14">
            <v>37.4</v>
          </cell>
          <cell r="D14">
            <v>20.6</v>
          </cell>
          <cell r="E14">
            <v>35.75</v>
          </cell>
          <cell r="F14">
            <v>67</v>
          </cell>
          <cell r="G14">
            <v>13</v>
          </cell>
          <cell r="H14">
            <v>15.36</v>
          </cell>
          <cell r="I14" t="str">
            <v>NO</v>
          </cell>
          <cell r="J14">
            <v>38.72</v>
          </cell>
          <cell r="K14">
            <v>0</v>
          </cell>
        </row>
        <row r="15">
          <cell r="B15">
            <v>23.652380952380945</v>
          </cell>
          <cell r="C15">
            <v>32.9</v>
          </cell>
          <cell r="D15">
            <v>18.899999999999999</v>
          </cell>
          <cell r="E15">
            <v>70.714285714285708</v>
          </cell>
          <cell r="F15">
            <v>92</v>
          </cell>
          <cell r="G15">
            <v>34</v>
          </cell>
          <cell r="H15">
            <v>15.680000000000001</v>
          </cell>
          <cell r="I15" t="str">
            <v>SE</v>
          </cell>
          <cell r="J15">
            <v>36.800000000000004</v>
          </cell>
          <cell r="K15">
            <v>0</v>
          </cell>
        </row>
        <row r="16">
          <cell r="B16">
            <v>27.858333333333334</v>
          </cell>
          <cell r="C16">
            <v>37.799999999999997</v>
          </cell>
          <cell r="D16">
            <v>19.100000000000001</v>
          </cell>
          <cell r="E16">
            <v>50.666666666666664</v>
          </cell>
          <cell r="F16">
            <v>83</v>
          </cell>
          <cell r="G16">
            <v>17</v>
          </cell>
          <cell r="H16">
            <v>13.440000000000001</v>
          </cell>
          <cell r="I16" t="str">
            <v>SE</v>
          </cell>
          <cell r="J16">
            <v>25.28</v>
          </cell>
          <cell r="K16">
            <v>0</v>
          </cell>
        </row>
        <row r="17">
          <cell r="B17">
            <v>26.566666666666663</v>
          </cell>
          <cell r="C17">
            <v>35.700000000000003</v>
          </cell>
          <cell r="D17">
            <v>19.3</v>
          </cell>
          <cell r="E17">
            <v>56.625</v>
          </cell>
          <cell r="F17">
            <v>85</v>
          </cell>
          <cell r="G17">
            <v>27</v>
          </cell>
          <cell r="H17">
            <v>12.8</v>
          </cell>
          <cell r="I17" t="str">
            <v>SE</v>
          </cell>
          <cell r="J17">
            <v>25.6</v>
          </cell>
          <cell r="K17">
            <v>0</v>
          </cell>
        </row>
        <row r="18">
          <cell r="B18">
            <v>27.841666666666665</v>
          </cell>
          <cell r="C18">
            <v>37.4</v>
          </cell>
          <cell r="D18">
            <v>19.5</v>
          </cell>
          <cell r="E18">
            <v>51.875</v>
          </cell>
          <cell r="F18">
            <v>82</v>
          </cell>
          <cell r="G18">
            <v>20</v>
          </cell>
          <cell r="H18">
            <v>24.32</v>
          </cell>
          <cell r="I18" t="str">
            <v>SE</v>
          </cell>
          <cell r="J18">
            <v>45.760000000000005</v>
          </cell>
          <cell r="K18">
            <v>0</v>
          </cell>
        </row>
        <row r="19">
          <cell r="B19">
            <v>30.770833333333343</v>
          </cell>
          <cell r="C19">
            <v>39.1</v>
          </cell>
          <cell r="D19">
            <v>24.4</v>
          </cell>
          <cell r="E19">
            <v>36.875</v>
          </cell>
          <cell r="F19">
            <v>56</v>
          </cell>
          <cell r="G19">
            <v>18</v>
          </cell>
          <cell r="H19">
            <v>21.12</v>
          </cell>
          <cell r="I19" t="str">
            <v>NE</v>
          </cell>
          <cell r="J19">
            <v>35.839999999999996</v>
          </cell>
          <cell r="K19">
            <v>0</v>
          </cell>
        </row>
        <row r="20">
          <cell r="B20">
            <v>29.841666666666665</v>
          </cell>
          <cell r="C20">
            <v>35.9</v>
          </cell>
          <cell r="D20">
            <v>23.4</v>
          </cell>
          <cell r="E20">
            <v>40.916666666666664</v>
          </cell>
          <cell r="F20">
            <v>59</v>
          </cell>
          <cell r="G20">
            <v>28</v>
          </cell>
          <cell r="H20">
            <v>21.44</v>
          </cell>
          <cell r="I20" t="str">
            <v>NO</v>
          </cell>
          <cell r="J20">
            <v>40.32</v>
          </cell>
          <cell r="K20">
            <v>0</v>
          </cell>
        </row>
        <row r="21">
          <cell r="B21">
            <v>29.787499999999994</v>
          </cell>
          <cell r="C21">
            <v>37.1</v>
          </cell>
          <cell r="D21">
            <v>22.9</v>
          </cell>
          <cell r="E21">
            <v>43.583333333333336</v>
          </cell>
          <cell r="F21">
            <v>72</v>
          </cell>
          <cell r="G21">
            <v>23</v>
          </cell>
          <cell r="H21">
            <v>16.32</v>
          </cell>
          <cell r="I21" t="str">
            <v>NO</v>
          </cell>
          <cell r="J21">
            <v>31.360000000000003</v>
          </cell>
          <cell r="K21">
            <v>0</v>
          </cell>
        </row>
        <row r="22">
          <cell r="B22">
            <v>29.841666666666669</v>
          </cell>
          <cell r="C22">
            <v>36.5</v>
          </cell>
          <cell r="D22">
            <v>24.1</v>
          </cell>
          <cell r="E22">
            <v>42.333333333333336</v>
          </cell>
          <cell r="F22">
            <v>60</v>
          </cell>
          <cell r="G22">
            <v>27</v>
          </cell>
          <cell r="H22">
            <v>27.84</v>
          </cell>
          <cell r="I22" t="str">
            <v>NO</v>
          </cell>
          <cell r="J22">
            <v>57.6</v>
          </cell>
          <cell r="K22">
            <v>0</v>
          </cell>
        </row>
        <row r="23">
          <cell r="B23">
            <v>24.3</v>
          </cell>
          <cell r="C23">
            <v>31.8</v>
          </cell>
          <cell r="D23">
            <v>14.8</v>
          </cell>
          <cell r="E23">
            <v>63.25</v>
          </cell>
          <cell r="F23">
            <v>93</v>
          </cell>
          <cell r="G23">
            <v>36</v>
          </cell>
          <cell r="H23">
            <v>22.72</v>
          </cell>
          <cell r="I23" t="str">
            <v>N</v>
          </cell>
          <cell r="J23">
            <v>38.72</v>
          </cell>
          <cell r="K23">
            <v>4.5999999999999996</v>
          </cell>
        </row>
        <row r="24">
          <cell r="B24">
            <v>17.204166666666666</v>
          </cell>
          <cell r="C24">
            <v>26.4</v>
          </cell>
          <cell r="D24">
            <v>11.3</v>
          </cell>
          <cell r="E24">
            <v>86.458333333333329</v>
          </cell>
          <cell r="F24">
            <v>97</v>
          </cell>
          <cell r="G24">
            <v>56</v>
          </cell>
          <cell r="H24">
            <v>16.32</v>
          </cell>
          <cell r="I24" t="str">
            <v>SE</v>
          </cell>
          <cell r="J24">
            <v>32.64</v>
          </cell>
          <cell r="K24">
            <v>2.2000000000000002</v>
          </cell>
        </row>
        <row r="25">
          <cell r="B25">
            <v>20.562500000000004</v>
          </cell>
          <cell r="C25">
            <v>23.7</v>
          </cell>
          <cell r="D25">
            <v>18.8</v>
          </cell>
          <cell r="E25">
            <v>84.375</v>
          </cell>
          <cell r="F25">
            <v>96</v>
          </cell>
          <cell r="G25">
            <v>64</v>
          </cell>
          <cell r="H25">
            <v>21.76</v>
          </cell>
          <cell r="I25" t="str">
            <v>NO</v>
          </cell>
          <cell r="J25">
            <v>38.400000000000006</v>
          </cell>
          <cell r="K25">
            <v>35.4</v>
          </cell>
        </row>
        <row r="26">
          <cell r="B26">
            <v>18.75</v>
          </cell>
          <cell r="C26">
            <v>27.6</v>
          </cell>
          <cell r="D26">
            <v>11.4</v>
          </cell>
          <cell r="E26">
            <v>62.208333333333336</v>
          </cell>
          <cell r="F26">
            <v>96</v>
          </cell>
          <cell r="G26">
            <v>22</v>
          </cell>
          <cell r="H26">
            <v>19.840000000000003</v>
          </cell>
          <cell r="I26" t="str">
            <v>SE</v>
          </cell>
          <cell r="J26">
            <v>41.6</v>
          </cell>
          <cell r="K26">
            <v>0</v>
          </cell>
        </row>
        <row r="27">
          <cell r="B27">
            <v>20.304166666666664</v>
          </cell>
          <cell r="C27">
            <v>31.3</v>
          </cell>
          <cell r="D27">
            <v>10.4</v>
          </cell>
          <cell r="E27">
            <v>51.25</v>
          </cell>
          <cell r="F27">
            <v>82</v>
          </cell>
          <cell r="G27">
            <v>21</v>
          </cell>
          <cell r="H27">
            <v>14.4</v>
          </cell>
          <cell r="I27" t="str">
            <v>SE</v>
          </cell>
          <cell r="J27">
            <v>32.32</v>
          </cell>
          <cell r="K27">
            <v>0</v>
          </cell>
        </row>
        <row r="28">
          <cell r="B28">
            <v>25.941666666666666</v>
          </cell>
          <cell r="C28">
            <v>34.9</v>
          </cell>
          <cell r="D28">
            <v>17.399999999999999</v>
          </cell>
          <cell r="E28">
            <v>48.166666666666664</v>
          </cell>
          <cell r="F28">
            <v>74</v>
          </cell>
          <cell r="G28">
            <v>29</v>
          </cell>
          <cell r="H28">
            <v>12.48</v>
          </cell>
          <cell r="I28" t="str">
            <v>L</v>
          </cell>
          <cell r="J28">
            <v>30.72</v>
          </cell>
          <cell r="K28">
            <v>0</v>
          </cell>
        </row>
        <row r="29">
          <cell r="B29">
            <v>22.650000000000002</v>
          </cell>
          <cell r="C29">
            <v>28.9</v>
          </cell>
          <cell r="D29">
            <v>18.600000000000001</v>
          </cell>
          <cell r="E29">
            <v>77</v>
          </cell>
          <cell r="F29">
            <v>96</v>
          </cell>
          <cell r="G29">
            <v>46</v>
          </cell>
          <cell r="H29">
            <v>11.200000000000001</v>
          </cell>
          <cell r="I29" t="str">
            <v>S</v>
          </cell>
          <cell r="J29">
            <v>40</v>
          </cell>
          <cell r="K29">
            <v>54.400000000000006</v>
          </cell>
        </row>
        <row r="30">
          <cell r="B30">
            <v>14.566666666666665</v>
          </cell>
          <cell r="C30">
            <v>21</v>
          </cell>
          <cell r="D30">
            <v>8.5</v>
          </cell>
          <cell r="E30">
            <v>55.083333333333336</v>
          </cell>
          <cell r="F30">
            <v>87</v>
          </cell>
          <cell r="G30">
            <v>27</v>
          </cell>
          <cell r="H30">
            <v>24</v>
          </cell>
          <cell r="I30" t="str">
            <v>S</v>
          </cell>
          <cell r="J30">
            <v>46.400000000000006</v>
          </cell>
          <cell r="K30">
            <v>0</v>
          </cell>
        </row>
        <row r="31">
          <cell r="B31">
            <v>14.591666666666667</v>
          </cell>
          <cell r="C31">
            <v>25.2</v>
          </cell>
          <cell r="D31">
            <v>5.8</v>
          </cell>
          <cell r="E31">
            <v>52.833333333333336</v>
          </cell>
          <cell r="F31">
            <v>87</v>
          </cell>
          <cell r="G31">
            <v>21</v>
          </cell>
          <cell r="H31">
            <v>17.600000000000001</v>
          </cell>
          <cell r="I31" t="str">
            <v>L</v>
          </cell>
          <cell r="J31">
            <v>42.24</v>
          </cell>
          <cell r="K31">
            <v>0</v>
          </cell>
        </row>
        <row r="32">
          <cell r="B32">
            <v>18.454166666666666</v>
          </cell>
          <cell r="C32">
            <v>29.4</v>
          </cell>
          <cell r="D32">
            <v>10.199999999999999</v>
          </cell>
          <cell r="E32">
            <v>54.708333333333336</v>
          </cell>
          <cell r="F32">
            <v>85</v>
          </cell>
          <cell r="G32">
            <v>25</v>
          </cell>
          <cell r="H32">
            <v>16</v>
          </cell>
          <cell r="I32" t="str">
            <v>L</v>
          </cell>
          <cell r="J32">
            <v>36.480000000000004</v>
          </cell>
          <cell r="K32">
            <v>0</v>
          </cell>
        </row>
        <row r="33">
          <cell r="B33">
            <v>24.25</v>
          </cell>
          <cell r="C33">
            <v>32.6</v>
          </cell>
          <cell r="D33">
            <v>18.3</v>
          </cell>
          <cell r="E33">
            <v>42</v>
          </cell>
          <cell r="F33">
            <v>63</v>
          </cell>
          <cell r="G33">
            <v>24</v>
          </cell>
          <cell r="H33">
            <v>23.040000000000003</v>
          </cell>
          <cell r="I33" t="str">
            <v>NE</v>
          </cell>
          <cell r="J33">
            <v>46.72</v>
          </cell>
          <cell r="K33">
            <v>0</v>
          </cell>
        </row>
        <row r="34">
          <cell r="B34">
            <v>27.354166666666668</v>
          </cell>
          <cell r="C34">
            <v>35.299999999999997</v>
          </cell>
          <cell r="D34">
            <v>21.9</v>
          </cell>
          <cell r="E34">
            <v>41.458333333333336</v>
          </cell>
          <cell r="F34">
            <v>58</v>
          </cell>
          <cell r="G34">
            <v>26</v>
          </cell>
          <cell r="H34">
            <v>27.84</v>
          </cell>
          <cell r="I34" t="str">
            <v>NE</v>
          </cell>
          <cell r="J34">
            <v>44.800000000000004</v>
          </cell>
          <cell r="K34">
            <v>0</v>
          </cell>
        </row>
        <row r="35">
          <cell r="I35" t="str">
            <v>SE</v>
          </cell>
        </row>
      </sheetData>
      <sheetData sheetId="9">
        <row r="5">
          <cell r="B5">
            <v>29.208333333333329</v>
          </cell>
        </row>
      </sheetData>
      <sheetData sheetId="10">
        <row r="5">
          <cell r="B5">
            <v>24.491666666666671</v>
          </cell>
        </row>
      </sheetData>
      <sheetData sheetId="11">
        <row r="5">
          <cell r="B5">
            <v>26.029166666666672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N</v>
          </cell>
        </row>
      </sheetData>
      <sheetData sheetId="1"/>
      <sheetData sheetId="2">
        <row r="5">
          <cell r="B5">
            <v>28.537500000000009</v>
          </cell>
        </row>
      </sheetData>
      <sheetData sheetId="3"/>
      <sheetData sheetId="4"/>
      <sheetData sheetId="5"/>
      <sheetData sheetId="6"/>
      <sheetData sheetId="7"/>
      <sheetData sheetId="8">
        <row r="5">
          <cell r="B5">
            <v>24.037499999999998</v>
          </cell>
          <cell r="C5">
            <v>34.799999999999997</v>
          </cell>
          <cell r="D5">
            <v>14.5</v>
          </cell>
          <cell r="E5">
            <v>41.791666666666664</v>
          </cell>
          <cell r="F5">
            <v>73</v>
          </cell>
          <cell r="G5">
            <v>17</v>
          </cell>
          <cell r="H5">
            <v>7.68</v>
          </cell>
          <cell r="I5" t="str">
            <v>SO</v>
          </cell>
          <cell r="J5">
            <v>18.559999999999999</v>
          </cell>
          <cell r="K5">
            <v>0</v>
          </cell>
        </row>
        <row r="6">
          <cell r="B6">
            <v>26.491666666666671</v>
          </cell>
          <cell r="C6">
            <v>36.700000000000003</v>
          </cell>
          <cell r="D6">
            <v>17.7</v>
          </cell>
          <cell r="E6">
            <v>36.666666666666664</v>
          </cell>
          <cell r="F6">
            <v>61</v>
          </cell>
          <cell r="G6">
            <v>14</v>
          </cell>
          <cell r="H6">
            <v>9.2799999999999994</v>
          </cell>
          <cell r="I6" t="str">
            <v>S</v>
          </cell>
          <cell r="J6">
            <v>20.480000000000004</v>
          </cell>
          <cell r="K6">
            <v>0</v>
          </cell>
        </row>
        <row r="7">
          <cell r="B7">
            <v>25.112499999999997</v>
          </cell>
          <cell r="C7">
            <v>33.9</v>
          </cell>
          <cell r="D7">
            <v>17.7</v>
          </cell>
          <cell r="E7">
            <v>46.541666666666664</v>
          </cell>
          <cell r="F7">
            <v>69</v>
          </cell>
          <cell r="G7">
            <v>26</v>
          </cell>
          <cell r="H7">
            <v>12.16</v>
          </cell>
          <cell r="I7" t="str">
            <v>SE</v>
          </cell>
          <cell r="J7">
            <v>33.6</v>
          </cell>
          <cell r="K7">
            <v>0</v>
          </cell>
        </row>
        <row r="8">
          <cell r="B8">
            <v>26.354166666666668</v>
          </cell>
          <cell r="C8">
            <v>37.700000000000003</v>
          </cell>
          <cell r="D8">
            <v>17.100000000000001</v>
          </cell>
          <cell r="E8">
            <v>45.916666666666664</v>
          </cell>
          <cell r="F8">
            <v>80</v>
          </cell>
          <cell r="G8">
            <v>13</v>
          </cell>
          <cell r="H8">
            <v>8.32</v>
          </cell>
          <cell r="I8" t="str">
            <v>SE</v>
          </cell>
          <cell r="J8">
            <v>17.28</v>
          </cell>
          <cell r="K8">
            <v>0</v>
          </cell>
        </row>
        <row r="9">
          <cell r="B9">
            <v>27.612499999999997</v>
          </cell>
          <cell r="C9">
            <v>37.4</v>
          </cell>
          <cell r="D9">
            <v>20</v>
          </cell>
          <cell r="E9">
            <v>40.333333333333336</v>
          </cell>
          <cell r="F9">
            <v>73</v>
          </cell>
          <cell r="G9">
            <v>13</v>
          </cell>
          <cell r="H9">
            <v>8.64</v>
          </cell>
          <cell r="I9" t="str">
            <v>NE</v>
          </cell>
          <cell r="J9">
            <v>20.16</v>
          </cell>
          <cell r="K9">
            <v>0</v>
          </cell>
        </row>
        <row r="10">
          <cell r="B10">
            <v>28.008333333333336</v>
          </cell>
          <cell r="C10">
            <v>37.299999999999997</v>
          </cell>
          <cell r="D10">
            <v>20</v>
          </cell>
          <cell r="E10">
            <v>39.041666666666664</v>
          </cell>
          <cell r="F10">
            <v>74</v>
          </cell>
          <cell r="G10">
            <v>16</v>
          </cell>
          <cell r="H10">
            <v>12.8</v>
          </cell>
          <cell r="I10" t="str">
            <v>N</v>
          </cell>
          <cell r="J10">
            <v>29.760000000000005</v>
          </cell>
          <cell r="K10">
            <v>0</v>
          </cell>
        </row>
        <row r="11">
          <cell r="B11">
            <v>28.979166666666668</v>
          </cell>
          <cell r="C11">
            <v>38.200000000000003</v>
          </cell>
          <cell r="D11">
            <v>21.9</v>
          </cell>
          <cell r="E11">
            <v>31.291666666666668</v>
          </cell>
          <cell r="F11">
            <v>60</v>
          </cell>
          <cell r="G11">
            <v>14</v>
          </cell>
          <cell r="H11">
            <v>13.76</v>
          </cell>
          <cell r="I11" t="str">
            <v>NE</v>
          </cell>
          <cell r="J11">
            <v>28.160000000000004</v>
          </cell>
          <cell r="K11">
            <v>0</v>
          </cell>
        </row>
        <row r="12">
          <cell r="B12">
            <v>28.216666666666669</v>
          </cell>
          <cell r="C12">
            <v>38</v>
          </cell>
          <cell r="D12">
            <v>19.399999999999999</v>
          </cell>
          <cell r="E12">
            <v>36.666666666666664</v>
          </cell>
          <cell r="F12">
            <v>74</v>
          </cell>
          <cell r="G12">
            <v>13</v>
          </cell>
          <cell r="H12">
            <v>10.88</v>
          </cell>
          <cell r="I12" t="str">
            <v>N</v>
          </cell>
          <cell r="J12">
            <v>25.6</v>
          </cell>
          <cell r="K12">
            <v>0</v>
          </cell>
        </row>
        <row r="13">
          <cell r="B13">
            <v>28.337499999999995</v>
          </cell>
          <cell r="C13">
            <v>39.1</v>
          </cell>
          <cell r="D13">
            <v>19.5</v>
          </cell>
          <cell r="E13">
            <v>36.708333333333336</v>
          </cell>
          <cell r="F13">
            <v>74</v>
          </cell>
          <cell r="G13">
            <v>11</v>
          </cell>
          <cell r="H13">
            <v>8.9599999999999991</v>
          </cell>
          <cell r="I13" t="str">
            <v>N</v>
          </cell>
          <cell r="J13">
            <v>21.12</v>
          </cell>
          <cell r="K13">
            <v>0</v>
          </cell>
        </row>
        <row r="14">
          <cell r="B14">
            <v>27.519047619047619</v>
          </cell>
          <cell r="C14">
            <v>35.799999999999997</v>
          </cell>
          <cell r="D14">
            <v>22.3</v>
          </cell>
          <cell r="E14">
            <v>50.19047619047619</v>
          </cell>
          <cell r="F14">
            <v>74</v>
          </cell>
          <cell r="G14">
            <v>27</v>
          </cell>
          <cell r="H14">
            <v>10.88</v>
          </cell>
          <cell r="I14" t="str">
            <v>S</v>
          </cell>
          <cell r="J14">
            <v>26.24</v>
          </cell>
          <cell r="K14">
            <v>0</v>
          </cell>
        </row>
        <row r="15">
          <cell r="B15">
            <v>27.519047619047619</v>
          </cell>
          <cell r="C15">
            <v>35.799999999999997</v>
          </cell>
          <cell r="D15">
            <v>22.3</v>
          </cell>
          <cell r="E15">
            <v>50.19047619047619</v>
          </cell>
          <cell r="F15">
            <v>74</v>
          </cell>
          <cell r="G15">
            <v>27</v>
          </cell>
          <cell r="H15">
            <v>10.88</v>
          </cell>
          <cell r="I15" t="str">
            <v>S</v>
          </cell>
          <cell r="J15">
            <v>26.24</v>
          </cell>
          <cell r="K15">
            <v>0</v>
          </cell>
        </row>
        <row r="16">
          <cell r="B16">
            <v>28.475000000000005</v>
          </cell>
          <cell r="C16">
            <v>37.5</v>
          </cell>
          <cell r="D16">
            <v>21.6</v>
          </cell>
          <cell r="E16">
            <v>51.833333333333336</v>
          </cell>
          <cell r="F16">
            <v>84</v>
          </cell>
          <cell r="G16">
            <v>22</v>
          </cell>
          <cell r="H16">
            <v>6.4</v>
          </cell>
          <cell r="I16" t="str">
            <v>S</v>
          </cell>
          <cell r="J16">
            <v>14.4</v>
          </cell>
          <cell r="K16">
            <v>0</v>
          </cell>
        </row>
        <row r="17">
          <cell r="B17">
            <v>30.112500000000001</v>
          </cell>
          <cell r="C17">
            <v>38</v>
          </cell>
          <cell r="D17">
            <v>24</v>
          </cell>
          <cell r="E17">
            <v>43</v>
          </cell>
          <cell r="F17">
            <v>73</v>
          </cell>
          <cell r="G17">
            <v>24</v>
          </cell>
          <cell r="H17">
            <v>7.3599999999999994</v>
          </cell>
          <cell r="I17" t="str">
            <v>S</v>
          </cell>
          <cell r="J17">
            <v>16.32</v>
          </cell>
          <cell r="K17">
            <v>0</v>
          </cell>
        </row>
        <row r="18">
          <cell r="B18">
            <v>28.883333333333336</v>
          </cell>
          <cell r="C18">
            <v>37.1</v>
          </cell>
          <cell r="D18">
            <v>21.4</v>
          </cell>
          <cell r="E18">
            <v>46.75</v>
          </cell>
          <cell r="F18">
            <v>70</v>
          </cell>
          <cell r="G18">
            <v>26</v>
          </cell>
          <cell r="H18">
            <v>9.6000000000000014</v>
          </cell>
          <cell r="I18" t="str">
            <v>SE</v>
          </cell>
          <cell r="J18">
            <v>27.84</v>
          </cell>
          <cell r="K18">
            <v>0</v>
          </cell>
        </row>
        <row r="19">
          <cell r="B19">
            <v>28.966666666666665</v>
          </cell>
          <cell r="C19">
            <v>38.700000000000003</v>
          </cell>
          <cell r="D19">
            <v>21</v>
          </cell>
          <cell r="E19">
            <v>46.458333333333336</v>
          </cell>
          <cell r="F19">
            <v>77</v>
          </cell>
          <cell r="G19">
            <v>18</v>
          </cell>
          <cell r="H19">
            <v>7.3599999999999994</v>
          </cell>
          <cell r="I19" t="str">
            <v>S</v>
          </cell>
          <cell r="J19">
            <v>19.52</v>
          </cell>
          <cell r="K19">
            <v>0</v>
          </cell>
        </row>
        <row r="20">
          <cell r="B20">
            <v>30.654166666666658</v>
          </cell>
          <cell r="C20">
            <v>39.5</v>
          </cell>
          <cell r="D20">
            <v>23.5</v>
          </cell>
          <cell r="E20">
            <v>35.791666666666664</v>
          </cell>
          <cell r="F20">
            <v>63</v>
          </cell>
          <cell r="G20">
            <v>18</v>
          </cell>
          <cell r="H20">
            <v>9.2799999999999994</v>
          </cell>
          <cell r="I20" t="str">
            <v>NO</v>
          </cell>
          <cell r="J20">
            <v>21.76</v>
          </cell>
          <cell r="K20">
            <v>0</v>
          </cell>
        </row>
        <row r="21">
          <cell r="B21">
            <v>30.216666666666665</v>
          </cell>
          <cell r="C21">
            <v>39</v>
          </cell>
          <cell r="D21">
            <v>22.9</v>
          </cell>
          <cell r="E21">
            <v>42.833333333333336</v>
          </cell>
          <cell r="F21">
            <v>69</v>
          </cell>
          <cell r="G21">
            <v>22</v>
          </cell>
          <cell r="H21">
            <v>10.240000000000002</v>
          </cell>
          <cell r="I21" t="str">
            <v>NE</v>
          </cell>
          <cell r="J21">
            <v>31.680000000000003</v>
          </cell>
          <cell r="K21">
            <v>0</v>
          </cell>
        </row>
        <row r="22">
          <cell r="B22">
            <v>31.083333333333332</v>
          </cell>
          <cell r="C22">
            <v>39.299999999999997</v>
          </cell>
          <cell r="D22">
            <v>24.3</v>
          </cell>
          <cell r="E22">
            <v>43.125</v>
          </cell>
          <cell r="F22">
            <v>71</v>
          </cell>
          <cell r="G22">
            <v>17</v>
          </cell>
          <cell r="H22">
            <v>13.76</v>
          </cell>
          <cell r="I22" t="str">
            <v>N</v>
          </cell>
          <cell r="J22">
            <v>36.480000000000004</v>
          </cell>
          <cell r="K22">
            <v>0</v>
          </cell>
        </row>
        <row r="23">
          <cell r="B23">
            <v>28.25</v>
          </cell>
          <cell r="C23">
            <v>36.1</v>
          </cell>
          <cell r="D23">
            <v>19.600000000000001</v>
          </cell>
          <cell r="E23">
            <v>48.375</v>
          </cell>
          <cell r="F23">
            <v>95</v>
          </cell>
          <cell r="G23">
            <v>27</v>
          </cell>
          <cell r="H23">
            <v>25.28</v>
          </cell>
          <cell r="I23" t="str">
            <v>NO</v>
          </cell>
          <cell r="J23">
            <v>55.04</v>
          </cell>
          <cell r="K23">
            <v>10.4</v>
          </cell>
        </row>
        <row r="24">
          <cell r="B24">
            <v>20.795833333333334</v>
          </cell>
          <cell r="C24">
            <v>25.3</v>
          </cell>
          <cell r="D24">
            <v>18.399999999999999</v>
          </cell>
          <cell r="E24">
            <v>80.375</v>
          </cell>
          <cell r="F24">
            <v>94</v>
          </cell>
          <cell r="G24">
            <v>65</v>
          </cell>
          <cell r="H24">
            <v>8.64</v>
          </cell>
          <cell r="I24" t="str">
            <v>S</v>
          </cell>
          <cell r="J24">
            <v>17.919999999999998</v>
          </cell>
          <cell r="K24">
            <v>0.4</v>
          </cell>
        </row>
        <row r="25">
          <cell r="B25">
            <v>20.6875</v>
          </cell>
          <cell r="C25">
            <v>24.3</v>
          </cell>
          <cell r="D25">
            <v>19.100000000000001</v>
          </cell>
          <cell r="E25">
            <v>89.666666666666671</v>
          </cell>
          <cell r="F25">
            <v>96</v>
          </cell>
          <cell r="G25">
            <v>77</v>
          </cell>
          <cell r="H25">
            <v>15.36</v>
          </cell>
          <cell r="I25" t="str">
            <v>N</v>
          </cell>
          <cell r="J25">
            <v>63.68</v>
          </cell>
          <cell r="K25">
            <v>29.4</v>
          </cell>
        </row>
        <row r="26">
          <cell r="B26">
            <v>21.279166666666665</v>
          </cell>
          <cell r="C26">
            <v>29.1</v>
          </cell>
          <cell r="D26">
            <v>15.9</v>
          </cell>
          <cell r="E26">
            <v>74.291666666666671</v>
          </cell>
          <cell r="F26">
            <v>98</v>
          </cell>
          <cell r="G26">
            <v>33</v>
          </cell>
          <cell r="H26">
            <v>9.9200000000000017</v>
          </cell>
          <cell r="I26" t="str">
            <v>SE</v>
          </cell>
          <cell r="J26">
            <v>29.760000000000005</v>
          </cell>
          <cell r="K26">
            <v>0.2</v>
          </cell>
        </row>
        <row r="27">
          <cell r="B27">
            <v>22.962499999999995</v>
          </cell>
          <cell r="C27">
            <v>31.9</v>
          </cell>
          <cell r="D27">
            <v>15.4</v>
          </cell>
          <cell r="E27">
            <v>59.958333333333336</v>
          </cell>
          <cell r="F27">
            <v>90</v>
          </cell>
          <cell r="G27">
            <v>29</v>
          </cell>
          <cell r="H27">
            <v>8</v>
          </cell>
          <cell r="I27" t="str">
            <v>L</v>
          </cell>
          <cell r="J27">
            <v>27.84</v>
          </cell>
          <cell r="K27">
            <v>0</v>
          </cell>
        </row>
        <row r="28">
          <cell r="B28">
            <v>25.683333333333337</v>
          </cell>
          <cell r="C28">
            <v>35.200000000000003</v>
          </cell>
          <cell r="D28">
            <v>18.7</v>
          </cell>
          <cell r="E28">
            <v>61.125</v>
          </cell>
          <cell r="F28">
            <v>82</v>
          </cell>
          <cell r="G28">
            <v>35</v>
          </cell>
          <cell r="H28">
            <v>8.64</v>
          </cell>
          <cell r="I28" t="str">
            <v>SE</v>
          </cell>
          <cell r="J28">
            <v>21.12</v>
          </cell>
          <cell r="K28">
            <v>0</v>
          </cell>
        </row>
        <row r="29">
          <cell r="B29">
            <v>22.058333333333337</v>
          </cell>
          <cell r="C29">
            <v>27.4</v>
          </cell>
          <cell r="D29">
            <v>18.3</v>
          </cell>
          <cell r="E29">
            <v>84.791666666666671</v>
          </cell>
          <cell r="F29">
            <v>97</v>
          </cell>
          <cell r="G29">
            <v>65</v>
          </cell>
          <cell r="H29">
            <v>18.240000000000002</v>
          </cell>
          <cell r="I29" t="str">
            <v>NE</v>
          </cell>
          <cell r="J29">
            <v>35.839999999999996</v>
          </cell>
          <cell r="K29">
            <v>61.999999999999993</v>
          </cell>
        </row>
        <row r="30">
          <cell r="B30">
            <v>19.612500000000001</v>
          </cell>
          <cell r="C30">
            <v>23.8</v>
          </cell>
          <cell r="D30">
            <v>15.6</v>
          </cell>
          <cell r="E30">
            <v>66.375</v>
          </cell>
          <cell r="F30">
            <v>94</v>
          </cell>
          <cell r="G30">
            <v>26</v>
          </cell>
          <cell r="H30">
            <v>15.36</v>
          </cell>
          <cell r="I30" t="str">
            <v>SO</v>
          </cell>
          <cell r="J30">
            <v>32.96</v>
          </cell>
          <cell r="K30">
            <v>0</v>
          </cell>
        </row>
        <row r="31">
          <cell r="B31">
            <v>18.212499999999999</v>
          </cell>
          <cell r="C31">
            <v>26.5</v>
          </cell>
          <cell r="D31">
            <v>11.4</v>
          </cell>
          <cell r="E31">
            <v>47.75</v>
          </cell>
          <cell r="F31">
            <v>72</v>
          </cell>
          <cell r="G31">
            <v>25</v>
          </cell>
          <cell r="H31">
            <v>16.32</v>
          </cell>
          <cell r="I31" t="str">
            <v>SE</v>
          </cell>
          <cell r="J31">
            <v>36.480000000000004</v>
          </cell>
          <cell r="K31">
            <v>0</v>
          </cell>
        </row>
        <row r="32">
          <cell r="B32">
            <v>20.287500000000005</v>
          </cell>
          <cell r="C32">
            <v>29.4</v>
          </cell>
          <cell r="D32">
            <v>11.9</v>
          </cell>
          <cell r="E32">
            <v>51.375</v>
          </cell>
          <cell r="F32">
            <v>77</v>
          </cell>
          <cell r="G32">
            <v>30</v>
          </cell>
          <cell r="H32">
            <v>11.840000000000002</v>
          </cell>
          <cell r="I32" t="str">
            <v>SE</v>
          </cell>
          <cell r="J32">
            <v>31.04</v>
          </cell>
          <cell r="K32">
            <v>0</v>
          </cell>
        </row>
        <row r="33">
          <cell r="B33">
            <v>23.254166666666674</v>
          </cell>
          <cell r="C33">
            <v>32.9</v>
          </cell>
          <cell r="D33">
            <v>13.9</v>
          </cell>
          <cell r="E33">
            <v>45.125</v>
          </cell>
          <cell r="F33">
            <v>78</v>
          </cell>
          <cell r="G33">
            <v>25</v>
          </cell>
          <cell r="H33">
            <v>11.200000000000001</v>
          </cell>
          <cell r="I33" t="str">
            <v>SE</v>
          </cell>
          <cell r="J33">
            <v>25.6</v>
          </cell>
          <cell r="K33">
            <v>0</v>
          </cell>
        </row>
        <row r="34">
          <cell r="B34">
            <v>27.104166666666668</v>
          </cell>
          <cell r="C34">
            <v>36.6</v>
          </cell>
          <cell r="D34">
            <v>19.3</v>
          </cell>
          <cell r="E34">
            <v>39.083333333333336</v>
          </cell>
          <cell r="F34">
            <v>60</v>
          </cell>
          <cell r="G34">
            <v>23</v>
          </cell>
          <cell r="H34">
            <v>7.3599999999999994</v>
          </cell>
          <cell r="I34" t="str">
            <v>L</v>
          </cell>
          <cell r="J34">
            <v>27.200000000000003</v>
          </cell>
          <cell r="K34">
            <v>0</v>
          </cell>
        </row>
        <row r="35">
          <cell r="I35" t="str">
            <v>SE</v>
          </cell>
        </row>
      </sheetData>
      <sheetData sheetId="9">
        <row r="5">
          <cell r="B5">
            <v>29.354166666666668</v>
          </cell>
        </row>
      </sheetData>
      <sheetData sheetId="10">
        <row r="5">
          <cell r="B5">
            <v>29.158333333333335</v>
          </cell>
        </row>
      </sheetData>
      <sheetData sheetId="11">
        <row r="5">
          <cell r="B5">
            <v>27.358333333333338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SE</v>
          </cell>
        </row>
      </sheetData>
      <sheetData sheetId="1"/>
      <sheetData sheetId="2">
        <row r="5">
          <cell r="B5">
            <v>26.925000000000001</v>
          </cell>
        </row>
      </sheetData>
      <sheetData sheetId="3">
        <row r="5">
          <cell r="B5">
            <v>25.887499999999999</v>
          </cell>
        </row>
      </sheetData>
      <sheetData sheetId="4"/>
      <sheetData sheetId="5"/>
      <sheetData sheetId="6"/>
      <sheetData sheetId="7"/>
      <sheetData sheetId="8">
        <row r="5">
          <cell r="B5">
            <v>26.583333333333332</v>
          </cell>
          <cell r="C5">
            <v>37</v>
          </cell>
          <cell r="D5">
            <v>18.399999999999999</v>
          </cell>
          <cell r="E5">
            <v>41.291666666666664</v>
          </cell>
          <cell r="F5">
            <v>77</v>
          </cell>
          <cell r="G5">
            <v>14</v>
          </cell>
          <cell r="H5">
            <v>13.32</v>
          </cell>
          <cell r="I5" t="str">
            <v>SE</v>
          </cell>
          <cell r="J5">
            <v>28.08</v>
          </cell>
          <cell r="K5">
            <v>0</v>
          </cell>
        </row>
        <row r="6">
          <cell r="B6">
            <v>27.737499999999997</v>
          </cell>
          <cell r="C6">
            <v>38.200000000000003</v>
          </cell>
          <cell r="D6">
            <v>18.8</v>
          </cell>
          <cell r="E6">
            <v>37.791666666666664</v>
          </cell>
          <cell r="F6">
            <v>77</v>
          </cell>
          <cell r="G6">
            <v>13</v>
          </cell>
          <cell r="H6">
            <v>12.96</v>
          </cell>
          <cell r="I6" t="str">
            <v>SE</v>
          </cell>
          <cell r="J6">
            <v>28.8</v>
          </cell>
          <cell r="K6">
            <v>0</v>
          </cell>
        </row>
        <row r="7">
          <cell r="B7">
            <v>27.558333333333334</v>
          </cell>
          <cell r="C7">
            <v>37.299999999999997</v>
          </cell>
          <cell r="D7">
            <v>18.3</v>
          </cell>
          <cell r="E7">
            <v>38.541666666666664</v>
          </cell>
          <cell r="F7">
            <v>71</v>
          </cell>
          <cell r="G7">
            <v>14</v>
          </cell>
          <cell r="H7">
            <v>18</v>
          </cell>
          <cell r="I7" t="str">
            <v>SE</v>
          </cell>
          <cell r="J7">
            <v>34.56</v>
          </cell>
          <cell r="K7">
            <v>0</v>
          </cell>
        </row>
        <row r="8">
          <cell r="B8">
            <v>26.75</v>
          </cell>
          <cell r="C8">
            <v>36.200000000000003</v>
          </cell>
          <cell r="D8">
            <v>19.8</v>
          </cell>
          <cell r="E8">
            <v>41.583333333333336</v>
          </cell>
          <cell r="F8">
            <v>74</v>
          </cell>
          <cell r="G8">
            <v>22</v>
          </cell>
          <cell r="H8">
            <v>20.88</v>
          </cell>
          <cell r="I8" t="str">
            <v>SE</v>
          </cell>
          <cell r="J8">
            <v>41.76</v>
          </cell>
          <cell r="K8">
            <v>0</v>
          </cell>
        </row>
        <row r="9">
          <cell r="B9">
            <v>30.516666666666666</v>
          </cell>
          <cell r="C9">
            <v>40</v>
          </cell>
          <cell r="D9">
            <v>21.8</v>
          </cell>
          <cell r="E9">
            <v>34.666666666666664</v>
          </cell>
          <cell r="F9">
            <v>59</v>
          </cell>
          <cell r="G9">
            <v>13</v>
          </cell>
          <cell r="H9">
            <v>11.16</v>
          </cell>
          <cell r="I9" t="str">
            <v>L</v>
          </cell>
          <cell r="J9">
            <v>27.36</v>
          </cell>
          <cell r="K9">
            <v>0</v>
          </cell>
        </row>
        <row r="10">
          <cell r="B10">
            <v>27.541666666666668</v>
          </cell>
          <cell r="C10">
            <v>39.6</v>
          </cell>
          <cell r="D10">
            <v>16.7</v>
          </cell>
          <cell r="E10">
            <v>45.375</v>
          </cell>
          <cell r="F10">
            <v>82</v>
          </cell>
          <cell r="G10">
            <v>11</v>
          </cell>
          <cell r="H10">
            <v>22.68</v>
          </cell>
          <cell r="I10" t="str">
            <v>SE</v>
          </cell>
          <cell r="J10">
            <v>50.76</v>
          </cell>
          <cell r="K10">
            <v>0</v>
          </cell>
        </row>
        <row r="11">
          <cell r="B11">
            <v>27.308333333333334</v>
          </cell>
          <cell r="C11">
            <v>38</v>
          </cell>
          <cell r="D11">
            <v>17.899999999999999</v>
          </cell>
          <cell r="E11">
            <v>42.375</v>
          </cell>
          <cell r="F11">
            <v>77</v>
          </cell>
          <cell r="G11">
            <v>15</v>
          </cell>
          <cell r="H11">
            <v>18.36</v>
          </cell>
          <cell r="I11" t="str">
            <v>SE</v>
          </cell>
          <cell r="J11">
            <v>34.56</v>
          </cell>
          <cell r="K11">
            <v>0</v>
          </cell>
        </row>
        <row r="12">
          <cell r="B12">
            <v>25.254166666666666</v>
          </cell>
          <cell r="C12">
            <v>33.799999999999997</v>
          </cell>
          <cell r="D12">
            <v>18.100000000000001</v>
          </cell>
          <cell r="E12">
            <v>53.125</v>
          </cell>
          <cell r="F12">
            <v>77</v>
          </cell>
          <cell r="G12">
            <v>27</v>
          </cell>
          <cell r="H12">
            <v>6.12</v>
          </cell>
          <cell r="I12" t="str">
            <v>SE</v>
          </cell>
          <cell r="J12">
            <v>12.24</v>
          </cell>
          <cell r="K12">
            <v>0</v>
          </cell>
        </row>
        <row r="13">
          <cell r="B13">
            <v>28.508333333333336</v>
          </cell>
          <cell r="C13">
            <v>38.6</v>
          </cell>
          <cell r="D13">
            <v>21</v>
          </cell>
          <cell r="E13">
            <v>52.75</v>
          </cell>
          <cell r="F13">
            <v>84</v>
          </cell>
          <cell r="G13">
            <v>16</v>
          </cell>
          <cell r="H13">
            <v>11.16</v>
          </cell>
          <cell r="I13" t="str">
            <v>NO</v>
          </cell>
          <cell r="J13">
            <v>26.64</v>
          </cell>
          <cell r="K13">
            <v>0</v>
          </cell>
        </row>
        <row r="14">
          <cell r="B14">
            <v>27.012499999999999</v>
          </cell>
          <cell r="C14">
            <v>39</v>
          </cell>
          <cell r="D14">
            <v>18.2</v>
          </cell>
          <cell r="E14">
            <v>54.25</v>
          </cell>
          <cell r="F14">
            <v>84</v>
          </cell>
          <cell r="G14">
            <v>17</v>
          </cell>
          <cell r="H14">
            <v>10.08</v>
          </cell>
          <cell r="I14" t="str">
            <v>SE</v>
          </cell>
          <cell r="J14">
            <v>41.04</v>
          </cell>
          <cell r="K14">
            <v>0</v>
          </cell>
        </row>
        <row r="15">
          <cell r="B15">
            <v>24.747619047619043</v>
          </cell>
          <cell r="C15">
            <v>34.9</v>
          </cell>
          <cell r="D15">
            <v>19.2</v>
          </cell>
          <cell r="E15">
            <v>72.571428571428569</v>
          </cell>
          <cell r="F15">
            <v>93</v>
          </cell>
          <cell r="G15">
            <v>34</v>
          </cell>
          <cell r="H15">
            <v>7.5600000000000005</v>
          </cell>
          <cell r="I15" t="str">
            <v>S</v>
          </cell>
          <cell r="J15">
            <v>24.12</v>
          </cell>
          <cell r="K15">
            <v>0</v>
          </cell>
        </row>
        <row r="16">
          <cell r="B16">
            <v>28.420833333333334</v>
          </cell>
          <cell r="C16">
            <v>39.5</v>
          </cell>
          <cell r="D16">
            <v>19.8</v>
          </cell>
          <cell r="E16">
            <v>56.541666666666664</v>
          </cell>
          <cell r="F16">
            <v>89</v>
          </cell>
          <cell r="G16">
            <v>15</v>
          </cell>
          <cell r="H16">
            <v>9</v>
          </cell>
          <cell r="I16" t="str">
            <v>SE</v>
          </cell>
          <cell r="J16">
            <v>29.16</v>
          </cell>
          <cell r="K16">
            <v>0</v>
          </cell>
        </row>
        <row r="17">
          <cell r="B17">
            <v>29.237499999999997</v>
          </cell>
          <cell r="C17">
            <v>37.5</v>
          </cell>
          <cell r="D17">
            <v>24</v>
          </cell>
          <cell r="E17">
            <v>49.666666666666664</v>
          </cell>
          <cell r="F17">
            <v>70</v>
          </cell>
          <cell r="G17">
            <v>26</v>
          </cell>
          <cell r="H17">
            <v>13.32</v>
          </cell>
          <cell r="I17" t="str">
            <v>SE</v>
          </cell>
          <cell r="J17">
            <v>24.48</v>
          </cell>
          <cell r="K17">
            <v>0</v>
          </cell>
        </row>
        <row r="18">
          <cell r="B18">
            <v>31.687499999999996</v>
          </cell>
          <cell r="C18">
            <v>40.9</v>
          </cell>
          <cell r="D18">
            <v>24.1</v>
          </cell>
          <cell r="E18">
            <v>42.666666666666664</v>
          </cell>
          <cell r="F18">
            <v>74</v>
          </cell>
          <cell r="G18">
            <v>17</v>
          </cell>
          <cell r="H18">
            <v>15.840000000000002</v>
          </cell>
          <cell r="I18" t="str">
            <v>L</v>
          </cell>
          <cell r="J18">
            <v>37.440000000000005</v>
          </cell>
          <cell r="K18">
            <v>0</v>
          </cell>
        </row>
        <row r="19">
          <cell r="B19">
            <v>32.008333333333333</v>
          </cell>
          <cell r="C19">
            <v>40.5</v>
          </cell>
          <cell r="D19">
            <v>22.4</v>
          </cell>
          <cell r="E19">
            <v>38.791666666666664</v>
          </cell>
          <cell r="F19">
            <v>69</v>
          </cell>
          <cell r="G19">
            <v>20</v>
          </cell>
          <cell r="H19">
            <v>10.44</v>
          </cell>
          <cell r="I19" t="str">
            <v>NO</v>
          </cell>
          <cell r="J19">
            <v>28.08</v>
          </cell>
          <cell r="K19">
            <v>0</v>
          </cell>
        </row>
        <row r="20">
          <cell r="B20">
            <v>30.958333333333329</v>
          </cell>
          <cell r="C20">
            <v>38</v>
          </cell>
          <cell r="D20">
            <v>24.5</v>
          </cell>
          <cell r="E20">
            <v>46.125</v>
          </cell>
          <cell r="F20">
            <v>68</v>
          </cell>
          <cell r="G20">
            <v>25</v>
          </cell>
          <cell r="H20">
            <v>15.840000000000002</v>
          </cell>
          <cell r="I20" t="str">
            <v>NO</v>
          </cell>
          <cell r="J20">
            <v>33.119999999999997</v>
          </cell>
          <cell r="K20">
            <v>0</v>
          </cell>
        </row>
        <row r="21">
          <cell r="B21">
            <v>30.275000000000002</v>
          </cell>
          <cell r="C21">
            <v>39.799999999999997</v>
          </cell>
          <cell r="D21">
            <v>21.6</v>
          </cell>
          <cell r="E21">
            <v>52.291666666666664</v>
          </cell>
          <cell r="F21">
            <v>84</v>
          </cell>
          <cell r="G21">
            <v>26</v>
          </cell>
          <cell r="H21">
            <v>14.4</v>
          </cell>
          <cell r="I21" t="str">
            <v>NO</v>
          </cell>
          <cell r="J21">
            <v>35.28</v>
          </cell>
          <cell r="K21">
            <v>0</v>
          </cell>
        </row>
        <row r="22">
          <cell r="B22">
            <v>31.758333333333329</v>
          </cell>
          <cell r="C22">
            <v>39</v>
          </cell>
          <cell r="D22">
            <v>25.9</v>
          </cell>
          <cell r="E22">
            <v>41.708333333333336</v>
          </cell>
          <cell r="F22">
            <v>65</v>
          </cell>
          <cell r="G22">
            <v>26</v>
          </cell>
          <cell r="H22">
            <v>23.040000000000003</v>
          </cell>
          <cell r="I22" t="str">
            <v>N</v>
          </cell>
          <cell r="J22">
            <v>53.64</v>
          </cell>
          <cell r="K22">
            <v>0</v>
          </cell>
        </row>
        <row r="23">
          <cell r="B23">
            <v>26.112499999999997</v>
          </cell>
          <cell r="C23">
            <v>33.4</v>
          </cell>
          <cell r="D23">
            <v>18.100000000000001</v>
          </cell>
          <cell r="E23">
            <v>60.166666666666664</v>
          </cell>
          <cell r="F23">
            <v>82</v>
          </cell>
          <cell r="G23">
            <v>37</v>
          </cell>
          <cell r="H23">
            <v>15.48</v>
          </cell>
          <cell r="I23" t="str">
            <v>N</v>
          </cell>
          <cell r="J23">
            <v>55.080000000000005</v>
          </cell>
          <cell r="K23">
            <v>5.4</v>
          </cell>
        </row>
        <row r="24">
          <cell r="B24">
            <v>19.366666666666667</v>
          </cell>
          <cell r="C24">
            <v>27</v>
          </cell>
          <cell r="D24">
            <v>13.8</v>
          </cell>
          <cell r="E24">
            <v>81.916666666666671</v>
          </cell>
          <cell r="F24">
            <v>95</v>
          </cell>
          <cell r="G24">
            <v>55</v>
          </cell>
          <cell r="H24">
            <v>10.8</v>
          </cell>
          <cell r="I24" t="str">
            <v>S</v>
          </cell>
          <cell r="J24">
            <v>25.2</v>
          </cell>
          <cell r="K24">
            <v>16</v>
          </cell>
        </row>
        <row r="25">
          <cell r="B25">
            <v>22.087500000000002</v>
          </cell>
          <cell r="C25">
            <v>26.7</v>
          </cell>
          <cell r="D25">
            <v>19.3</v>
          </cell>
          <cell r="E25">
            <v>86.875</v>
          </cell>
          <cell r="F25">
            <v>97</v>
          </cell>
          <cell r="G25">
            <v>55</v>
          </cell>
          <cell r="H25">
            <v>12.96</v>
          </cell>
          <cell r="I25" t="str">
            <v>SE</v>
          </cell>
          <cell r="J25">
            <v>47.88</v>
          </cell>
          <cell r="K25">
            <v>58.400000000000013</v>
          </cell>
        </row>
        <row r="26">
          <cell r="B26">
            <v>22.008333333333329</v>
          </cell>
          <cell r="C26">
            <v>30.3</v>
          </cell>
          <cell r="D26">
            <v>14.3</v>
          </cell>
          <cell r="E26">
            <v>57.541666666666664</v>
          </cell>
          <cell r="F26">
            <v>96</v>
          </cell>
          <cell r="G26">
            <v>21</v>
          </cell>
          <cell r="H26">
            <v>23.040000000000003</v>
          </cell>
          <cell r="I26" t="str">
            <v>SE</v>
          </cell>
          <cell r="J26">
            <v>40.680000000000007</v>
          </cell>
          <cell r="K26">
            <v>0.2</v>
          </cell>
        </row>
        <row r="27">
          <cell r="B27">
            <v>22.917391304347824</v>
          </cell>
          <cell r="C27">
            <v>33</v>
          </cell>
          <cell r="D27">
            <v>13.2</v>
          </cell>
          <cell r="E27">
            <v>50.347826086956523</v>
          </cell>
          <cell r="F27">
            <v>85</v>
          </cell>
          <cell r="G27">
            <v>25</v>
          </cell>
          <cell r="H27">
            <v>17.64</v>
          </cell>
          <cell r="I27" t="str">
            <v>SE</v>
          </cell>
          <cell r="J27">
            <v>32.76</v>
          </cell>
          <cell r="K27">
            <v>0</v>
          </cell>
        </row>
        <row r="28">
          <cell r="B28">
            <v>29.119999999999997</v>
          </cell>
          <cell r="C28">
            <v>36.6</v>
          </cell>
          <cell r="D28">
            <v>21.6</v>
          </cell>
          <cell r="E28">
            <v>48.35</v>
          </cell>
          <cell r="F28">
            <v>76</v>
          </cell>
          <cell r="G28">
            <v>30</v>
          </cell>
          <cell r="H28">
            <v>8.64</v>
          </cell>
          <cell r="I28" t="str">
            <v>SE</v>
          </cell>
          <cell r="J28">
            <v>23.040000000000003</v>
          </cell>
          <cell r="K28">
            <v>0</v>
          </cell>
        </row>
        <row r="29">
          <cell r="B29">
            <v>24.045833333333334</v>
          </cell>
          <cell r="C29">
            <v>28.4</v>
          </cell>
          <cell r="D29">
            <v>20.9</v>
          </cell>
          <cell r="E29">
            <v>79.916666666666671</v>
          </cell>
          <cell r="F29">
            <v>94</v>
          </cell>
          <cell r="G29">
            <v>57</v>
          </cell>
          <cell r="H29">
            <v>16.920000000000002</v>
          </cell>
          <cell r="I29" t="str">
            <v>S</v>
          </cell>
          <cell r="J29">
            <v>34.92</v>
          </cell>
          <cell r="K29">
            <v>10.399999999999999</v>
          </cell>
        </row>
        <row r="30">
          <cell r="B30">
            <v>18.125</v>
          </cell>
          <cell r="C30">
            <v>23.1</v>
          </cell>
          <cell r="D30">
            <v>12.4</v>
          </cell>
          <cell r="E30">
            <v>49.708333333333336</v>
          </cell>
          <cell r="F30">
            <v>86</v>
          </cell>
          <cell r="G30">
            <v>23</v>
          </cell>
          <cell r="H30">
            <v>17.64</v>
          </cell>
          <cell r="I30" t="str">
            <v>S</v>
          </cell>
          <cell r="J30">
            <v>37.080000000000005</v>
          </cell>
          <cell r="K30">
            <v>0</v>
          </cell>
        </row>
        <row r="31">
          <cell r="B31">
            <v>17.466666666666665</v>
          </cell>
          <cell r="C31">
            <v>27.1</v>
          </cell>
          <cell r="D31">
            <v>8.1</v>
          </cell>
          <cell r="E31">
            <v>47.375</v>
          </cell>
          <cell r="F31">
            <v>82</v>
          </cell>
          <cell r="G31">
            <v>20</v>
          </cell>
          <cell r="H31">
            <v>16.920000000000002</v>
          </cell>
          <cell r="I31" t="str">
            <v>SE</v>
          </cell>
          <cell r="J31">
            <v>35.28</v>
          </cell>
          <cell r="K31">
            <v>0</v>
          </cell>
        </row>
        <row r="32">
          <cell r="B32">
            <v>22.25</v>
          </cell>
          <cell r="C32">
            <v>31.4</v>
          </cell>
          <cell r="D32">
            <v>15.9</v>
          </cell>
          <cell r="E32">
            <v>44.666666666666664</v>
          </cell>
          <cell r="F32">
            <v>61</v>
          </cell>
          <cell r="G32">
            <v>24</v>
          </cell>
          <cell r="H32">
            <v>20.88</v>
          </cell>
          <cell r="I32" t="str">
            <v>SE</v>
          </cell>
          <cell r="J32">
            <v>42.480000000000004</v>
          </cell>
          <cell r="K32">
            <v>0</v>
          </cell>
        </row>
        <row r="33">
          <cell r="B33">
            <v>28.508333333333336</v>
          </cell>
          <cell r="C33">
            <v>35.6</v>
          </cell>
          <cell r="D33">
            <v>23.7</v>
          </cell>
          <cell r="E33">
            <v>36.458333333333336</v>
          </cell>
          <cell r="F33">
            <v>61</v>
          </cell>
          <cell r="G33">
            <v>23</v>
          </cell>
          <cell r="H33">
            <v>14.4</v>
          </cell>
          <cell r="I33" t="str">
            <v>L</v>
          </cell>
          <cell r="J33">
            <v>27</v>
          </cell>
          <cell r="K33">
            <v>0</v>
          </cell>
        </row>
        <row r="34">
          <cell r="B34">
            <v>29.654166666666669</v>
          </cell>
          <cell r="C34">
            <v>36.1</v>
          </cell>
          <cell r="D34">
            <v>22.9</v>
          </cell>
          <cell r="E34">
            <v>44.291666666666664</v>
          </cell>
          <cell r="F34">
            <v>68</v>
          </cell>
          <cell r="G34">
            <v>30</v>
          </cell>
          <cell r="H34">
            <v>16.559999999999999</v>
          </cell>
          <cell r="I34" t="str">
            <v>L</v>
          </cell>
          <cell r="J34">
            <v>36.36</v>
          </cell>
          <cell r="K34">
            <v>0</v>
          </cell>
        </row>
        <row r="35">
          <cell r="I35" t="str">
            <v>SE</v>
          </cell>
        </row>
      </sheetData>
      <sheetData sheetId="9">
        <row r="5">
          <cell r="B5">
            <v>29.13333333333334</v>
          </cell>
        </row>
      </sheetData>
      <sheetData sheetId="10">
        <row r="5">
          <cell r="B5">
            <v>27.370833333333326</v>
          </cell>
        </row>
      </sheetData>
      <sheetData sheetId="11">
        <row r="5">
          <cell r="B5">
            <v>28.245833333333334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NE</v>
          </cell>
        </row>
      </sheetData>
      <sheetData sheetId="1"/>
      <sheetData sheetId="2">
        <row r="5">
          <cell r="B5">
            <v>25.066666666666666</v>
          </cell>
        </row>
      </sheetData>
      <sheetData sheetId="3">
        <row r="5">
          <cell r="B5">
            <v>23.537499999999998</v>
          </cell>
        </row>
      </sheetData>
      <sheetData sheetId="4"/>
      <sheetData sheetId="5"/>
      <sheetData sheetId="6"/>
      <sheetData sheetId="7"/>
      <sheetData sheetId="8">
        <row r="5">
          <cell r="B5">
            <v>22.220833333333331</v>
          </cell>
          <cell r="C5">
            <v>35.4</v>
          </cell>
          <cell r="D5">
            <v>11.2</v>
          </cell>
          <cell r="E5">
            <v>60.333333333333336</v>
          </cell>
          <cell r="F5">
            <v>86</v>
          </cell>
          <cell r="G5">
            <v>30</v>
          </cell>
          <cell r="H5">
            <v>8</v>
          </cell>
          <cell r="I5" t="str">
            <v>NE</v>
          </cell>
          <cell r="J5">
            <v>15.680000000000001</v>
          </cell>
          <cell r="K5">
            <v>0</v>
          </cell>
        </row>
        <row r="6">
          <cell r="B6">
            <v>22.854166666666671</v>
          </cell>
          <cell r="C6">
            <v>37.5</v>
          </cell>
          <cell r="D6">
            <v>12.5</v>
          </cell>
          <cell r="E6">
            <v>63.083333333333336</v>
          </cell>
          <cell r="F6">
            <v>87</v>
          </cell>
          <cell r="G6">
            <v>29</v>
          </cell>
          <cell r="H6">
            <v>10.240000000000002</v>
          </cell>
          <cell r="I6" t="str">
            <v>NE</v>
          </cell>
          <cell r="J6">
            <v>20.16</v>
          </cell>
          <cell r="K6">
            <v>0</v>
          </cell>
        </row>
        <row r="7">
          <cell r="B7">
            <v>23.691666666666666</v>
          </cell>
          <cell r="C7">
            <v>38</v>
          </cell>
          <cell r="D7">
            <v>12.3</v>
          </cell>
          <cell r="E7">
            <v>61.708333333333336</v>
          </cell>
          <cell r="F7">
            <v>86</v>
          </cell>
          <cell r="G7">
            <v>29</v>
          </cell>
          <cell r="H7">
            <v>7.0400000000000009</v>
          </cell>
          <cell r="I7" t="str">
            <v>NE</v>
          </cell>
          <cell r="J7">
            <v>14.4</v>
          </cell>
          <cell r="K7">
            <v>0</v>
          </cell>
        </row>
        <row r="8">
          <cell r="B8">
            <v>23.595833333333331</v>
          </cell>
          <cell r="C8">
            <v>34.9</v>
          </cell>
          <cell r="D8">
            <v>13</v>
          </cell>
          <cell r="E8">
            <v>58.333333333333336</v>
          </cell>
          <cell r="F8">
            <v>84</v>
          </cell>
          <cell r="G8">
            <v>33</v>
          </cell>
          <cell r="H8">
            <v>14.080000000000002</v>
          </cell>
          <cell r="I8" t="str">
            <v>NE</v>
          </cell>
          <cell r="J8">
            <v>35.200000000000003</v>
          </cell>
          <cell r="K8">
            <v>0</v>
          </cell>
        </row>
        <row r="9">
          <cell r="B9">
            <v>26.870833333333323</v>
          </cell>
          <cell r="C9">
            <v>38.6</v>
          </cell>
          <cell r="D9">
            <v>15.4</v>
          </cell>
          <cell r="E9">
            <v>50.833333333333336</v>
          </cell>
          <cell r="F9">
            <v>78</v>
          </cell>
          <cell r="G9">
            <v>30</v>
          </cell>
          <cell r="H9">
            <v>10.88</v>
          </cell>
          <cell r="I9" t="str">
            <v>NE</v>
          </cell>
          <cell r="J9">
            <v>28.160000000000004</v>
          </cell>
          <cell r="K9">
            <v>0</v>
          </cell>
        </row>
        <row r="10">
          <cell r="B10">
            <v>26.979166666666668</v>
          </cell>
          <cell r="C10">
            <v>38.1</v>
          </cell>
          <cell r="D10">
            <v>16.399999999999999</v>
          </cell>
          <cell r="E10">
            <v>43.666666666666664</v>
          </cell>
          <cell r="F10">
            <v>69</v>
          </cell>
          <cell r="G10">
            <v>25</v>
          </cell>
          <cell r="H10">
            <v>18.559999999999999</v>
          </cell>
          <cell r="I10" t="str">
            <v>NE</v>
          </cell>
          <cell r="J10">
            <v>41.92</v>
          </cell>
          <cell r="K10">
            <v>0</v>
          </cell>
        </row>
        <row r="11">
          <cell r="B11">
            <v>27.479166666666668</v>
          </cell>
          <cell r="C11">
            <v>37.799999999999997</v>
          </cell>
          <cell r="D11">
            <v>19.100000000000001</v>
          </cell>
          <cell r="E11">
            <v>41.125</v>
          </cell>
          <cell r="F11">
            <v>55</v>
          </cell>
          <cell r="G11">
            <v>29</v>
          </cell>
          <cell r="H11">
            <v>14.080000000000002</v>
          </cell>
          <cell r="I11" t="str">
            <v>NE</v>
          </cell>
          <cell r="J11">
            <v>30.400000000000002</v>
          </cell>
          <cell r="K11">
            <v>0</v>
          </cell>
        </row>
        <row r="12">
          <cell r="B12">
            <v>27.845833333333331</v>
          </cell>
          <cell r="C12">
            <v>36.6</v>
          </cell>
          <cell r="D12">
            <v>21.2</v>
          </cell>
          <cell r="E12">
            <v>45.375</v>
          </cell>
          <cell r="F12">
            <v>65</v>
          </cell>
          <cell r="G12">
            <v>32</v>
          </cell>
          <cell r="H12">
            <v>8</v>
          </cell>
          <cell r="I12" t="str">
            <v>NE</v>
          </cell>
          <cell r="J12">
            <v>19.52</v>
          </cell>
          <cell r="K12">
            <v>0</v>
          </cell>
        </row>
        <row r="13">
          <cell r="B13">
            <v>28.962499999999995</v>
          </cell>
          <cell r="C13">
            <v>37.5</v>
          </cell>
          <cell r="D13">
            <v>23.2</v>
          </cell>
          <cell r="E13">
            <v>49.541666666666664</v>
          </cell>
          <cell r="F13">
            <v>66</v>
          </cell>
          <cell r="G13">
            <v>34</v>
          </cell>
          <cell r="H13">
            <v>13.12</v>
          </cell>
          <cell r="I13" t="str">
            <v>NE</v>
          </cell>
          <cell r="J13">
            <v>29.439999999999998</v>
          </cell>
          <cell r="K13">
            <v>0</v>
          </cell>
        </row>
        <row r="14">
          <cell r="B14">
            <v>22.687500000000004</v>
          </cell>
          <cell r="C14">
            <v>32.200000000000003</v>
          </cell>
          <cell r="D14">
            <v>18</v>
          </cell>
          <cell r="E14">
            <v>78.125</v>
          </cell>
          <cell r="F14">
            <v>88</v>
          </cell>
          <cell r="G14">
            <v>58</v>
          </cell>
          <cell r="H14">
            <v>22.400000000000002</v>
          </cell>
          <cell r="I14" t="str">
            <v>SO</v>
          </cell>
          <cell r="J14">
            <v>40.960000000000008</v>
          </cell>
          <cell r="K14">
            <v>0</v>
          </cell>
        </row>
        <row r="15">
          <cell r="B15">
            <v>21.461904761904766</v>
          </cell>
          <cell r="C15">
            <v>30.4</v>
          </cell>
          <cell r="D15">
            <v>17</v>
          </cell>
          <cell r="E15">
            <v>75.19047619047619</v>
          </cell>
          <cell r="F15">
            <v>86</v>
          </cell>
          <cell r="G15">
            <v>52</v>
          </cell>
          <cell r="H15">
            <v>10.56</v>
          </cell>
          <cell r="I15" t="str">
            <v>SO</v>
          </cell>
          <cell r="J15">
            <v>21.76</v>
          </cell>
          <cell r="K15">
            <v>0</v>
          </cell>
        </row>
        <row r="16">
          <cell r="B16">
            <v>24.779166666666665</v>
          </cell>
          <cell r="C16">
            <v>36.1</v>
          </cell>
          <cell r="D16">
            <v>16.5</v>
          </cell>
          <cell r="E16">
            <v>68.708333333333329</v>
          </cell>
          <cell r="F16">
            <v>87</v>
          </cell>
          <cell r="G16">
            <v>42</v>
          </cell>
          <cell r="H16">
            <v>11.840000000000002</v>
          </cell>
          <cell r="I16" t="str">
            <v>SO</v>
          </cell>
          <cell r="J16">
            <v>26.560000000000002</v>
          </cell>
          <cell r="K16">
            <v>0</v>
          </cell>
        </row>
        <row r="17">
          <cell r="B17">
            <v>25.387499999999999</v>
          </cell>
          <cell r="C17">
            <v>34.4</v>
          </cell>
          <cell r="D17">
            <v>16.600000000000001</v>
          </cell>
          <cell r="E17">
            <v>61.375</v>
          </cell>
          <cell r="F17">
            <v>82</v>
          </cell>
          <cell r="G17">
            <v>40</v>
          </cell>
          <cell r="H17">
            <v>10.56</v>
          </cell>
          <cell r="I17" t="str">
            <v>SO</v>
          </cell>
          <cell r="J17">
            <v>20.16</v>
          </cell>
          <cell r="K17">
            <v>0</v>
          </cell>
        </row>
        <row r="18">
          <cell r="B18">
            <v>26.675000000000001</v>
          </cell>
          <cell r="C18">
            <v>39.4</v>
          </cell>
          <cell r="D18">
            <v>16.3</v>
          </cell>
          <cell r="E18">
            <v>63.5</v>
          </cell>
          <cell r="F18">
            <v>85</v>
          </cell>
          <cell r="G18">
            <v>38</v>
          </cell>
          <cell r="H18">
            <v>10.240000000000002</v>
          </cell>
          <cell r="I18" t="str">
            <v>NE</v>
          </cell>
          <cell r="J18">
            <v>25.6</v>
          </cell>
          <cell r="K18">
            <v>0</v>
          </cell>
        </row>
        <row r="19">
          <cell r="B19">
            <v>29.612499999999997</v>
          </cell>
          <cell r="C19">
            <v>39.700000000000003</v>
          </cell>
          <cell r="D19">
            <v>21.2</v>
          </cell>
          <cell r="E19">
            <v>54.416666666666664</v>
          </cell>
          <cell r="F19">
            <v>73</v>
          </cell>
          <cell r="G19">
            <v>33</v>
          </cell>
          <cell r="H19">
            <v>12.8</v>
          </cell>
          <cell r="I19" t="str">
            <v>NE</v>
          </cell>
          <cell r="J19">
            <v>30.400000000000002</v>
          </cell>
          <cell r="K19">
            <v>0</v>
          </cell>
        </row>
        <row r="20">
          <cell r="B20">
            <v>30.174999999999997</v>
          </cell>
          <cell r="C20">
            <v>39.200000000000003</v>
          </cell>
          <cell r="D20">
            <v>22.3</v>
          </cell>
          <cell r="E20">
            <v>53</v>
          </cell>
          <cell r="F20">
            <v>65</v>
          </cell>
          <cell r="G20">
            <v>40</v>
          </cell>
          <cell r="H20">
            <v>11.840000000000002</v>
          </cell>
          <cell r="I20" t="str">
            <v>NE</v>
          </cell>
          <cell r="J20">
            <v>28.160000000000004</v>
          </cell>
          <cell r="K20">
            <v>0</v>
          </cell>
        </row>
        <row r="21">
          <cell r="B21">
            <v>28.462500000000002</v>
          </cell>
          <cell r="C21">
            <v>39.6</v>
          </cell>
          <cell r="D21">
            <v>23</v>
          </cell>
          <cell r="E21">
            <v>59.833333333333336</v>
          </cell>
          <cell r="F21">
            <v>76</v>
          </cell>
          <cell r="G21">
            <v>38</v>
          </cell>
          <cell r="H21">
            <v>14.4</v>
          </cell>
          <cell r="I21" t="str">
            <v>NE</v>
          </cell>
          <cell r="J21">
            <v>44.480000000000004</v>
          </cell>
          <cell r="K21">
            <v>5</v>
          </cell>
        </row>
        <row r="22">
          <cell r="B22">
            <v>30.287499999999998</v>
          </cell>
          <cell r="C22">
            <v>38.1</v>
          </cell>
          <cell r="D22">
            <v>24.2</v>
          </cell>
          <cell r="E22">
            <v>55.708333333333336</v>
          </cell>
          <cell r="F22">
            <v>74</v>
          </cell>
          <cell r="G22">
            <v>38</v>
          </cell>
          <cell r="H22">
            <v>26.560000000000002</v>
          </cell>
          <cell r="I22" t="str">
            <v>N</v>
          </cell>
          <cell r="J22">
            <v>52.48</v>
          </cell>
          <cell r="K22">
            <v>0</v>
          </cell>
        </row>
        <row r="23">
          <cell r="B23">
            <v>22.979166666666671</v>
          </cell>
          <cell r="C23">
            <v>33.1</v>
          </cell>
          <cell r="D23">
            <v>15.8</v>
          </cell>
          <cell r="E23">
            <v>66.125</v>
          </cell>
          <cell r="F23">
            <v>86</v>
          </cell>
          <cell r="G23">
            <v>43</v>
          </cell>
          <cell r="H23">
            <v>19.840000000000003</v>
          </cell>
          <cell r="I23" t="str">
            <v>S</v>
          </cell>
          <cell r="J23">
            <v>46.400000000000006</v>
          </cell>
          <cell r="K23">
            <v>16.8</v>
          </cell>
        </row>
        <row r="24">
          <cell r="B24">
            <v>17.525000000000002</v>
          </cell>
          <cell r="C24">
            <v>27.2</v>
          </cell>
          <cell r="D24">
            <v>9.5</v>
          </cell>
          <cell r="E24">
            <v>73.125</v>
          </cell>
          <cell r="F24">
            <v>89</v>
          </cell>
          <cell r="G24">
            <v>53</v>
          </cell>
          <cell r="H24">
            <v>13.12</v>
          </cell>
          <cell r="I24" t="str">
            <v>NE</v>
          </cell>
          <cell r="J24">
            <v>30.080000000000002</v>
          </cell>
          <cell r="K24">
            <v>0</v>
          </cell>
        </row>
        <row r="25">
          <cell r="B25">
            <v>15.24583333333333</v>
          </cell>
          <cell r="C25">
            <v>23.7</v>
          </cell>
          <cell r="D25">
            <v>7.8</v>
          </cell>
          <cell r="E25">
            <v>77.666666666666671</v>
          </cell>
          <cell r="F25">
            <v>96</v>
          </cell>
          <cell r="G25">
            <v>51</v>
          </cell>
          <cell r="H25">
            <v>20.16</v>
          </cell>
          <cell r="I25" t="str">
            <v>NE</v>
          </cell>
          <cell r="J25">
            <v>36.36</v>
          </cell>
          <cell r="K25">
            <v>1.8</v>
          </cell>
        </row>
        <row r="26">
          <cell r="B26">
            <v>20.762500000000003</v>
          </cell>
          <cell r="C26">
            <v>26.2</v>
          </cell>
          <cell r="D26">
            <v>17</v>
          </cell>
          <cell r="E26">
            <v>70</v>
          </cell>
          <cell r="F26">
            <v>96</v>
          </cell>
          <cell r="G26">
            <v>26</v>
          </cell>
          <cell r="H26">
            <v>20.88</v>
          </cell>
          <cell r="I26" t="str">
            <v>S</v>
          </cell>
          <cell r="J26">
            <v>41.04</v>
          </cell>
          <cell r="K26">
            <v>9.9999999999999982</v>
          </cell>
        </row>
        <row r="27">
          <cell r="B27">
            <v>19.586956521739129</v>
          </cell>
          <cell r="C27">
            <v>30.3</v>
          </cell>
          <cell r="D27">
            <v>8.6999999999999993</v>
          </cell>
          <cell r="E27">
            <v>44.260869565217391</v>
          </cell>
          <cell r="F27">
            <v>77</v>
          </cell>
          <cell r="G27">
            <v>21</v>
          </cell>
          <cell r="H27">
            <v>18.720000000000002</v>
          </cell>
          <cell r="I27" t="str">
            <v>NE</v>
          </cell>
          <cell r="J27">
            <v>33.840000000000003</v>
          </cell>
          <cell r="K27">
            <v>0</v>
          </cell>
        </row>
        <row r="28">
          <cell r="B28">
            <v>22.108333333333331</v>
          </cell>
          <cell r="C28">
            <v>33.6</v>
          </cell>
          <cell r="D28">
            <v>13.5</v>
          </cell>
          <cell r="E28">
            <v>61.458333333333336</v>
          </cell>
          <cell r="F28">
            <v>88</v>
          </cell>
          <cell r="G28">
            <v>31</v>
          </cell>
          <cell r="H28">
            <v>14.76</v>
          </cell>
          <cell r="I28" t="str">
            <v>L</v>
          </cell>
          <cell r="J28">
            <v>31.680000000000003</v>
          </cell>
          <cell r="K28">
            <v>0</v>
          </cell>
        </row>
        <row r="29">
          <cell r="B29">
            <v>21.320833333333333</v>
          </cell>
          <cell r="C29">
            <v>26.2</v>
          </cell>
          <cell r="D29">
            <v>16.899999999999999</v>
          </cell>
          <cell r="E29">
            <v>79.791666666666671</v>
          </cell>
          <cell r="F29">
            <v>96</v>
          </cell>
          <cell r="G29">
            <v>50</v>
          </cell>
          <cell r="H29">
            <v>27.720000000000002</v>
          </cell>
          <cell r="I29" t="str">
            <v>S</v>
          </cell>
          <cell r="J29">
            <v>52.92</v>
          </cell>
          <cell r="K29">
            <v>29.200000000000003</v>
          </cell>
        </row>
        <row r="30">
          <cell r="B30">
            <v>12.520833333333334</v>
          </cell>
          <cell r="C30">
            <v>19.7</v>
          </cell>
          <cell r="D30">
            <v>6.2</v>
          </cell>
          <cell r="E30">
            <v>49.041666666666664</v>
          </cell>
          <cell r="F30">
            <v>68</v>
          </cell>
          <cell r="G30">
            <v>22</v>
          </cell>
          <cell r="H30">
            <v>30.240000000000002</v>
          </cell>
          <cell r="I30" t="str">
            <v>S</v>
          </cell>
          <cell r="J30">
            <v>53.28</v>
          </cell>
          <cell r="K30">
            <v>0</v>
          </cell>
        </row>
        <row r="31">
          <cell r="B31">
            <v>14.041666666666666</v>
          </cell>
          <cell r="C31">
            <v>23.2</v>
          </cell>
          <cell r="D31">
            <v>5.0999999999999996</v>
          </cell>
          <cell r="E31">
            <v>50.875</v>
          </cell>
          <cell r="F31">
            <v>81</v>
          </cell>
          <cell r="G31">
            <v>26</v>
          </cell>
          <cell r="H31">
            <v>32.04</v>
          </cell>
          <cell r="I31" t="str">
            <v>NE</v>
          </cell>
          <cell r="J31">
            <v>50.4</v>
          </cell>
          <cell r="K31">
            <v>0</v>
          </cell>
        </row>
        <row r="32">
          <cell r="B32">
            <v>16.987500000000001</v>
          </cell>
          <cell r="C32">
            <v>27.1</v>
          </cell>
          <cell r="D32">
            <v>10</v>
          </cell>
          <cell r="E32">
            <v>60.125</v>
          </cell>
          <cell r="F32">
            <v>89</v>
          </cell>
          <cell r="G32">
            <v>27</v>
          </cell>
          <cell r="H32">
            <v>32.4</v>
          </cell>
          <cell r="I32" t="str">
            <v>NE</v>
          </cell>
          <cell r="J32">
            <v>51.480000000000004</v>
          </cell>
          <cell r="K32">
            <v>0</v>
          </cell>
        </row>
        <row r="33">
          <cell r="B33">
            <v>17.179166666666664</v>
          </cell>
          <cell r="C33">
            <v>22.3</v>
          </cell>
          <cell r="D33">
            <v>14.2</v>
          </cell>
          <cell r="E33">
            <v>70.458333333333329</v>
          </cell>
          <cell r="F33">
            <v>91</v>
          </cell>
          <cell r="G33">
            <v>54</v>
          </cell>
          <cell r="H33">
            <v>22.68</v>
          </cell>
          <cell r="I33" t="str">
            <v>L</v>
          </cell>
          <cell r="J33">
            <v>38.880000000000003</v>
          </cell>
          <cell r="K33">
            <v>2.4</v>
          </cell>
        </row>
        <row r="34">
          <cell r="B34">
            <v>22.804166666666664</v>
          </cell>
          <cell r="C34">
            <v>35.4</v>
          </cell>
          <cell r="D34">
            <v>14.7</v>
          </cell>
          <cell r="E34">
            <v>59.541666666666664</v>
          </cell>
          <cell r="F34">
            <v>88</v>
          </cell>
          <cell r="G34">
            <v>25</v>
          </cell>
          <cell r="H34">
            <v>18</v>
          </cell>
          <cell r="I34" t="str">
            <v>L</v>
          </cell>
          <cell r="J34">
            <v>41.4</v>
          </cell>
          <cell r="K34">
            <v>0</v>
          </cell>
        </row>
        <row r="35">
          <cell r="I35" t="str">
            <v>NE</v>
          </cell>
        </row>
      </sheetData>
      <sheetData sheetId="9">
        <row r="5">
          <cell r="B5">
            <v>29.704166666666701</v>
          </cell>
        </row>
      </sheetData>
      <sheetData sheetId="10">
        <row r="5">
          <cell r="B5">
            <v>24.200000000000003</v>
          </cell>
        </row>
      </sheetData>
      <sheetData sheetId="11">
        <row r="5">
          <cell r="B5">
            <v>27.412500000000005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N</v>
          </cell>
        </row>
      </sheetData>
      <sheetData sheetId="1"/>
      <sheetData sheetId="2">
        <row r="5">
          <cell r="B5">
            <v>25.608333333333331</v>
          </cell>
        </row>
      </sheetData>
      <sheetData sheetId="3">
        <row r="5">
          <cell r="B5">
            <v>26.50833333333334</v>
          </cell>
        </row>
      </sheetData>
      <sheetData sheetId="4"/>
      <sheetData sheetId="5"/>
      <sheetData sheetId="6"/>
      <sheetData sheetId="7"/>
      <sheetData sheetId="8">
        <row r="5">
          <cell r="B5">
            <v>26.704166666666666</v>
          </cell>
          <cell r="C5">
            <v>34.4</v>
          </cell>
          <cell r="D5">
            <v>20.9</v>
          </cell>
          <cell r="E5">
            <v>29.708333333333332</v>
          </cell>
          <cell r="F5">
            <v>44</v>
          </cell>
          <cell r="G5">
            <v>16</v>
          </cell>
          <cell r="H5">
            <v>19.52</v>
          </cell>
          <cell r="I5" t="str">
            <v>L</v>
          </cell>
          <cell r="J5">
            <v>31.680000000000003</v>
          </cell>
          <cell r="K5">
            <v>0</v>
          </cell>
        </row>
        <row r="6">
          <cell r="B6">
            <v>27.829166666666669</v>
          </cell>
          <cell r="C6">
            <v>35.9</v>
          </cell>
          <cell r="D6">
            <v>21</v>
          </cell>
          <cell r="E6">
            <v>27.333333333333332</v>
          </cell>
          <cell r="F6">
            <v>45</v>
          </cell>
          <cell r="G6">
            <v>13</v>
          </cell>
          <cell r="H6">
            <v>20.480000000000004</v>
          </cell>
          <cell r="I6" t="str">
            <v>L</v>
          </cell>
          <cell r="J6">
            <v>31.680000000000003</v>
          </cell>
          <cell r="K6">
            <v>0</v>
          </cell>
        </row>
        <row r="7">
          <cell r="B7">
            <v>27.750000000000004</v>
          </cell>
          <cell r="C7">
            <v>35.1</v>
          </cell>
          <cell r="D7">
            <v>19.600000000000001</v>
          </cell>
          <cell r="E7">
            <v>27.458333333333332</v>
          </cell>
          <cell r="F7">
            <v>47</v>
          </cell>
          <cell r="G7">
            <v>15</v>
          </cell>
          <cell r="H7">
            <v>19.200000000000003</v>
          </cell>
          <cell r="I7" t="str">
            <v>SE</v>
          </cell>
          <cell r="J7">
            <v>28.8</v>
          </cell>
          <cell r="K7">
            <v>0</v>
          </cell>
        </row>
        <row r="8">
          <cell r="B8">
            <v>26.141666666666666</v>
          </cell>
          <cell r="C8">
            <v>34.4</v>
          </cell>
          <cell r="D8">
            <v>19.2</v>
          </cell>
          <cell r="E8">
            <v>37.166666666666664</v>
          </cell>
          <cell r="F8">
            <v>66</v>
          </cell>
          <cell r="G8">
            <v>21</v>
          </cell>
          <cell r="H8">
            <v>34.24</v>
          </cell>
          <cell r="I8" t="str">
            <v>L</v>
          </cell>
          <cell r="J8">
            <v>55.360000000000007</v>
          </cell>
          <cell r="K8">
            <v>0</v>
          </cell>
        </row>
        <row r="9">
          <cell r="B9">
            <v>29.254166666666666</v>
          </cell>
          <cell r="C9">
            <v>37.200000000000003</v>
          </cell>
          <cell r="D9">
            <v>22.7</v>
          </cell>
          <cell r="E9">
            <v>30.5</v>
          </cell>
          <cell r="F9">
            <v>50</v>
          </cell>
          <cell r="G9">
            <v>11</v>
          </cell>
          <cell r="H9">
            <v>23.36</v>
          </cell>
          <cell r="I9" t="str">
            <v>L</v>
          </cell>
          <cell r="J9">
            <v>36.800000000000004</v>
          </cell>
          <cell r="K9">
            <v>0</v>
          </cell>
        </row>
        <row r="10">
          <cell r="B10">
            <v>29.237500000000001</v>
          </cell>
          <cell r="C10">
            <v>36.700000000000003</v>
          </cell>
          <cell r="D10">
            <v>22.1</v>
          </cell>
          <cell r="E10">
            <v>23.416666666666668</v>
          </cell>
          <cell r="F10">
            <v>46</v>
          </cell>
          <cell r="G10">
            <v>12</v>
          </cell>
          <cell r="H10">
            <v>18.559999999999999</v>
          </cell>
          <cell r="I10" t="str">
            <v>N</v>
          </cell>
          <cell r="J10">
            <v>37.119999999999997</v>
          </cell>
          <cell r="K10">
            <v>0</v>
          </cell>
        </row>
        <row r="11">
          <cell r="B11">
            <v>28.862499999999997</v>
          </cell>
          <cell r="C11">
            <v>35.5</v>
          </cell>
          <cell r="D11">
            <v>23.7</v>
          </cell>
          <cell r="E11">
            <v>22.916666666666668</v>
          </cell>
          <cell r="F11">
            <v>30</v>
          </cell>
          <cell r="G11">
            <v>14</v>
          </cell>
          <cell r="H11">
            <v>17.919999999999998</v>
          </cell>
          <cell r="I11" t="str">
            <v>NE</v>
          </cell>
          <cell r="J11">
            <v>40.64</v>
          </cell>
          <cell r="K11">
            <v>0</v>
          </cell>
        </row>
        <row r="12">
          <cell r="B12">
            <v>27.912500000000005</v>
          </cell>
          <cell r="C12">
            <v>35.299999999999997</v>
          </cell>
          <cell r="D12">
            <v>21.6</v>
          </cell>
          <cell r="E12">
            <v>26.875</v>
          </cell>
          <cell r="F12">
            <v>43</v>
          </cell>
          <cell r="G12">
            <v>16</v>
          </cell>
          <cell r="H12">
            <v>17.600000000000001</v>
          </cell>
          <cell r="I12" t="str">
            <v>NE</v>
          </cell>
          <cell r="J12">
            <v>34.24</v>
          </cell>
          <cell r="K12">
            <v>0</v>
          </cell>
        </row>
        <row r="13">
          <cell r="B13">
            <v>29.591666666666665</v>
          </cell>
          <cell r="C13">
            <v>36.6</v>
          </cell>
          <cell r="D13">
            <v>22.6</v>
          </cell>
          <cell r="E13">
            <v>27.708333333333332</v>
          </cell>
          <cell r="F13">
            <v>46</v>
          </cell>
          <cell r="G13">
            <v>13</v>
          </cell>
          <cell r="H13">
            <v>13.440000000000001</v>
          </cell>
          <cell r="I13" t="str">
            <v>L</v>
          </cell>
          <cell r="J13">
            <v>28.480000000000004</v>
          </cell>
          <cell r="K13">
            <v>0</v>
          </cell>
        </row>
        <row r="14">
          <cell r="B14">
            <v>28.574999999999992</v>
          </cell>
          <cell r="C14">
            <v>37.1</v>
          </cell>
          <cell r="D14">
            <v>20.5</v>
          </cell>
          <cell r="E14">
            <v>31.666666666666668</v>
          </cell>
          <cell r="F14">
            <v>59</v>
          </cell>
          <cell r="G14">
            <v>13</v>
          </cell>
          <cell r="H14">
            <v>14.080000000000002</v>
          </cell>
          <cell r="I14" t="str">
            <v>L</v>
          </cell>
          <cell r="J14">
            <v>30.080000000000002</v>
          </cell>
          <cell r="K14">
            <v>0</v>
          </cell>
        </row>
        <row r="15">
          <cell r="B15">
            <v>24.590476190476185</v>
          </cell>
          <cell r="C15">
            <v>33.9</v>
          </cell>
          <cell r="D15">
            <v>19</v>
          </cell>
          <cell r="E15">
            <v>66.428571428571431</v>
          </cell>
          <cell r="F15">
            <v>89</v>
          </cell>
          <cell r="G15">
            <v>29</v>
          </cell>
          <cell r="H15">
            <v>20.8</v>
          </cell>
          <cell r="I15" t="str">
            <v>N</v>
          </cell>
          <cell r="J15">
            <v>36.160000000000004</v>
          </cell>
          <cell r="K15">
            <v>0</v>
          </cell>
        </row>
        <row r="16">
          <cell r="B16">
            <v>29.070833333333329</v>
          </cell>
          <cell r="C16">
            <v>37.4</v>
          </cell>
          <cell r="D16">
            <v>22.8</v>
          </cell>
          <cell r="E16">
            <v>42.916666666666664</v>
          </cell>
          <cell r="F16">
            <v>66</v>
          </cell>
          <cell r="G16">
            <v>14</v>
          </cell>
          <cell r="H16">
            <v>16</v>
          </cell>
          <cell r="I16" t="str">
            <v>L</v>
          </cell>
          <cell r="J16">
            <v>27.200000000000003</v>
          </cell>
          <cell r="K16">
            <v>0</v>
          </cell>
        </row>
        <row r="17">
          <cell r="B17">
            <v>28.533333333333331</v>
          </cell>
          <cell r="C17">
            <v>36</v>
          </cell>
          <cell r="D17">
            <v>21.4</v>
          </cell>
          <cell r="E17">
            <v>46.375</v>
          </cell>
          <cell r="F17">
            <v>74</v>
          </cell>
          <cell r="G17">
            <v>24</v>
          </cell>
          <cell r="H17">
            <v>20.8</v>
          </cell>
          <cell r="I17" t="str">
            <v>SE</v>
          </cell>
          <cell r="J17">
            <v>34.880000000000003</v>
          </cell>
          <cell r="K17">
            <v>0</v>
          </cell>
        </row>
        <row r="18">
          <cell r="B18">
            <v>29.845833333333328</v>
          </cell>
          <cell r="C18">
            <v>37.1</v>
          </cell>
          <cell r="D18">
            <v>25</v>
          </cell>
          <cell r="E18">
            <v>41.583333333333336</v>
          </cell>
          <cell r="F18">
            <v>56</v>
          </cell>
          <cell r="G18">
            <v>21</v>
          </cell>
          <cell r="H18">
            <v>30.72</v>
          </cell>
          <cell r="I18" t="str">
            <v>L</v>
          </cell>
          <cell r="J18">
            <v>46.400000000000006</v>
          </cell>
          <cell r="K18">
            <v>0</v>
          </cell>
        </row>
        <row r="19">
          <cell r="B19">
            <v>30.912499999999994</v>
          </cell>
          <cell r="C19">
            <v>39.200000000000003</v>
          </cell>
          <cell r="D19">
            <v>25.6</v>
          </cell>
          <cell r="E19">
            <v>34.125</v>
          </cell>
          <cell r="F19">
            <v>52</v>
          </cell>
          <cell r="G19">
            <v>18</v>
          </cell>
          <cell r="H19">
            <v>26.560000000000002</v>
          </cell>
          <cell r="I19" t="str">
            <v>L</v>
          </cell>
          <cell r="J19">
            <v>45.760000000000005</v>
          </cell>
          <cell r="K19">
            <v>0</v>
          </cell>
        </row>
        <row r="20">
          <cell r="B20">
            <v>27.866666666666664</v>
          </cell>
          <cell r="C20">
            <v>34.4</v>
          </cell>
          <cell r="D20">
            <v>23.1</v>
          </cell>
          <cell r="E20">
            <v>50.166666666666664</v>
          </cell>
          <cell r="F20">
            <v>78</v>
          </cell>
          <cell r="G20">
            <v>30</v>
          </cell>
          <cell r="H20">
            <v>20.16</v>
          </cell>
          <cell r="I20" t="str">
            <v>N</v>
          </cell>
          <cell r="J20">
            <v>59.52000000000001</v>
          </cell>
          <cell r="K20">
            <v>14.399999999999999</v>
          </cell>
        </row>
        <row r="21">
          <cell r="B21">
            <v>28.870833333333341</v>
          </cell>
          <cell r="C21">
            <v>36</v>
          </cell>
          <cell r="D21">
            <v>22.6</v>
          </cell>
          <cell r="E21">
            <v>46.083333333333336</v>
          </cell>
          <cell r="F21">
            <v>73</v>
          </cell>
          <cell r="G21">
            <v>24</v>
          </cell>
          <cell r="H21">
            <v>14.4</v>
          </cell>
          <cell r="I21" t="str">
            <v>N</v>
          </cell>
          <cell r="J21">
            <v>32.64</v>
          </cell>
          <cell r="K21">
            <v>0</v>
          </cell>
        </row>
        <row r="22">
          <cell r="B22">
            <v>29.504166666666663</v>
          </cell>
          <cell r="C22">
            <v>35.299999999999997</v>
          </cell>
          <cell r="D22">
            <v>25</v>
          </cell>
          <cell r="E22">
            <v>42.041666666666664</v>
          </cell>
          <cell r="F22">
            <v>55</v>
          </cell>
          <cell r="G22">
            <v>26</v>
          </cell>
          <cell r="H22">
            <v>24.64</v>
          </cell>
          <cell r="I22" t="str">
            <v>N</v>
          </cell>
          <cell r="J22">
            <v>51.84</v>
          </cell>
          <cell r="K22">
            <v>0</v>
          </cell>
        </row>
        <row r="23">
          <cell r="B23">
            <v>25.645833333333339</v>
          </cell>
          <cell r="C23">
            <v>31.4</v>
          </cell>
          <cell r="D23">
            <v>16</v>
          </cell>
          <cell r="E23">
            <v>58.75</v>
          </cell>
          <cell r="F23">
            <v>93</v>
          </cell>
          <cell r="G23">
            <v>38</v>
          </cell>
          <cell r="H23">
            <v>26.880000000000003</v>
          </cell>
          <cell r="I23" t="str">
            <v>N</v>
          </cell>
          <cell r="J23">
            <v>49.92</v>
          </cell>
          <cell r="K23">
            <v>6.0000000000000009</v>
          </cell>
        </row>
        <row r="24">
          <cell r="B24">
            <v>18.304166666666667</v>
          </cell>
          <cell r="C24">
            <v>23.5</v>
          </cell>
          <cell r="D24">
            <v>14.8</v>
          </cell>
          <cell r="E24">
            <v>80.625</v>
          </cell>
          <cell r="F24">
            <v>94</v>
          </cell>
          <cell r="G24">
            <v>68</v>
          </cell>
          <cell r="H24">
            <v>18.880000000000003</v>
          </cell>
          <cell r="I24" t="str">
            <v>SE</v>
          </cell>
          <cell r="J24">
            <v>34.880000000000003</v>
          </cell>
          <cell r="K24">
            <v>7.8</v>
          </cell>
        </row>
        <row r="25">
          <cell r="B25">
            <v>20.45</v>
          </cell>
          <cell r="C25">
            <v>23.2</v>
          </cell>
          <cell r="D25">
            <v>16.899999999999999</v>
          </cell>
          <cell r="E25">
            <v>86.958333333333329</v>
          </cell>
          <cell r="F25">
            <v>96</v>
          </cell>
          <cell r="G25">
            <v>75</v>
          </cell>
          <cell r="H25">
            <v>25.6</v>
          </cell>
          <cell r="I25" t="str">
            <v>N</v>
          </cell>
          <cell r="J25">
            <v>50.24</v>
          </cell>
          <cell r="K25">
            <v>86.4</v>
          </cell>
        </row>
        <row r="26">
          <cell r="B26">
            <v>19.4375</v>
          </cell>
          <cell r="C26">
            <v>27.5</v>
          </cell>
          <cell r="D26">
            <v>13.2</v>
          </cell>
          <cell r="E26">
            <v>58.166666666666664</v>
          </cell>
          <cell r="F26">
            <v>96</v>
          </cell>
          <cell r="G26">
            <v>21</v>
          </cell>
          <cell r="H26">
            <v>32.64</v>
          </cell>
          <cell r="I26" t="str">
            <v>SE</v>
          </cell>
          <cell r="J26">
            <v>48.32</v>
          </cell>
          <cell r="K26">
            <v>0.2</v>
          </cell>
        </row>
        <row r="27">
          <cell r="B27">
            <v>22.020833333333339</v>
          </cell>
          <cell r="C27">
            <v>31</v>
          </cell>
          <cell r="D27">
            <v>11.8</v>
          </cell>
          <cell r="E27">
            <v>44.083333333333336</v>
          </cell>
          <cell r="F27">
            <v>74</v>
          </cell>
          <cell r="G27">
            <v>25</v>
          </cell>
          <cell r="H27">
            <v>21.76</v>
          </cell>
          <cell r="I27" t="str">
            <v>SE</v>
          </cell>
          <cell r="J27">
            <v>38.72</v>
          </cell>
          <cell r="K27">
            <v>0</v>
          </cell>
        </row>
        <row r="28">
          <cell r="B28">
            <v>26.950000000000003</v>
          </cell>
          <cell r="C28">
            <v>34.5</v>
          </cell>
          <cell r="D28">
            <v>22</v>
          </cell>
          <cell r="E28">
            <v>45.083333333333336</v>
          </cell>
          <cell r="F28">
            <v>60</v>
          </cell>
          <cell r="G28">
            <v>31</v>
          </cell>
          <cell r="H28">
            <v>19.840000000000003</v>
          </cell>
          <cell r="I28" t="str">
            <v>L</v>
          </cell>
          <cell r="J28">
            <v>33.92</v>
          </cell>
          <cell r="K28">
            <v>0</v>
          </cell>
        </row>
        <row r="29">
          <cell r="B29">
            <v>22.829166666666666</v>
          </cell>
          <cell r="C29">
            <v>27.6</v>
          </cell>
          <cell r="D29">
            <v>18.5</v>
          </cell>
          <cell r="E29">
            <v>72.541666666666671</v>
          </cell>
          <cell r="F29">
            <v>93</v>
          </cell>
          <cell r="G29">
            <v>53</v>
          </cell>
          <cell r="H29">
            <v>19.200000000000003</v>
          </cell>
          <cell r="I29" t="str">
            <v>N</v>
          </cell>
          <cell r="J29">
            <v>43.52</v>
          </cell>
          <cell r="K29">
            <v>7.2</v>
          </cell>
        </row>
        <row r="30">
          <cell r="B30">
            <v>15.4375</v>
          </cell>
          <cell r="C30">
            <v>20.5</v>
          </cell>
          <cell r="D30">
            <v>9.3000000000000007</v>
          </cell>
          <cell r="E30">
            <v>55.333333333333336</v>
          </cell>
          <cell r="F30">
            <v>90</v>
          </cell>
          <cell r="G30">
            <v>24</v>
          </cell>
          <cell r="H30">
            <v>31.04</v>
          </cell>
          <cell r="I30" t="str">
            <v>N</v>
          </cell>
          <cell r="J30">
            <v>48.32</v>
          </cell>
          <cell r="K30">
            <v>0</v>
          </cell>
        </row>
        <row r="31">
          <cell r="B31">
            <v>16.624999999999996</v>
          </cell>
          <cell r="C31">
            <v>25.2</v>
          </cell>
          <cell r="D31">
            <v>11.3</v>
          </cell>
          <cell r="E31">
            <v>41.041666666666664</v>
          </cell>
          <cell r="F31">
            <v>68</v>
          </cell>
          <cell r="G31">
            <v>21</v>
          </cell>
          <cell r="H31">
            <v>32.96</v>
          </cell>
          <cell r="I31" t="str">
            <v>SE</v>
          </cell>
          <cell r="J31">
            <v>54.720000000000006</v>
          </cell>
          <cell r="K31">
            <v>0</v>
          </cell>
        </row>
        <row r="32">
          <cell r="B32">
            <v>20.458333333333332</v>
          </cell>
          <cell r="C32">
            <v>29.1</v>
          </cell>
          <cell r="D32">
            <v>13.4</v>
          </cell>
          <cell r="E32">
            <v>44.208333333333336</v>
          </cell>
          <cell r="F32">
            <v>66</v>
          </cell>
          <cell r="G32">
            <v>25</v>
          </cell>
          <cell r="H32">
            <v>33.6</v>
          </cell>
          <cell r="I32" t="str">
            <v>L</v>
          </cell>
          <cell r="J32">
            <v>59.2</v>
          </cell>
          <cell r="K32">
            <v>0</v>
          </cell>
        </row>
        <row r="33">
          <cell r="B33">
            <v>24.087499999999995</v>
          </cell>
          <cell r="C33">
            <v>32</v>
          </cell>
          <cell r="D33">
            <v>19.2</v>
          </cell>
          <cell r="E33">
            <v>42.083333333333336</v>
          </cell>
          <cell r="F33">
            <v>63</v>
          </cell>
          <cell r="G33">
            <v>26</v>
          </cell>
          <cell r="H33">
            <v>29.12</v>
          </cell>
          <cell r="I33" t="str">
            <v>L</v>
          </cell>
          <cell r="J33">
            <v>50.56</v>
          </cell>
          <cell r="K33">
            <v>0</v>
          </cell>
        </row>
        <row r="34">
          <cell r="B34">
            <v>27.458333333333332</v>
          </cell>
          <cell r="C34">
            <v>34.799999999999997</v>
          </cell>
          <cell r="D34">
            <v>21.9</v>
          </cell>
          <cell r="E34">
            <v>40.875</v>
          </cell>
          <cell r="F34">
            <v>62</v>
          </cell>
          <cell r="G34">
            <v>27</v>
          </cell>
          <cell r="H34">
            <v>25.92</v>
          </cell>
          <cell r="I34" t="str">
            <v>L</v>
          </cell>
          <cell r="J34">
            <v>42.56</v>
          </cell>
          <cell r="K34">
            <v>0</v>
          </cell>
        </row>
        <row r="35">
          <cell r="I35" t="str">
            <v>L</v>
          </cell>
        </row>
      </sheetData>
      <sheetData sheetId="9">
        <row r="5">
          <cell r="B5">
            <v>28.320833333333329</v>
          </cell>
        </row>
      </sheetData>
      <sheetData sheetId="10">
        <row r="5">
          <cell r="B5">
            <v>25.612500000000001</v>
          </cell>
        </row>
      </sheetData>
      <sheetData sheetId="11">
        <row r="5">
          <cell r="B5">
            <v>25.566666666666666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O</v>
          </cell>
        </row>
      </sheetData>
      <sheetData sheetId="1"/>
      <sheetData sheetId="2">
        <row r="5">
          <cell r="B5">
            <v>25.233333333333338</v>
          </cell>
        </row>
      </sheetData>
      <sheetData sheetId="3">
        <row r="5">
          <cell r="B5">
            <v>25.383333333333336</v>
          </cell>
        </row>
      </sheetData>
      <sheetData sheetId="4"/>
      <sheetData sheetId="5"/>
      <sheetData sheetId="6"/>
      <sheetData sheetId="7"/>
      <sheetData sheetId="8">
        <row r="5">
          <cell r="B5">
            <v>24.566666666666674</v>
          </cell>
          <cell r="C5">
            <v>35</v>
          </cell>
          <cell r="D5">
            <v>13.1</v>
          </cell>
          <cell r="E5">
            <v>39.75</v>
          </cell>
          <cell r="F5">
            <v>79</v>
          </cell>
          <cell r="G5">
            <v>13</v>
          </cell>
          <cell r="H5">
            <v>10.44</v>
          </cell>
          <cell r="I5" t="str">
            <v>S</v>
          </cell>
          <cell r="J5">
            <v>25.56</v>
          </cell>
          <cell r="K5">
            <v>0</v>
          </cell>
        </row>
        <row r="6">
          <cell r="B6">
            <v>25.658333333333335</v>
          </cell>
          <cell r="C6">
            <v>35.6</v>
          </cell>
          <cell r="D6">
            <v>14.8</v>
          </cell>
          <cell r="E6">
            <v>36.833333333333336</v>
          </cell>
          <cell r="F6">
            <v>72</v>
          </cell>
          <cell r="G6">
            <v>14</v>
          </cell>
          <cell r="H6">
            <v>12.24</v>
          </cell>
          <cell r="I6" t="str">
            <v>L</v>
          </cell>
          <cell r="J6">
            <v>25.2</v>
          </cell>
          <cell r="K6">
            <v>0</v>
          </cell>
        </row>
        <row r="7">
          <cell r="B7">
            <v>25.600000000000005</v>
          </cell>
          <cell r="C7">
            <v>36</v>
          </cell>
          <cell r="D7">
            <v>15.8</v>
          </cell>
          <cell r="E7">
            <v>38.25</v>
          </cell>
          <cell r="F7">
            <v>70</v>
          </cell>
          <cell r="G7">
            <v>14</v>
          </cell>
          <cell r="H7">
            <v>15.120000000000001</v>
          </cell>
          <cell r="I7" t="str">
            <v>SO</v>
          </cell>
          <cell r="J7">
            <v>24.48</v>
          </cell>
          <cell r="K7">
            <v>0</v>
          </cell>
        </row>
        <row r="8">
          <cell r="B8">
            <v>25.508333333333336</v>
          </cell>
          <cell r="C8">
            <v>34.1</v>
          </cell>
          <cell r="D8">
            <v>17.8</v>
          </cell>
          <cell r="E8">
            <v>39.416666666666664</v>
          </cell>
          <cell r="F8">
            <v>71</v>
          </cell>
          <cell r="G8">
            <v>19</v>
          </cell>
          <cell r="H8">
            <v>14.76</v>
          </cell>
          <cell r="I8" t="str">
            <v>L</v>
          </cell>
          <cell r="J8">
            <v>27.720000000000002</v>
          </cell>
          <cell r="K8">
            <v>0</v>
          </cell>
        </row>
        <row r="9">
          <cell r="B9">
            <v>26.395833333333332</v>
          </cell>
          <cell r="C9">
            <v>36.6</v>
          </cell>
          <cell r="D9">
            <v>16.3</v>
          </cell>
          <cell r="E9">
            <v>37.583333333333336</v>
          </cell>
          <cell r="F9">
            <v>69</v>
          </cell>
          <cell r="G9">
            <v>12</v>
          </cell>
          <cell r="H9">
            <v>13.32</v>
          </cell>
          <cell r="I9" t="str">
            <v>SO</v>
          </cell>
          <cell r="J9">
            <v>26.64</v>
          </cell>
          <cell r="K9">
            <v>0</v>
          </cell>
        </row>
        <row r="10">
          <cell r="B10">
            <v>27.358333333333334</v>
          </cell>
          <cell r="C10">
            <v>36.200000000000003</v>
          </cell>
          <cell r="D10">
            <v>18.5</v>
          </cell>
          <cell r="E10">
            <v>30.75</v>
          </cell>
          <cell r="F10">
            <v>57</v>
          </cell>
          <cell r="G10">
            <v>13</v>
          </cell>
          <cell r="H10">
            <v>15.120000000000001</v>
          </cell>
          <cell r="I10" t="str">
            <v>L</v>
          </cell>
          <cell r="J10">
            <v>30.96</v>
          </cell>
          <cell r="K10">
            <v>0</v>
          </cell>
        </row>
        <row r="11">
          <cell r="B11">
            <v>26.470833333333335</v>
          </cell>
          <cell r="C11">
            <v>36.299999999999997</v>
          </cell>
          <cell r="D11">
            <v>16.100000000000001</v>
          </cell>
          <cell r="E11">
            <v>35.333333333333336</v>
          </cell>
          <cell r="F11">
            <v>68</v>
          </cell>
          <cell r="G11">
            <v>13</v>
          </cell>
          <cell r="H11">
            <v>11.879999999999999</v>
          </cell>
          <cell r="I11" t="str">
            <v>NE</v>
          </cell>
          <cell r="J11">
            <v>29.52</v>
          </cell>
          <cell r="K11">
            <v>0</v>
          </cell>
        </row>
        <row r="12">
          <cell r="B12">
            <v>26.1875</v>
          </cell>
          <cell r="C12">
            <v>36.200000000000003</v>
          </cell>
          <cell r="D12">
            <v>15.6</v>
          </cell>
          <cell r="E12">
            <v>36.541666666666664</v>
          </cell>
          <cell r="F12">
            <v>69</v>
          </cell>
          <cell r="G12">
            <v>12</v>
          </cell>
          <cell r="H12">
            <v>10.44</v>
          </cell>
          <cell r="I12" t="str">
            <v>O</v>
          </cell>
          <cell r="J12">
            <v>28.44</v>
          </cell>
          <cell r="K12">
            <v>0</v>
          </cell>
        </row>
        <row r="13">
          <cell r="B13">
            <v>26.166666666666661</v>
          </cell>
          <cell r="C13">
            <v>36.799999999999997</v>
          </cell>
          <cell r="D13">
            <v>15</v>
          </cell>
          <cell r="E13">
            <v>36.25</v>
          </cell>
          <cell r="F13">
            <v>70</v>
          </cell>
          <cell r="G13">
            <v>11</v>
          </cell>
          <cell r="H13">
            <v>18.720000000000002</v>
          </cell>
          <cell r="I13" t="str">
            <v>O</v>
          </cell>
          <cell r="J13">
            <v>36</v>
          </cell>
          <cell r="K13">
            <v>0</v>
          </cell>
        </row>
        <row r="14">
          <cell r="B14">
            <v>26.287499999999998</v>
          </cell>
          <cell r="C14">
            <v>37.799999999999997</v>
          </cell>
          <cell r="D14">
            <v>14.5</v>
          </cell>
          <cell r="E14">
            <v>34.291666666666664</v>
          </cell>
          <cell r="F14">
            <v>68</v>
          </cell>
          <cell r="G14">
            <v>11</v>
          </cell>
          <cell r="H14">
            <v>14.04</v>
          </cell>
          <cell r="I14" t="str">
            <v>O</v>
          </cell>
          <cell r="J14">
            <v>24.840000000000003</v>
          </cell>
          <cell r="K14">
            <v>0</v>
          </cell>
        </row>
        <row r="15">
          <cell r="B15">
            <v>26.829166666666666</v>
          </cell>
          <cell r="C15">
            <v>36.700000000000003</v>
          </cell>
          <cell r="D15">
            <v>17.8</v>
          </cell>
          <cell r="E15">
            <v>37.458333333333336</v>
          </cell>
          <cell r="F15">
            <v>63</v>
          </cell>
          <cell r="G15">
            <v>15</v>
          </cell>
          <cell r="H15">
            <v>10.8</v>
          </cell>
          <cell r="I15" t="str">
            <v>O</v>
          </cell>
          <cell r="J15">
            <v>26.28</v>
          </cell>
          <cell r="K15">
            <v>0</v>
          </cell>
        </row>
        <row r="16">
          <cell r="B16">
            <v>27.933333333333341</v>
          </cell>
          <cell r="C16">
            <v>37.5</v>
          </cell>
          <cell r="D16">
            <v>19</v>
          </cell>
          <cell r="E16">
            <v>41.75</v>
          </cell>
          <cell r="F16">
            <v>73</v>
          </cell>
          <cell r="G16">
            <v>15</v>
          </cell>
          <cell r="H16">
            <v>11.16</v>
          </cell>
          <cell r="I16" t="str">
            <v>O</v>
          </cell>
          <cell r="J16">
            <v>25.92</v>
          </cell>
          <cell r="K16">
            <v>0</v>
          </cell>
        </row>
        <row r="17">
          <cell r="B17">
            <v>28.066666666666666</v>
          </cell>
          <cell r="C17">
            <v>37.700000000000003</v>
          </cell>
          <cell r="D17">
            <v>18.8</v>
          </cell>
          <cell r="E17">
            <v>40.25</v>
          </cell>
          <cell r="F17">
            <v>72</v>
          </cell>
          <cell r="G17">
            <v>17</v>
          </cell>
          <cell r="H17">
            <v>9.3600000000000012</v>
          </cell>
          <cell r="I17" t="str">
            <v>O</v>
          </cell>
          <cell r="J17">
            <v>21.6</v>
          </cell>
          <cell r="K17">
            <v>0</v>
          </cell>
        </row>
        <row r="18">
          <cell r="B18">
            <v>29.137500000000003</v>
          </cell>
          <cell r="C18">
            <v>37.700000000000003</v>
          </cell>
          <cell r="D18">
            <v>22.2</v>
          </cell>
          <cell r="E18">
            <v>39.75</v>
          </cell>
          <cell r="F18">
            <v>64</v>
          </cell>
          <cell r="G18">
            <v>13</v>
          </cell>
          <cell r="H18">
            <v>15.840000000000002</v>
          </cell>
          <cell r="I18" t="str">
            <v>L</v>
          </cell>
          <cell r="J18">
            <v>31.319999999999997</v>
          </cell>
          <cell r="K18">
            <v>0</v>
          </cell>
        </row>
        <row r="19">
          <cell r="B19">
            <v>29.650000000000002</v>
          </cell>
          <cell r="C19">
            <v>38.299999999999997</v>
          </cell>
          <cell r="D19">
            <v>21.8</v>
          </cell>
          <cell r="E19">
            <v>34.25</v>
          </cell>
          <cell r="F19">
            <v>60</v>
          </cell>
          <cell r="G19">
            <v>17</v>
          </cell>
          <cell r="H19">
            <v>10.8</v>
          </cell>
          <cell r="I19" t="str">
            <v>L</v>
          </cell>
          <cell r="J19">
            <v>28.8</v>
          </cell>
          <cell r="K19">
            <v>0</v>
          </cell>
        </row>
        <row r="20">
          <cell r="B20">
            <v>29.658333333333335</v>
          </cell>
          <cell r="C20">
            <v>38.6</v>
          </cell>
          <cell r="D20">
            <v>20</v>
          </cell>
          <cell r="E20">
            <v>38</v>
          </cell>
          <cell r="F20">
            <v>72</v>
          </cell>
          <cell r="G20">
            <v>14</v>
          </cell>
          <cell r="H20">
            <v>14.04</v>
          </cell>
          <cell r="I20" t="str">
            <v>O</v>
          </cell>
          <cell r="J20">
            <v>33.480000000000004</v>
          </cell>
          <cell r="K20">
            <v>0</v>
          </cell>
        </row>
        <row r="21">
          <cell r="B21">
            <v>28.825000000000006</v>
          </cell>
          <cell r="C21">
            <v>37.200000000000003</v>
          </cell>
          <cell r="D21">
            <v>21.4</v>
          </cell>
          <cell r="E21">
            <v>41.916666666666664</v>
          </cell>
          <cell r="F21">
            <v>68</v>
          </cell>
          <cell r="G21">
            <v>22</v>
          </cell>
          <cell r="H21">
            <v>11.16</v>
          </cell>
          <cell r="I21" t="str">
            <v>O</v>
          </cell>
          <cell r="J21">
            <v>21.6</v>
          </cell>
          <cell r="K21">
            <v>0</v>
          </cell>
        </row>
        <row r="22">
          <cell r="B22">
            <v>29.216666666666669</v>
          </cell>
          <cell r="C22">
            <v>38.299999999999997</v>
          </cell>
          <cell r="D22">
            <v>21.3</v>
          </cell>
          <cell r="E22">
            <v>41.666666666666664</v>
          </cell>
          <cell r="F22">
            <v>72</v>
          </cell>
          <cell r="G22">
            <v>17</v>
          </cell>
          <cell r="H22">
            <v>15.120000000000001</v>
          </cell>
          <cell r="I22" t="str">
            <v>NO</v>
          </cell>
          <cell r="J22">
            <v>38.159999999999997</v>
          </cell>
          <cell r="K22">
            <v>0</v>
          </cell>
        </row>
        <row r="23">
          <cell r="B23">
            <v>27.445833333333326</v>
          </cell>
          <cell r="C23">
            <v>34.700000000000003</v>
          </cell>
          <cell r="D23">
            <v>21.5</v>
          </cell>
          <cell r="E23">
            <v>46.166666666666664</v>
          </cell>
          <cell r="F23">
            <v>87</v>
          </cell>
          <cell r="G23">
            <v>27</v>
          </cell>
          <cell r="H23">
            <v>23.400000000000002</v>
          </cell>
          <cell r="I23" t="str">
            <v>O</v>
          </cell>
          <cell r="J23">
            <v>88.92</v>
          </cell>
          <cell r="K23">
            <v>3.5999999999999996</v>
          </cell>
        </row>
        <row r="24">
          <cell r="B24">
            <v>21.108333333333334</v>
          </cell>
          <cell r="C24">
            <v>24</v>
          </cell>
          <cell r="D24">
            <v>17.600000000000001</v>
          </cell>
          <cell r="E24">
            <v>86.958333333333329</v>
          </cell>
          <cell r="F24">
            <v>95</v>
          </cell>
          <cell r="G24">
            <v>69</v>
          </cell>
          <cell r="H24">
            <v>13.68</v>
          </cell>
          <cell r="I24" t="str">
            <v>L</v>
          </cell>
          <cell r="J24">
            <v>45.36</v>
          </cell>
          <cell r="K24">
            <v>23.799999999999997</v>
          </cell>
        </row>
        <row r="25">
          <cell r="B25">
            <v>21.795833333333331</v>
          </cell>
          <cell r="C25">
            <v>30.1</v>
          </cell>
          <cell r="D25">
            <v>19.600000000000001</v>
          </cell>
          <cell r="E25">
            <v>83.166666666666671</v>
          </cell>
          <cell r="F25">
            <v>94</v>
          </cell>
          <cell r="G25">
            <v>49</v>
          </cell>
          <cell r="H25">
            <v>26.28</v>
          </cell>
          <cell r="I25" t="str">
            <v>SE</v>
          </cell>
          <cell r="J25">
            <v>63.72</v>
          </cell>
          <cell r="K25">
            <v>5.3999999999999995</v>
          </cell>
        </row>
        <row r="26">
          <cell r="B26">
            <v>21.883333333333336</v>
          </cell>
          <cell r="C26">
            <v>27.4</v>
          </cell>
          <cell r="D26">
            <v>18.5</v>
          </cell>
          <cell r="E26">
            <v>69.041666666666671</v>
          </cell>
          <cell r="F26">
            <v>95</v>
          </cell>
          <cell r="G26">
            <v>34</v>
          </cell>
          <cell r="H26">
            <v>13.68</v>
          </cell>
          <cell r="I26" t="str">
            <v>SE</v>
          </cell>
          <cell r="J26">
            <v>37.440000000000005</v>
          </cell>
          <cell r="K26">
            <v>0.2</v>
          </cell>
        </row>
        <row r="27">
          <cell r="B27">
            <v>22.645833333333332</v>
          </cell>
          <cell r="C27">
            <v>32</v>
          </cell>
          <cell r="D27">
            <v>14.2</v>
          </cell>
          <cell r="E27">
            <v>60.291666666666664</v>
          </cell>
          <cell r="F27">
            <v>90</v>
          </cell>
          <cell r="G27">
            <v>32</v>
          </cell>
          <cell r="H27">
            <v>14.04</v>
          </cell>
          <cell r="I27" t="str">
            <v>O</v>
          </cell>
          <cell r="J27">
            <v>28.08</v>
          </cell>
          <cell r="K27">
            <v>0</v>
          </cell>
        </row>
        <row r="28">
          <cell r="B28">
            <v>25.404166666666665</v>
          </cell>
          <cell r="C28">
            <v>34.6</v>
          </cell>
          <cell r="D28">
            <v>20.7</v>
          </cell>
          <cell r="E28">
            <v>60.375</v>
          </cell>
          <cell r="F28">
            <v>83</v>
          </cell>
          <cell r="G28">
            <v>32</v>
          </cell>
          <cell r="H28">
            <v>21.96</v>
          </cell>
          <cell r="I28" t="str">
            <v>SE</v>
          </cell>
          <cell r="J28">
            <v>43.92</v>
          </cell>
          <cell r="K28">
            <v>6.2</v>
          </cell>
        </row>
        <row r="29">
          <cell r="B29">
            <v>21.670833333333334</v>
          </cell>
          <cell r="C29">
            <v>28.4</v>
          </cell>
          <cell r="D29">
            <v>18.600000000000001</v>
          </cell>
          <cell r="E29">
            <v>80.333333333333329</v>
          </cell>
          <cell r="F29">
            <v>92</v>
          </cell>
          <cell r="G29">
            <v>55</v>
          </cell>
          <cell r="H29">
            <v>15.48</v>
          </cell>
          <cell r="I29" t="str">
            <v>L</v>
          </cell>
          <cell r="J29">
            <v>60.12</v>
          </cell>
          <cell r="K29">
            <v>17.200000000000003</v>
          </cell>
        </row>
        <row r="30">
          <cell r="B30">
            <v>20.245833333333334</v>
          </cell>
          <cell r="C30">
            <v>25.1</v>
          </cell>
          <cell r="D30">
            <v>17.100000000000001</v>
          </cell>
          <cell r="E30">
            <v>71.208333333333329</v>
          </cell>
          <cell r="F30">
            <v>93</v>
          </cell>
          <cell r="G30">
            <v>29</v>
          </cell>
          <cell r="H30">
            <v>14.04</v>
          </cell>
          <cell r="I30" t="str">
            <v>S</v>
          </cell>
          <cell r="J30">
            <v>33.480000000000004</v>
          </cell>
          <cell r="K30">
            <v>0</v>
          </cell>
        </row>
        <row r="31">
          <cell r="B31">
            <v>17.745833333333334</v>
          </cell>
          <cell r="C31">
            <v>24.8</v>
          </cell>
          <cell r="D31">
            <v>11.3</v>
          </cell>
          <cell r="E31">
            <v>47.708333333333336</v>
          </cell>
          <cell r="F31">
            <v>78</v>
          </cell>
          <cell r="G31">
            <v>24</v>
          </cell>
          <cell r="H31">
            <v>24.48</v>
          </cell>
          <cell r="I31" t="str">
            <v>SE</v>
          </cell>
          <cell r="J31">
            <v>43.56</v>
          </cell>
          <cell r="K31">
            <v>0</v>
          </cell>
        </row>
        <row r="32">
          <cell r="B32">
            <v>19.954166666666669</v>
          </cell>
          <cell r="C32">
            <v>29.9</v>
          </cell>
          <cell r="D32">
            <v>12</v>
          </cell>
          <cell r="E32">
            <v>52.875</v>
          </cell>
          <cell r="F32">
            <v>80</v>
          </cell>
          <cell r="G32">
            <v>28</v>
          </cell>
          <cell r="H32">
            <v>15.48</v>
          </cell>
          <cell r="I32" t="str">
            <v>L</v>
          </cell>
          <cell r="J32">
            <v>33.480000000000004</v>
          </cell>
          <cell r="K32">
            <v>0</v>
          </cell>
        </row>
        <row r="33">
          <cell r="B33">
            <v>24.250000000000004</v>
          </cell>
          <cell r="C33">
            <v>33.9</v>
          </cell>
          <cell r="D33">
            <v>15.6</v>
          </cell>
          <cell r="E33">
            <v>44.541666666666664</v>
          </cell>
          <cell r="F33">
            <v>72</v>
          </cell>
          <cell r="G33">
            <v>22</v>
          </cell>
          <cell r="H33">
            <v>15.48</v>
          </cell>
          <cell r="I33" t="str">
            <v>L</v>
          </cell>
          <cell r="J33">
            <v>27</v>
          </cell>
          <cell r="K33">
            <v>0</v>
          </cell>
        </row>
        <row r="34">
          <cell r="B34">
            <v>27</v>
          </cell>
          <cell r="C34">
            <v>35.299999999999997</v>
          </cell>
          <cell r="D34">
            <v>17.899999999999999</v>
          </cell>
          <cell r="E34">
            <v>40.875</v>
          </cell>
          <cell r="F34">
            <v>75</v>
          </cell>
          <cell r="G34">
            <v>23</v>
          </cell>
          <cell r="H34">
            <v>14.4</v>
          </cell>
          <cell r="I34" t="str">
            <v>L</v>
          </cell>
          <cell r="J34">
            <v>28.8</v>
          </cell>
          <cell r="K34">
            <v>0</v>
          </cell>
        </row>
        <row r="35">
          <cell r="I35" t="str">
            <v>L</v>
          </cell>
        </row>
      </sheetData>
      <sheetData sheetId="9">
        <row r="5">
          <cell r="B5">
            <v>27.695833333333336</v>
          </cell>
        </row>
      </sheetData>
      <sheetData sheetId="10">
        <row r="5">
          <cell r="B5">
            <v>26.458333333333332</v>
          </cell>
        </row>
      </sheetData>
      <sheetData sheetId="11">
        <row r="5">
          <cell r="B5">
            <v>24.704166666666666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N</v>
          </cell>
        </row>
      </sheetData>
      <sheetData sheetId="1"/>
      <sheetData sheetId="2">
        <row r="5">
          <cell r="B5">
            <v>23.074999999999999</v>
          </cell>
        </row>
      </sheetData>
      <sheetData sheetId="3">
        <row r="5">
          <cell r="B5">
            <v>23.312499999999989</v>
          </cell>
        </row>
      </sheetData>
      <sheetData sheetId="4"/>
      <sheetData sheetId="5"/>
      <sheetData sheetId="6"/>
      <sheetData sheetId="7"/>
      <sheetData sheetId="8">
        <row r="5">
          <cell r="B5">
            <v>24.687499999999996</v>
          </cell>
          <cell r="C5">
            <v>33.1</v>
          </cell>
          <cell r="D5">
            <v>17.3</v>
          </cell>
          <cell r="E5">
            <v>32.791666666666664</v>
          </cell>
          <cell r="F5">
            <v>54</v>
          </cell>
          <cell r="G5">
            <v>14</v>
          </cell>
          <cell r="H5">
            <v>19.8</v>
          </cell>
          <cell r="I5" t="str">
            <v>SE</v>
          </cell>
          <cell r="J5">
            <v>32.76</v>
          </cell>
          <cell r="K5">
            <v>0</v>
          </cell>
        </row>
        <row r="6">
          <cell r="B6">
            <v>26.012499999999999</v>
          </cell>
          <cell r="C6">
            <v>33.200000000000003</v>
          </cell>
          <cell r="D6">
            <v>17.8</v>
          </cell>
          <cell r="E6">
            <v>28.291666666666668</v>
          </cell>
          <cell r="F6">
            <v>51</v>
          </cell>
          <cell r="G6">
            <v>15</v>
          </cell>
          <cell r="H6">
            <v>20.16</v>
          </cell>
          <cell r="I6" t="str">
            <v>L</v>
          </cell>
          <cell r="J6">
            <v>33.119999999999997</v>
          </cell>
          <cell r="K6">
            <v>0</v>
          </cell>
        </row>
        <row r="7">
          <cell r="B7">
            <v>26.479166666666668</v>
          </cell>
          <cell r="C7">
            <v>33.4</v>
          </cell>
          <cell r="D7">
            <v>17.8</v>
          </cell>
          <cell r="E7">
            <v>27.083333333333332</v>
          </cell>
          <cell r="F7">
            <v>49</v>
          </cell>
          <cell r="G7">
            <v>15</v>
          </cell>
          <cell r="H7">
            <v>18.36</v>
          </cell>
          <cell r="I7" t="str">
            <v>L</v>
          </cell>
          <cell r="J7">
            <v>31.319999999999997</v>
          </cell>
          <cell r="K7">
            <v>0</v>
          </cell>
        </row>
        <row r="8">
          <cell r="B8">
            <v>25.729166666666668</v>
          </cell>
          <cell r="C8">
            <v>33</v>
          </cell>
          <cell r="D8">
            <v>18</v>
          </cell>
          <cell r="E8">
            <v>31.833333333333332</v>
          </cell>
          <cell r="F8">
            <v>62</v>
          </cell>
          <cell r="G8">
            <v>15</v>
          </cell>
          <cell r="H8">
            <v>24.12</v>
          </cell>
          <cell r="I8" t="str">
            <v>L</v>
          </cell>
          <cell r="J8">
            <v>42.84</v>
          </cell>
          <cell r="K8">
            <v>0</v>
          </cell>
        </row>
        <row r="9">
          <cell r="B9">
            <v>26.870833333333337</v>
          </cell>
          <cell r="C9">
            <v>34.5</v>
          </cell>
          <cell r="D9">
            <v>18.8</v>
          </cell>
          <cell r="E9">
            <v>26.166666666666668</v>
          </cell>
          <cell r="F9">
            <v>46</v>
          </cell>
          <cell r="G9">
            <v>12</v>
          </cell>
          <cell r="H9">
            <v>18.36</v>
          </cell>
          <cell r="I9" t="str">
            <v>L</v>
          </cell>
          <cell r="J9">
            <v>36.36</v>
          </cell>
          <cell r="K9">
            <v>0</v>
          </cell>
        </row>
        <row r="10">
          <cell r="B10">
            <v>26.391666666666666</v>
          </cell>
          <cell r="C10">
            <v>34.1</v>
          </cell>
          <cell r="D10">
            <v>18.7</v>
          </cell>
          <cell r="E10">
            <v>26.75</v>
          </cell>
          <cell r="F10">
            <v>45</v>
          </cell>
          <cell r="G10">
            <v>13</v>
          </cell>
          <cell r="H10">
            <v>14.76</v>
          </cell>
          <cell r="I10" t="str">
            <v>L</v>
          </cell>
          <cell r="J10">
            <v>31.319999999999997</v>
          </cell>
          <cell r="K10">
            <v>0</v>
          </cell>
        </row>
        <row r="11">
          <cell r="B11">
            <v>26.650000000000006</v>
          </cell>
          <cell r="C11">
            <v>33.4</v>
          </cell>
          <cell r="D11">
            <v>19.2</v>
          </cell>
          <cell r="E11">
            <v>25</v>
          </cell>
          <cell r="F11">
            <v>45</v>
          </cell>
          <cell r="G11">
            <v>13</v>
          </cell>
          <cell r="H11">
            <v>13.68</v>
          </cell>
          <cell r="I11" t="str">
            <v>NE</v>
          </cell>
          <cell r="J11">
            <v>32.4</v>
          </cell>
          <cell r="K11">
            <v>0</v>
          </cell>
        </row>
        <row r="12">
          <cell r="B12">
            <v>26.404166666666669</v>
          </cell>
          <cell r="C12">
            <v>33.700000000000003</v>
          </cell>
          <cell r="D12">
            <v>19.2</v>
          </cell>
          <cell r="E12">
            <v>23.916666666666668</v>
          </cell>
          <cell r="F12">
            <v>40</v>
          </cell>
          <cell r="G12">
            <v>11</v>
          </cell>
          <cell r="H12">
            <v>15.120000000000001</v>
          </cell>
          <cell r="I12" t="str">
            <v>N</v>
          </cell>
          <cell r="J12">
            <v>32.76</v>
          </cell>
          <cell r="K12">
            <v>0</v>
          </cell>
        </row>
        <row r="13">
          <cell r="B13">
            <v>27.066666666666663</v>
          </cell>
          <cell r="C13">
            <v>33.9</v>
          </cell>
          <cell r="D13">
            <v>19.3</v>
          </cell>
          <cell r="E13">
            <v>22.541666666666668</v>
          </cell>
          <cell r="F13">
            <v>39</v>
          </cell>
          <cell r="G13">
            <v>12</v>
          </cell>
          <cell r="H13">
            <v>16.559999999999999</v>
          </cell>
          <cell r="I13" t="str">
            <v>NE</v>
          </cell>
          <cell r="J13">
            <v>32.76</v>
          </cell>
          <cell r="K13">
            <v>0</v>
          </cell>
        </row>
        <row r="14">
          <cell r="B14">
            <v>27.45</v>
          </cell>
          <cell r="C14">
            <v>34.9</v>
          </cell>
          <cell r="D14">
            <v>20.2</v>
          </cell>
          <cell r="E14">
            <v>21.208333333333332</v>
          </cell>
          <cell r="F14">
            <v>32</v>
          </cell>
          <cell r="G14">
            <v>11</v>
          </cell>
          <cell r="H14">
            <v>16.920000000000002</v>
          </cell>
          <cell r="I14" t="str">
            <v>NE</v>
          </cell>
          <cell r="J14">
            <v>33.480000000000004</v>
          </cell>
          <cell r="K14">
            <v>0</v>
          </cell>
        </row>
        <row r="15">
          <cell r="B15">
            <v>25.495238095238093</v>
          </cell>
          <cell r="C15">
            <v>34.4</v>
          </cell>
          <cell r="D15">
            <v>17.5</v>
          </cell>
          <cell r="E15">
            <v>42.285714285714285</v>
          </cell>
          <cell r="F15">
            <v>85</v>
          </cell>
          <cell r="G15">
            <v>18</v>
          </cell>
          <cell r="H15">
            <v>12.24</v>
          </cell>
          <cell r="I15" t="str">
            <v>SO</v>
          </cell>
          <cell r="J15">
            <v>30.240000000000002</v>
          </cell>
          <cell r="K15">
            <v>0</v>
          </cell>
        </row>
        <row r="16">
          <cell r="B16">
            <v>27.762499999999999</v>
          </cell>
          <cell r="C16">
            <v>34.799999999999997</v>
          </cell>
          <cell r="D16">
            <v>18.5</v>
          </cell>
          <cell r="E16">
            <v>33.791666666666664</v>
          </cell>
          <cell r="F16">
            <v>62</v>
          </cell>
          <cell r="G16">
            <v>15</v>
          </cell>
          <cell r="H16">
            <v>20.52</v>
          </cell>
          <cell r="I16" t="str">
            <v>SE</v>
          </cell>
          <cell r="J16">
            <v>36.36</v>
          </cell>
          <cell r="K16">
            <v>0</v>
          </cell>
        </row>
        <row r="17">
          <cell r="B17">
            <v>28.320833333333336</v>
          </cell>
          <cell r="C17">
            <v>35.4</v>
          </cell>
          <cell r="D17">
            <v>21</v>
          </cell>
          <cell r="E17">
            <v>31.583333333333332</v>
          </cell>
          <cell r="F17">
            <v>52</v>
          </cell>
          <cell r="G17">
            <v>17</v>
          </cell>
          <cell r="H17">
            <v>14.04</v>
          </cell>
          <cell r="I17" t="str">
            <v>SE</v>
          </cell>
          <cell r="J17">
            <v>35.64</v>
          </cell>
          <cell r="K17">
            <v>0</v>
          </cell>
        </row>
        <row r="18">
          <cell r="B18">
            <v>28.962499999999995</v>
          </cell>
          <cell r="C18">
            <v>35.299999999999997</v>
          </cell>
          <cell r="D18">
            <v>23.5</v>
          </cell>
          <cell r="E18">
            <v>33.291666666666664</v>
          </cell>
          <cell r="F18">
            <v>52</v>
          </cell>
          <cell r="G18">
            <v>16</v>
          </cell>
          <cell r="H18">
            <v>21.96</v>
          </cell>
          <cell r="I18" t="str">
            <v>L</v>
          </cell>
          <cell r="J18">
            <v>38.159999999999997</v>
          </cell>
          <cell r="K18">
            <v>0</v>
          </cell>
        </row>
        <row r="19">
          <cell r="B19">
            <v>28.6875</v>
          </cell>
          <cell r="C19">
            <v>36.9</v>
          </cell>
          <cell r="D19">
            <v>21.8</v>
          </cell>
          <cell r="E19">
            <v>32.291666666666664</v>
          </cell>
          <cell r="F19">
            <v>47</v>
          </cell>
          <cell r="G19">
            <v>16</v>
          </cell>
          <cell r="H19">
            <v>14.76</v>
          </cell>
          <cell r="I19" t="str">
            <v>L</v>
          </cell>
          <cell r="J19">
            <v>38.519999999999996</v>
          </cell>
          <cell r="K19">
            <v>0</v>
          </cell>
        </row>
        <row r="20">
          <cell r="B20">
            <v>27.824999999999992</v>
          </cell>
          <cell r="C20">
            <v>36.200000000000003</v>
          </cell>
          <cell r="D20">
            <v>21</v>
          </cell>
          <cell r="E20">
            <v>39.5</v>
          </cell>
          <cell r="F20">
            <v>64</v>
          </cell>
          <cell r="G20">
            <v>13</v>
          </cell>
          <cell r="H20">
            <v>19.079999999999998</v>
          </cell>
          <cell r="I20" t="str">
            <v>N</v>
          </cell>
          <cell r="J20">
            <v>32.76</v>
          </cell>
          <cell r="K20">
            <v>0</v>
          </cell>
        </row>
        <row r="21">
          <cell r="B21">
            <v>26.941666666666659</v>
          </cell>
          <cell r="C21">
            <v>34.6</v>
          </cell>
          <cell r="D21">
            <v>23.4</v>
          </cell>
          <cell r="E21">
            <v>43.666666666666664</v>
          </cell>
          <cell r="F21">
            <v>59</v>
          </cell>
          <cell r="G21">
            <v>22</v>
          </cell>
          <cell r="H21">
            <v>19.079999999999998</v>
          </cell>
          <cell r="I21" t="str">
            <v>NO</v>
          </cell>
          <cell r="J21">
            <v>42.12</v>
          </cell>
          <cell r="K21">
            <v>0</v>
          </cell>
        </row>
        <row r="22">
          <cell r="B22">
            <v>27.704166666666666</v>
          </cell>
          <cell r="C22">
            <v>34.9</v>
          </cell>
          <cell r="D22">
            <v>22</v>
          </cell>
          <cell r="E22">
            <v>41.208333333333336</v>
          </cell>
          <cell r="F22">
            <v>64</v>
          </cell>
          <cell r="G22">
            <v>17</v>
          </cell>
          <cell r="H22">
            <v>27.720000000000002</v>
          </cell>
          <cell r="I22" t="str">
            <v>NO</v>
          </cell>
          <cell r="J22">
            <v>53.28</v>
          </cell>
          <cell r="K22">
            <v>0</v>
          </cell>
        </row>
        <row r="23">
          <cell r="B23">
            <v>26.116666666666664</v>
          </cell>
          <cell r="C23">
            <v>32.299999999999997</v>
          </cell>
          <cell r="D23">
            <v>21.8</v>
          </cell>
          <cell r="E23">
            <v>47.166666666666664</v>
          </cell>
          <cell r="F23">
            <v>74</v>
          </cell>
          <cell r="G23">
            <v>31</v>
          </cell>
          <cell r="H23">
            <v>42.12</v>
          </cell>
          <cell r="I23" t="str">
            <v>NO</v>
          </cell>
          <cell r="J23">
            <v>65.88000000000001</v>
          </cell>
          <cell r="K23">
            <v>0</v>
          </cell>
        </row>
        <row r="24">
          <cell r="B24">
            <v>20.420833333333334</v>
          </cell>
          <cell r="C24">
            <v>24.6</v>
          </cell>
          <cell r="D24">
            <v>16.2</v>
          </cell>
          <cell r="E24">
            <v>88.125</v>
          </cell>
          <cell r="F24">
            <v>96</v>
          </cell>
          <cell r="G24">
            <v>66</v>
          </cell>
          <cell r="H24">
            <v>18.36</v>
          </cell>
          <cell r="I24" t="str">
            <v>N</v>
          </cell>
          <cell r="J24">
            <v>37.800000000000004</v>
          </cell>
          <cell r="K24">
            <v>34</v>
          </cell>
        </row>
        <row r="25">
          <cell r="B25">
            <v>20.591666666666669</v>
          </cell>
          <cell r="C25">
            <v>27.8</v>
          </cell>
          <cell r="D25">
            <v>17.600000000000001</v>
          </cell>
          <cell r="E25">
            <v>84.333333333333329</v>
          </cell>
          <cell r="F25">
            <v>96</v>
          </cell>
          <cell r="G25">
            <v>49</v>
          </cell>
          <cell r="H25">
            <v>38.519999999999996</v>
          </cell>
          <cell r="I25" t="str">
            <v>N</v>
          </cell>
          <cell r="J25">
            <v>65.160000000000011</v>
          </cell>
          <cell r="K25">
            <v>12.8</v>
          </cell>
        </row>
        <row r="26">
          <cell r="B26">
            <v>19.45</v>
          </cell>
          <cell r="C26">
            <v>24.6</v>
          </cell>
          <cell r="D26">
            <v>16</v>
          </cell>
          <cell r="E26">
            <v>75.625</v>
          </cell>
          <cell r="F26">
            <v>96</v>
          </cell>
          <cell r="G26">
            <v>38</v>
          </cell>
          <cell r="H26">
            <v>20.16</v>
          </cell>
          <cell r="I26" t="str">
            <v>SE</v>
          </cell>
          <cell r="J26">
            <v>40.680000000000007</v>
          </cell>
          <cell r="K26">
            <v>1</v>
          </cell>
        </row>
        <row r="27">
          <cell r="B27">
            <v>21.608333333333334</v>
          </cell>
          <cell r="C27">
            <v>29.1</v>
          </cell>
          <cell r="D27">
            <v>16</v>
          </cell>
          <cell r="E27">
            <v>56.125</v>
          </cell>
          <cell r="F27">
            <v>77</v>
          </cell>
          <cell r="G27">
            <v>37</v>
          </cell>
          <cell r="H27">
            <v>24.12</v>
          </cell>
          <cell r="I27" t="str">
            <v>SE</v>
          </cell>
          <cell r="J27">
            <v>37.080000000000005</v>
          </cell>
          <cell r="K27">
            <v>1</v>
          </cell>
        </row>
        <row r="28">
          <cell r="B28">
            <v>23.816666666666666</v>
          </cell>
          <cell r="C28">
            <v>31.9</v>
          </cell>
          <cell r="D28">
            <v>19.399999999999999</v>
          </cell>
          <cell r="E28">
            <v>63.791666666666664</v>
          </cell>
          <cell r="F28">
            <v>87</v>
          </cell>
          <cell r="G28">
            <v>34</v>
          </cell>
          <cell r="H28">
            <v>15.48</v>
          </cell>
          <cell r="I28" t="str">
            <v>L</v>
          </cell>
          <cell r="J28">
            <v>61.92</v>
          </cell>
          <cell r="K28">
            <v>1</v>
          </cell>
        </row>
        <row r="29">
          <cell r="B29">
            <v>20.604166666666668</v>
          </cell>
          <cell r="C29">
            <v>28.9</v>
          </cell>
          <cell r="D29">
            <v>17.399999999999999</v>
          </cell>
          <cell r="E29">
            <v>80.791666666666671</v>
          </cell>
          <cell r="F29">
            <v>95</v>
          </cell>
          <cell r="G29">
            <v>48</v>
          </cell>
          <cell r="H29">
            <v>27.36</v>
          </cell>
          <cell r="I29" t="str">
            <v>NE</v>
          </cell>
          <cell r="J29">
            <v>63.72</v>
          </cell>
          <cell r="K29">
            <v>0.60000000000000009</v>
          </cell>
        </row>
        <row r="30">
          <cell r="B30">
            <v>17.508333333333336</v>
          </cell>
          <cell r="C30">
            <v>22.5</v>
          </cell>
          <cell r="D30">
            <v>13.3</v>
          </cell>
          <cell r="E30">
            <v>73.416666666666671</v>
          </cell>
          <cell r="F30">
            <v>95</v>
          </cell>
          <cell r="G30">
            <v>27</v>
          </cell>
          <cell r="H30">
            <v>15.120000000000001</v>
          </cell>
          <cell r="I30" t="str">
            <v>S</v>
          </cell>
          <cell r="J30">
            <v>32.76</v>
          </cell>
          <cell r="K30">
            <v>0</v>
          </cell>
        </row>
        <row r="31">
          <cell r="B31">
            <v>14.825000000000001</v>
          </cell>
          <cell r="C31">
            <v>22.9</v>
          </cell>
          <cell r="D31">
            <v>9.1999999999999993</v>
          </cell>
          <cell r="E31">
            <v>54.208333333333336</v>
          </cell>
          <cell r="F31">
            <v>92</v>
          </cell>
          <cell r="G31">
            <v>26</v>
          </cell>
          <cell r="H31">
            <v>22.68</v>
          </cell>
          <cell r="I31" t="str">
            <v>SE</v>
          </cell>
          <cell r="J31">
            <v>46.080000000000005</v>
          </cell>
          <cell r="K31">
            <v>0</v>
          </cell>
        </row>
        <row r="32">
          <cell r="B32">
            <v>19.087500000000002</v>
          </cell>
          <cell r="C32">
            <v>28.9</v>
          </cell>
          <cell r="D32">
            <v>10.7</v>
          </cell>
          <cell r="E32">
            <v>49.875</v>
          </cell>
          <cell r="F32">
            <v>79</v>
          </cell>
          <cell r="G32">
            <v>27</v>
          </cell>
          <cell r="H32">
            <v>19.079999999999998</v>
          </cell>
          <cell r="I32" t="str">
            <v>L</v>
          </cell>
          <cell r="J32">
            <v>34.92</v>
          </cell>
          <cell r="K32">
            <v>0</v>
          </cell>
        </row>
        <row r="33">
          <cell r="B33">
            <v>23.483333333333334</v>
          </cell>
          <cell r="C33">
            <v>32.4</v>
          </cell>
          <cell r="D33">
            <v>14.7</v>
          </cell>
          <cell r="E33">
            <v>44.625</v>
          </cell>
          <cell r="F33">
            <v>66</v>
          </cell>
          <cell r="G33">
            <v>24</v>
          </cell>
          <cell r="H33">
            <v>21.240000000000002</v>
          </cell>
          <cell r="I33" t="str">
            <v>L</v>
          </cell>
          <cell r="J33">
            <v>40.680000000000007</v>
          </cell>
          <cell r="K33">
            <v>0</v>
          </cell>
        </row>
        <row r="34">
          <cell r="B34">
            <v>25.595833333333331</v>
          </cell>
          <cell r="C34">
            <v>33.4</v>
          </cell>
          <cell r="D34">
            <v>17</v>
          </cell>
          <cell r="E34">
            <v>46.125</v>
          </cell>
          <cell r="F34">
            <v>73</v>
          </cell>
          <cell r="G34">
            <v>25</v>
          </cell>
          <cell r="H34">
            <v>14.04</v>
          </cell>
          <cell r="I34" t="str">
            <v>N</v>
          </cell>
          <cell r="J34">
            <v>36</v>
          </cell>
          <cell r="K34">
            <v>0.2</v>
          </cell>
        </row>
        <row r="35">
          <cell r="I35" t="str">
            <v>L</v>
          </cell>
        </row>
      </sheetData>
      <sheetData sheetId="9">
        <row r="5">
          <cell r="B5">
            <v>26.529166666666669</v>
          </cell>
        </row>
      </sheetData>
      <sheetData sheetId="10">
        <row r="5">
          <cell r="B5">
            <v>24.704166666666666</v>
          </cell>
        </row>
      </sheetData>
      <sheetData sheetId="11">
        <row r="5">
          <cell r="B5">
            <v>24.704166666666666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L</v>
          </cell>
        </row>
      </sheetData>
      <sheetData sheetId="1"/>
      <sheetData sheetId="2">
        <row r="5">
          <cell r="B5">
            <v>27.708333333333332</v>
          </cell>
        </row>
      </sheetData>
      <sheetData sheetId="3">
        <row r="5">
          <cell r="B5">
            <v>28</v>
          </cell>
        </row>
      </sheetData>
      <sheetData sheetId="4"/>
      <sheetData sheetId="5"/>
      <sheetData sheetId="6"/>
      <sheetData sheetId="7"/>
      <sheetData sheetId="8">
        <row r="5">
          <cell r="B5">
            <v>30.420833333333334</v>
          </cell>
          <cell r="C5">
            <v>37.6</v>
          </cell>
          <cell r="D5">
            <v>20.399999999999999</v>
          </cell>
          <cell r="E5">
            <v>28.375</v>
          </cell>
          <cell r="F5">
            <v>70</v>
          </cell>
          <cell r="G5">
            <v>14</v>
          </cell>
          <cell r="H5">
            <v>15.48</v>
          </cell>
          <cell r="I5" t="str">
            <v>L</v>
          </cell>
          <cell r="J5">
            <v>25.92</v>
          </cell>
          <cell r="K5">
            <v>0</v>
          </cell>
        </row>
        <row r="6">
          <cell r="B6">
            <v>29.920833333333334</v>
          </cell>
          <cell r="C6">
            <v>37.9</v>
          </cell>
          <cell r="D6">
            <v>21.8</v>
          </cell>
          <cell r="E6">
            <v>34.708333333333336</v>
          </cell>
          <cell r="F6">
            <v>73</v>
          </cell>
          <cell r="G6">
            <v>17</v>
          </cell>
          <cell r="H6">
            <v>17.64</v>
          </cell>
          <cell r="I6" t="str">
            <v>L</v>
          </cell>
          <cell r="J6">
            <v>31.680000000000003</v>
          </cell>
          <cell r="K6">
            <v>0</v>
          </cell>
        </row>
        <row r="7">
          <cell r="B7">
            <v>31.166666666666661</v>
          </cell>
          <cell r="C7">
            <v>38.200000000000003</v>
          </cell>
          <cell r="D7">
            <v>22.4</v>
          </cell>
          <cell r="E7">
            <v>28.5</v>
          </cell>
          <cell r="F7">
            <v>70</v>
          </cell>
          <cell r="G7">
            <v>14</v>
          </cell>
          <cell r="H7">
            <v>21.6</v>
          </cell>
          <cell r="I7" t="str">
            <v>L</v>
          </cell>
          <cell r="J7">
            <v>38.519999999999996</v>
          </cell>
          <cell r="K7">
            <v>0</v>
          </cell>
        </row>
        <row r="8">
          <cell r="B8">
            <v>31.483333333333324</v>
          </cell>
          <cell r="C8">
            <v>38.6</v>
          </cell>
          <cell r="D8">
            <v>22.4</v>
          </cell>
          <cell r="E8">
            <v>26.333333333333332</v>
          </cell>
          <cell r="F8">
            <v>54</v>
          </cell>
          <cell r="G8">
            <v>16</v>
          </cell>
          <cell r="H8">
            <v>21.240000000000002</v>
          </cell>
          <cell r="I8" t="str">
            <v>L</v>
          </cell>
          <cell r="J8">
            <v>34.200000000000003</v>
          </cell>
          <cell r="K8">
            <v>0</v>
          </cell>
        </row>
        <row r="9">
          <cell r="B9">
            <v>30.829166666666666</v>
          </cell>
          <cell r="C9">
            <v>39.200000000000003</v>
          </cell>
          <cell r="D9">
            <v>21.8</v>
          </cell>
          <cell r="E9">
            <v>33.375</v>
          </cell>
          <cell r="F9">
            <v>72</v>
          </cell>
          <cell r="G9">
            <v>14</v>
          </cell>
          <cell r="H9">
            <v>18.720000000000002</v>
          </cell>
          <cell r="I9" t="str">
            <v>L</v>
          </cell>
          <cell r="J9">
            <v>32.4</v>
          </cell>
          <cell r="K9">
            <v>0</v>
          </cell>
        </row>
        <row r="10">
          <cell r="B10">
            <v>31.845833333333331</v>
          </cell>
          <cell r="C10">
            <v>39.5</v>
          </cell>
          <cell r="D10">
            <v>27.6</v>
          </cell>
          <cell r="E10">
            <v>28.625</v>
          </cell>
          <cell r="F10">
            <v>46</v>
          </cell>
          <cell r="G10">
            <v>13</v>
          </cell>
          <cell r="H10">
            <v>36.36</v>
          </cell>
          <cell r="I10" t="str">
            <v>L</v>
          </cell>
          <cell r="J10">
            <v>61.560000000000009</v>
          </cell>
          <cell r="K10">
            <v>0</v>
          </cell>
        </row>
        <row r="11">
          <cell r="B11">
            <v>31.141666666666666</v>
          </cell>
          <cell r="C11">
            <v>38.4</v>
          </cell>
          <cell r="D11">
            <v>25.7</v>
          </cell>
          <cell r="E11">
            <v>30.916666666666668</v>
          </cell>
          <cell r="F11">
            <v>55</v>
          </cell>
          <cell r="G11">
            <v>15</v>
          </cell>
          <cell r="H11">
            <v>30.6</v>
          </cell>
          <cell r="I11" t="str">
            <v>L</v>
          </cell>
          <cell r="J11">
            <v>52.92</v>
          </cell>
          <cell r="K11">
            <v>0</v>
          </cell>
        </row>
        <row r="12">
          <cell r="B12">
            <v>31.245833333333334</v>
          </cell>
          <cell r="C12">
            <v>39.299999999999997</v>
          </cell>
          <cell r="D12">
            <v>27</v>
          </cell>
          <cell r="E12">
            <v>37.791666666666664</v>
          </cell>
          <cell r="F12">
            <v>60</v>
          </cell>
          <cell r="G12">
            <v>22</v>
          </cell>
          <cell r="H12">
            <v>19.440000000000001</v>
          </cell>
          <cell r="I12" t="str">
            <v>L</v>
          </cell>
          <cell r="J12">
            <v>46.800000000000004</v>
          </cell>
          <cell r="K12">
            <v>0</v>
          </cell>
        </row>
        <row r="13">
          <cell r="B13">
            <v>31.316666666666666</v>
          </cell>
          <cell r="C13">
            <v>37.5</v>
          </cell>
          <cell r="D13">
            <v>24.7</v>
          </cell>
          <cell r="E13">
            <v>39.375</v>
          </cell>
          <cell r="F13">
            <v>67</v>
          </cell>
          <cell r="G13">
            <v>24</v>
          </cell>
          <cell r="H13">
            <v>11.879999999999999</v>
          </cell>
          <cell r="I13" t="str">
            <v>L</v>
          </cell>
          <cell r="J13">
            <v>25.2</v>
          </cell>
          <cell r="K13">
            <v>0</v>
          </cell>
        </row>
        <row r="14">
          <cell r="B14">
            <v>30.375</v>
          </cell>
          <cell r="C14">
            <v>37</v>
          </cell>
          <cell r="D14">
            <v>22.3</v>
          </cell>
          <cell r="E14">
            <v>47.583333333333336</v>
          </cell>
          <cell r="F14">
            <v>87</v>
          </cell>
          <cell r="G14">
            <v>28</v>
          </cell>
          <cell r="H14">
            <v>19.079999999999998</v>
          </cell>
          <cell r="I14" t="str">
            <v>S</v>
          </cell>
          <cell r="J14">
            <v>51.12</v>
          </cell>
          <cell r="K14">
            <v>0</v>
          </cell>
        </row>
        <row r="15">
          <cell r="B15">
            <v>26.080952380952382</v>
          </cell>
          <cell r="C15">
            <v>33.200000000000003</v>
          </cell>
          <cell r="D15">
            <v>20.7</v>
          </cell>
          <cell r="E15">
            <v>62</v>
          </cell>
          <cell r="F15">
            <v>77</v>
          </cell>
          <cell r="G15">
            <v>40</v>
          </cell>
          <cell r="H15">
            <v>21.96</v>
          </cell>
          <cell r="I15" t="str">
            <v>S</v>
          </cell>
          <cell r="J15">
            <v>61.92</v>
          </cell>
          <cell r="K15">
            <v>0</v>
          </cell>
        </row>
        <row r="16">
          <cell r="B16">
            <v>29.400000000000002</v>
          </cell>
          <cell r="C16">
            <v>37.700000000000003</v>
          </cell>
          <cell r="D16">
            <v>21.8</v>
          </cell>
          <cell r="E16">
            <v>56.708333333333336</v>
          </cell>
          <cell r="F16">
            <v>85</v>
          </cell>
          <cell r="G16">
            <v>22</v>
          </cell>
          <cell r="H16">
            <v>8.64</v>
          </cell>
          <cell r="I16" t="str">
            <v>L</v>
          </cell>
          <cell r="J16">
            <v>15.120000000000001</v>
          </cell>
          <cell r="K16">
            <v>0</v>
          </cell>
        </row>
        <row r="17">
          <cell r="B17">
            <v>31.654166666666665</v>
          </cell>
          <cell r="C17">
            <v>36.5</v>
          </cell>
          <cell r="D17">
            <v>26.6</v>
          </cell>
          <cell r="E17">
            <v>41.916666666666664</v>
          </cell>
          <cell r="F17">
            <v>61</v>
          </cell>
          <cell r="G17">
            <v>30</v>
          </cell>
          <cell r="H17">
            <v>14.76</v>
          </cell>
          <cell r="I17" t="str">
            <v>NE</v>
          </cell>
          <cell r="J17">
            <v>36</v>
          </cell>
          <cell r="K17">
            <v>0</v>
          </cell>
        </row>
        <row r="18">
          <cell r="B18">
            <v>31.362500000000001</v>
          </cell>
          <cell r="C18">
            <v>39.5</v>
          </cell>
          <cell r="D18">
            <v>24.1</v>
          </cell>
          <cell r="E18">
            <v>45.833333333333336</v>
          </cell>
          <cell r="F18">
            <v>79</v>
          </cell>
          <cell r="G18">
            <v>19</v>
          </cell>
          <cell r="H18">
            <v>12.96</v>
          </cell>
          <cell r="I18" t="str">
            <v>L</v>
          </cell>
          <cell r="J18">
            <v>25.2</v>
          </cell>
          <cell r="K18">
            <v>0</v>
          </cell>
        </row>
        <row r="19">
          <cell r="B19">
            <v>32.87083333333333</v>
          </cell>
          <cell r="C19">
            <v>40.5</v>
          </cell>
          <cell r="D19">
            <v>26.1</v>
          </cell>
          <cell r="E19">
            <v>40.791666666666664</v>
          </cell>
          <cell r="F19">
            <v>71</v>
          </cell>
          <cell r="G19">
            <v>20</v>
          </cell>
          <cell r="H19">
            <v>18</v>
          </cell>
          <cell r="I19" t="str">
            <v>L</v>
          </cell>
          <cell r="J19">
            <v>33.840000000000003</v>
          </cell>
          <cell r="K19">
            <v>0</v>
          </cell>
        </row>
        <row r="20">
          <cell r="B20">
            <v>32.270833333333336</v>
          </cell>
          <cell r="C20">
            <v>39.5</v>
          </cell>
          <cell r="D20">
            <v>27.2</v>
          </cell>
          <cell r="E20">
            <v>45.833333333333336</v>
          </cell>
          <cell r="F20">
            <v>64</v>
          </cell>
          <cell r="G20">
            <v>24</v>
          </cell>
          <cell r="H20">
            <v>13.68</v>
          </cell>
          <cell r="I20" t="str">
            <v>L</v>
          </cell>
          <cell r="J20">
            <v>28.08</v>
          </cell>
          <cell r="K20">
            <v>0</v>
          </cell>
        </row>
        <row r="21">
          <cell r="B21">
            <v>32.045833333333334</v>
          </cell>
          <cell r="C21">
            <v>39.200000000000003</v>
          </cell>
          <cell r="D21">
            <v>28.1</v>
          </cell>
          <cell r="E21">
            <v>47.5</v>
          </cell>
          <cell r="F21">
            <v>65</v>
          </cell>
          <cell r="G21">
            <v>27</v>
          </cell>
          <cell r="H21">
            <v>19.440000000000001</v>
          </cell>
          <cell r="I21" t="str">
            <v>L</v>
          </cell>
          <cell r="J21">
            <v>36.36</v>
          </cell>
          <cell r="K21">
            <v>0</v>
          </cell>
        </row>
        <row r="22">
          <cell r="B22">
            <v>31.308333333333334</v>
          </cell>
          <cell r="C22">
            <v>38.299999999999997</v>
          </cell>
          <cell r="D22">
            <v>26.2</v>
          </cell>
          <cell r="E22">
            <v>49.166666666666664</v>
          </cell>
          <cell r="F22">
            <v>69</v>
          </cell>
          <cell r="G22">
            <v>25</v>
          </cell>
          <cell r="H22">
            <v>33.119999999999997</v>
          </cell>
          <cell r="I22" t="str">
            <v>L</v>
          </cell>
          <cell r="J22">
            <v>66.600000000000009</v>
          </cell>
          <cell r="K22">
            <v>0</v>
          </cell>
        </row>
        <row r="23">
          <cell r="B23">
            <v>25.033333333333335</v>
          </cell>
          <cell r="C23">
            <v>31.4</v>
          </cell>
          <cell r="D23">
            <v>17.399999999999999</v>
          </cell>
          <cell r="E23">
            <v>60.125</v>
          </cell>
          <cell r="F23">
            <v>80</v>
          </cell>
          <cell r="G23">
            <v>39</v>
          </cell>
          <cell r="H23">
            <v>35.64</v>
          </cell>
          <cell r="I23" t="str">
            <v>SO</v>
          </cell>
          <cell r="J23">
            <v>72.72</v>
          </cell>
          <cell r="K23">
            <v>0</v>
          </cell>
        </row>
        <row r="24">
          <cell r="B24">
            <v>20.849999999999998</v>
          </cell>
          <cell r="C24">
            <v>29</v>
          </cell>
          <cell r="D24">
            <v>16.100000000000001</v>
          </cell>
          <cell r="E24">
            <v>75.166666666666671</v>
          </cell>
          <cell r="F24">
            <v>92</v>
          </cell>
          <cell r="G24">
            <v>53</v>
          </cell>
          <cell r="H24">
            <v>19.440000000000001</v>
          </cell>
          <cell r="I24" t="str">
            <v>NE</v>
          </cell>
          <cell r="J24">
            <v>34.56</v>
          </cell>
          <cell r="K24">
            <v>0</v>
          </cell>
        </row>
        <row r="25">
          <cell r="B25">
            <v>25.087500000000006</v>
          </cell>
          <cell r="C25">
            <v>26.9</v>
          </cell>
          <cell r="D25">
            <v>23.5</v>
          </cell>
          <cell r="E25">
            <v>65.666666666666671</v>
          </cell>
          <cell r="F25">
            <v>83</v>
          </cell>
          <cell r="G25">
            <v>43</v>
          </cell>
          <cell r="H25">
            <v>17.28</v>
          </cell>
          <cell r="I25" t="str">
            <v>L</v>
          </cell>
          <cell r="J25">
            <v>45.36</v>
          </cell>
          <cell r="K25">
            <v>1.2</v>
          </cell>
        </row>
        <row r="26">
          <cell r="B26">
            <v>24.591666666666669</v>
          </cell>
          <cell r="C26">
            <v>31.2</v>
          </cell>
          <cell r="D26">
            <v>17.600000000000001</v>
          </cell>
          <cell r="E26">
            <v>47.625</v>
          </cell>
          <cell r="F26">
            <v>91</v>
          </cell>
          <cell r="G26">
            <v>15</v>
          </cell>
          <cell r="H26">
            <v>28.08</v>
          </cell>
          <cell r="I26" t="str">
            <v>SE</v>
          </cell>
          <cell r="J26">
            <v>49.32</v>
          </cell>
          <cell r="K26">
            <v>0</v>
          </cell>
        </row>
        <row r="27">
          <cell r="B27">
            <v>26.612500000000008</v>
          </cell>
          <cell r="C27">
            <v>34.1</v>
          </cell>
          <cell r="D27">
            <v>17.5</v>
          </cell>
          <cell r="E27">
            <v>36.375</v>
          </cell>
          <cell r="F27">
            <v>77</v>
          </cell>
          <cell r="G27">
            <v>24</v>
          </cell>
          <cell r="H27">
            <v>18.720000000000002</v>
          </cell>
          <cell r="I27" t="str">
            <v>L</v>
          </cell>
          <cell r="J27">
            <v>33.480000000000004</v>
          </cell>
          <cell r="K27">
            <v>0</v>
          </cell>
        </row>
        <row r="28">
          <cell r="B28">
            <v>30.474999999999998</v>
          </cell>
          <cell r="C28">
            <v>38.200000000000003</v>
          </cell>
          <cell r="D28">
            <v>26.2</v>
          </cell>
          <cell r="E28">
            <v>44.833333333333336</v>
          </cell>
          <cell r="F28">
            <v>62</v>
          </cell>
          <cell r="G28">
            <v>29</v>
          </cell>
          <cell r="H28">
            <v>14.76</v>
          </cell>
          <cell r="I28" t="str">
            <v>L</v>
          </cell>
          <cell r="J28">
            <v>36.72</v>
          </cell>
          <cell r="K28">
            <v>0</v>
          </cell>
        </row>
        <row r="29">
          <cell r="B29">
            <v>25.537499999999998</v>
          </cell>
          <cell r="C29">
            <v>32.200000000000003</v>
          </cell>
          <cell r="D29">
            <v>21.8</v>
          </cell>
          <cell r="E29">
            <v>73.666666666666671</v>
          </cell>
          <cell r="F29">
            <v>89</v>
          </cell>
          <cell r="G29">
            <v>44</v>
          </cell>
          <cell r="H29">
            <v>23.759999999999998</v>
          </cell>
          <cell r="I29" t="str">
            <v>L</v>
          </cell>
          <cell r="J29">
            <v>52.2</v>
          </cell>
          <cell r="K29">
            <v>14.2</v>
          </cell>
        </row>
        <row r="30">
          <cell r="B30">
            <v>19.804166666666664</v>
          </cell>
          <cell r="C30">
            <v>24.1</v>
          </cell>
          <cell r="D30">
            <v>14.7</v>
          </cell>
          <cell r="E30">
            <v>40.083333333333336</v>
          </cell>
          <cell r="F30">
            <v>83</v>
          </cell>
          <cell r="G30">
            <v>19</v>
          </cell>
          <cell r="H30">
            <v>28.8</v>
          </cell>
          <cell r="I30" t="str">
            <v>S</v>
          </cell>
          <cell r="J30">
            <v>57.960000000000008</v>
          </cell>
          <cell r="K30">
            <v>0.2</v>
          </cell>
        </row>
        <row r="31">
          <cell r="B31">
            <v>20.875</v>
          </cell>
          <cell r="C31">
            <v>27.7</v>
          </cell>
          <cell r="D31">
            <v>13.5</v>
          </cell>
          <cell r="E31">
            <v>33.291666666666664</v>
          </cell>
          <cell r="F31">
            <v>75</v>
          </cell>
          <cell r="G31">
            <v>21</v>
          </cell>
          <cell r="H31">
            <v>14.04</v>
          </cell>
          <cell r="I31" t="str">
            <v>L</v>
          </cell>
          <cell r="J31">
            <v>30.6</v>
          </cell>
          <cell r="K31">
            <v>0</v>
          </cell>
        </row>
        <row r="32">
          <cell r="B32">
            <v>25.549999999999997</v>
          </cell>
          <cell r="C32">
            <v>33.1</v>
          </cell>
          <cell r="D32">
            <v>20.2</v>
          </cell>
          <cell r="E32">
            <v>31.833333333333332</v>
          </cell>
          <cell r="F32">
            <v>44</v>
          </cell>
          <cell r="G32">
            <v>24</v>
          </cell>
          <cell r="H32">
            <v>24.840000000000003</v>
          </cell>
          <cell r="I32" t="str">
            <v>L</v>
          </cell>
          <cell r="J32">
            <v>45.72</v>
          </cell>
          <cell r="K32">
            <v>0.6</v>
          </cell>
        </row>
        <row r="33">
          <cell r="B33">
            <v>30.099999999999994</v>
          </cell>
          <cell r="C33">
            <v>36.200000000000003</v>
          </cell>
          <cell r="D33">
            <v>25.9</v>
          </cell>
          <cell r="E33">
            <v>33.833333333333336</v>
          </cell>
          <cell r="F33">
            <v>44</v>
          </cell>
          <cell r="G33">
            <v>26</v>
          </cell>
          <cell r="H33">
            <v>21.240000000000002</v>
          </cell>
          <cell r="I33" t="str">
            <v>L</v>
          </cell>
          <cell r="J33">
            <v>37.440000000000005</v>
          </cell>
          <cell r="K33">
            <v>0</v>
          </cell>
        </row>
        <row r="34">
          <cell r="B34">
            <v>31.191666666666659</v>
          </cell>
          <cell r="C34">
            <v>38</v>
          </cell>
          <cell r="D34">
            <v>25.8</v>
          </cell>
          <cell r="E34">
            <v>42.625</v>
          </cell>
          <cell r="F34">
            <v>63</v>
          </cell>
          <cell r="G34">
            <v>29</v>
          </cell>
          <cell r="H34">
            <v>23.400000000000002</v>
          </cell>
          <cell r="I34" t="str">
            <v>NE</v>
          </cell>
          <cell r="J34">
            <v>39.24</v>
          </cell>
          <cell r="K34">
            <v>0</v>
          </cell>
        </row>
        <row r="35">
          <cell r="I35" t="str">
            <v>L</v>
          </cell>
        </row>
      </sheetData>
      <sheetData sheetId="9">
        <row r="5">
          <cell r="B5">
            <v>31.162499999999998</v>
          </cell>
        </row>
      </sheetData>
      <sheetData sheetId="10">
        <row r="5">
          <cell r="B5">
            <v>32.404166666666661</v>
          </cell>
        </row>
      </sheetData>
      <sheetData sheetId="11">
        <row r="5">
          <cell r="B5">
            <v>27.708333333333332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5">
          <cell r="B5">
            <v>25.912499999999991</v>
          </cell>
          <cell r="C5">
            <v>34.1</v>
          </cell>
          <cell r="D5">
            <v>18.8</v>
          </cell>
          <cell r="E5">
            <v>41.291666666666664</v>
          </cell>
          <cell r="F5">
            <v>70</v>
          </cell>
          <cell r="G5">
            <v>12</v>
          </cell>
          <cell r="H5">
            <v>1.4400000000000002</v>
          </cell>
          <cell r="I5" t="str">
            <v>SE</v>
          </cell>
          <cell r="J5">
            <v>18.720000000000002</v>
          </cell>
          <cell r="K5">
            <v>0</v>
          </cell>
        </row>
        <row r="6">
          <cell r="B6">
            <v>26.508333333333329</v>
          </cell>
          <cell r="C6">
            <v>34.299999999999997</v>
          </cell>
          <cell r="D6">
            <v>19</v>
          </cell>
          <cell r="E6">
            <v>39.083333333333336</v>
          </cell>
          <cell r="F6">
            <v>72</v>
          </cell>
          <cell r="G6">
            <v>12</v>
          </cell>
          <cell r="H6">
            <v>3.24</v>
          </cell>
          <cell r="I6" t="str">
            <v>L</v>
          </cell>
          <cell r="J6">
            <v>23.040000000000003</v>
          </cell>
          <cell r="K6">
            <v>0</v>
          </cell>
        </row>
        <row r="7">
          <cell r="B7">
            <v>27.333333333333332</v>
          </cell>
          <cell r="C7">
            <v>34.6</v>
          </cell>
          <cell r="D7">
            <v>19.5</v>
          </cell>
          <cell r="E7">
            <v>32.5</v>
          </cell>
          <cell r="F7">
            <v>60</v>
          </cell>
          <cell r="G7">
            <v>11</v>
          </cell>
          <cell r="H7">
            <v>4.32</v>
          </cell>
          <cell r="I7" t="str">
            <v>SE</v>
          </cell>
          <cell r="J7">
            <v>27.36</v>
          </cell>
          <cell r="K7">
            <v>0</v>
          </cell>
        </row>
        <row r="8">
          <cell r="B8">
            <v>26.637500000000003</v>
          </cell>
          <cell r="C8">
            <v>35.200000000000003</v>
          </cell>
          <cell r="D8">
            <v>19.3</v>
          </cell>
          <cell r="E8">
            <v>36.541666666666664</v>
          </cell>
          <cell r="F8">
            <v>69</v>
          </cell>
          <cell r="G8">
            <v>10</v>
          </cell>
          <cell r="H8">
            <v>12.24</v>
          </cell>
          <cell r="I8" t="str">
            <v>SE</v>
          </cell>
          <cell r="J8">
            <v>25.2</v>
          </cell>
          <cell r="K8">
            <v>0</v>
          </cell>
        </row>
        <row r="9">
          <cell r="B9">
            <v>26.641666666666669</v>
          </cell>
          <cell r="C9">
            <v>35.5</v>
          </cell>
          <cell r="D9">
            <v>18.600000000000001</v>
          </cell>
          <cell r="E9">
            <v>35.958333333333336</v>
          </cell>
          <cell r="F9">
            <v>68</v>
          </cell>
          <cell r="G9">
            <v>11</v>
          </cell>
          <cell r="H9">
            <v>2.8800000000000003</v>
          </cell>
          <cell r="I9" t="str">
            <v>SE</v>
          </cell>
          <cell r="J9">
            <v>25.2</v>
          </cell>
          <cell r="K9">
            <v>0</v>
          </cell>
        </row>
        <row r="10">
          <cell r="B10">
            <v>26.495833333333334</v>
          </cell>
          <cell r="C10">
            <v>35.4</v>
          </cell>
          <cell r="D10">
            <v>17.7</v>
          </cell>
          <cell r="E10">
            <v>38.666666666666664</v>
          </cell>
          <cell r="F10">
            <v>79</v>
          </cell>
          <cell r="G10">
            <v>11</v>
          </cell>
          <cell r="H10">
            <v>5.04</v>
          </cell>
          <cell r="I10" t="str">
            <v>NE</v>
          </cell>
          <cell r="J10">
            <v>25.56</v>
          </cell>
          <cell r="K10">
            <v>0</v>
          </cell>
        </row>
        <row r="11">
          <cell r="B11">
            <v>26.433333333333326</v>
          </cell>
          <cell r="C11">
            <v>34.9</v>
          </cell>
          <cell r="D11">
            <v>18.2</v>
          </cell>
          <cell r="E11">
            <v>35.75</v>
          </cell>
          <cell r="F11">
            <v>69</v>
          </cell>
          <cell r="G11">
            <v>12</v>
          </cell>
          <cell r="H11">
            <v>5.04</v>
          </cell>
          <cell r="I11" t="str">
            <v>NE</v>
          </cell>
          <cell r="J11">
            <v>30.240000000000002</v>
          </cell>
          <cell r="K11">
            <v>0</v>
          </cell>
        </row>
        <row r="12">
          <cell r="B12">
            <v>26.504166666666663</v>
          </cell>
          <cell r="C12">
            <v>35.4</v>
          </cell>
          <cell r="D12">
            <v>18.100000000000001</v>
          </cell>
          <cell r="E12">
            <v>40.416666666666664</v>
          </cell>
          <cell r="F12">
            <v>77</v>
          </cell>
          <cell r="G12">
            <v>12</v>
          </cell>
          <cell r="H12">
            <v>6.84</v>
          </cell>
          <cell r="I12" t="str">
            <v>NO</v>
          </cell>
          <cell r="J12">
            <v>30.96</v>
          </cell>
          <cell r="K12">
            <v>0</v>
          </cell>
        </row>
        <row r="13">
          <cell r="B13">
            <v>26.216666666666669</v>
          </cell>
          <cell r="C13">
            <v>35.6</v>
          </cell>
          <cell r="D13">
            <v>17.600000000000001</v>
          </cell>
          <cell r="E13">
            <v>42.583333333333336</v>
          </cell>
          <cell r="F13">
            <v>83</v>
          </cell>
          <cell r="G13">
            <v>12</v>
          </cell>
          <cell r="H13">
            <v>2.52</v>
          </cell>
          <cell r="I13" t="str">
            <v>O</v>
          </cell>
          <cell r="J13">
            <v>27.36</v>
          </cell>
          <cell r="K13">
            <v>0</v>
          </cell>
        </row>
        <row r="14">
          <cell r="B14">
            <v>26.283333333333331</v>
          </cell>
          <cell r="C14">
            <v>35</v>
          </cell>
          <cell r="D14">
            <v>18.399999999999999</v>
          </cell>
          <cell r="E14">
            <v>40.75</v>
          </cell>
          <cell r="F14">
            <v>75</v>
          </cell>
          <cell r="G14">
            <v>11</v>
          </cell>
          <cell r="H14">
            <v>1.08</v>
          </cell>
          <cell r="I14" t="str">
            <v>NO</v>
          </cell>
          <cell r="J14">
            <v>18</v>
          </cell>
          <cell r="K14">
            <v>0</v>
          </cell>
        </row>
        <row r="15">
          <cell r="B15">
            <v>26.476190476190482</v>
          </cell>
          <cell r="C15">
            <v>34</v>
          </cell>
          <cell r="D15">
            <v>20.7</v>
          </cell>
          <cell r="E15">
            <v>48.571428571428569</v>
          </cell>
          <cell r="F15">
            <v>78</v>
          </cell>
          <cell r="G15">
            <v>21</v>
          </cell>
          <cell r="H15">
            <v>6.48</v>
          </cell>
          <cell r="I15" t="str">
            <v>SE</v>
          </cell>
          <cell r="J15">
            <v>21.96</v>
          </cell>
          <cell r="K15">
            <v>0</v>
          </cell>
        </row>
        <row r="16">
          <cell r="B16">
            <v>27.86666666666666</v>
          </cell>
          <cell r="C16">
            <v>35.4</v>
          </cell>
          <cell r="D16">
            <v>21.3</v>
          </cell>
          <cell r="E16">
            <v>49</v>
          </cell>
          <cell r="F16">
            <v>84</v>
          </cell>
          <cell r="G16">
            <v>13</v>
          </cell>
          <cell r="H16">
            <v>1.08</v>
          </cell>
          <cell r="I16" t="str">
            <v>L</v>
          </cell>
          <cell r="J16">
            <v>19.440000000000001</v>
          </cell>
          <cell r="K16">
            <v>0</v>
          </cell>
        </row>
        <row r="17">
          <cell r="B17">
            <v>29.145833333333339</v>
          </cell>
          <cell r="C17">
            <v>36.799999999999997</v>
          </cell>
          <cell r="D17">
            <v>21.8</v>
          </cell>
          <cell r="E17">
            <v>36.625</v>
          </cell>
          <cell r="F17">
            <v>65</v>
          </cell>
          <cell r="G17">
            <v>12</v>
          </cell>
          <cell r="H17">
            <v>7.2</v>
          </cell>
          <cell r="I17" t="str">
            <v>SE</v>
          </cell>
          <cell r="J17">
            <v>29.16</v>
          </cell>
          <cell r="K17">
            <v>0</v>
          </cell>
        </row>
        <row r="18">
          <cell r="B18">
            <v>29.191666666666663</v>
          </cell>
          <cell r="C18">
            <v>36.700000000000003</v>
          </cell>
          <cell r="D18">
            <v>22</v>
          </cell>
          <cell r="E18">
            <v>35.333333333333336</v>
          </cell>
          <cell r="F18">
            <v>71</v>
          </cell>
          <cell r="G18">
            <v>14</v>
          </cell>
          <cell r="H18">
            <v>10.44</v>
          </cell>
          <cell r="I18" t="str">
            <v>SE</v>
          </cell>
          <cell r="J18">
            <v>30.6</v>
          </cell>
          <cell r="K18">
            <v>0</v>
          </cell>
        </row>
        <row r="19">
          <cell r="B19">
            <v>29.375000000000004</v>
          </cell>
          <cell r="C19">
            <v>35.4</v>
          </cell>
          <cell r="D19">
            <v>23.4</v>
          </cell>
          <cell r="E19">
            <v>40.166666666666664</v>
          </cell>
          <cell r="F19">
            <v>61</v>
          </cell>
          <cell r="G19">
            <v>24</v>
          </cell>
          <cell r="H19">
            <v>8.2799999999999994</v>
          </cell>
          <cell r="I19" t="str">
            <v>SE</v>
          </cell>
          <cell r="J19">
            <v>28.44</v>
          </cell>
          <cell r="K19">
            <v>0</v>
          </cell>
        </row>
        <row r="20">
          <cell r="B20">
            <v>30.370833333333326</v>
          </cell>
          <cell r="C20">
            <v>36.200000000000003</v>
          </cell>
          <cell r="D20">
            <v>25.5</v>
          </cell>
          <cell r="E20">
            <v>39.583333333333336</v>
          </cell>
          <cell r="F20">
            <v>65</v>
          </cell>
          <cell r="G20">
            <v>21</v>
          </cell>
          <cell r="H20">
            <v>11.879999999999999</v>
          </cell>
          <cell r="I20" t="str">
            <v>NO</v>
          </cell>
          <cell r="J20">
            <v>28.08</v>
          </cell>
          <cell r="K20">
            <v>0</v>
          </cell>
        </row>
        <row r="21">
          <cell r="B21">
            <v>29.004166666666666</v>
          </cell>
          <cell r="C21">
            <v>35.799999999999997</v>
          </cell>
          <cell r="D21">
            <v>22</v>
          </cell>
          <cell r="E21">
            <v>48.291666666666664</v>
          </cell>
          <cell r="F21">
            <v>83</v>
          </cell>
          <cell r="G21">
            <v>26</v>
          </cell>
          <cell r="H21">
            <v>16.2</v>
          </cell>
          <cell r="I21" t="str">
            <v>NO</v>
          </cell>
          <cell r="J21">
            <v>36.36</v>
          </cell>
          <cell r="K21">
            <v>0</v>
          </cell>
        </row>
        <row r="22">
          <cell r="B22">
            <v>29.108333333333334</v>
          </cell>
          <cell r="C22">
            <v>36</v>
          </cell>
          <cell r="D22">
            <v>22</v>
          </cell>
          <cell r="E22">
            <v>50.875</v>
          </cell>
          <cell r="F22">
            <v>86</v>
          </cell>
          <cell r="G22">
            <v>22</v>
          </cell>
          <cell r="H22">
            <v>20.52</v>
          </cell>
          <cell r="I22" t="str">
            <v>NO</v>
          </cell>
          <cell r="J22">
            <v>46.080000000000005</v>
          </cell>
          <cell r="K22">
            <v>0</v>
          </cell>
        </row>
        <row r="23">
          <cell r="B23">
            <v>29.508333333333329</v>
          </cell>
          <cell r="C23">
            <v>35</v>
          </cell>
          <cell r="D23">
            <v>24.5</v>
          </cell>
          <cell r="E23">
            <v>49.875</v>
          </cell>
          <cell r="F23">
            <v>85</v>
          </cell>
          <cell r="G23">
            <v>30</v>
          </cell>
          <cell r="H23">
            <v>29.16</v>
          </cell>
          <cell r="I23" t="str">
            <v>NO</v>
          </cell>
          <cell r="J23">
            <v>61.2</v>
          </cell>
          <cell r="K23">
            <v>3.4000000000000004</v>
          </cell>
        </row>
        <row r="24">
          <cell r="B24">
            <v>23.724999999999998</v>
          </cell>
          <cell r="C24">
            <v>29.4</v>
          </cell>
          <cell r="D24">
            <v>19.5</v>
          </cell>
          <cell r="E24">
            <v>71.571428571428569</v>
          </cell>
          <cell r="F24">
            <v>100</v>
          </cell>
          <cell r="G24">
            <v>54</v>
          </cell>
          <cell r="H24">
            <v>8.2799999999999994</v>
          </cell>
          <cell r="I24" t="str">
            <v>NO</v>
          </cell>
          <cell r="J24">
            <v>25.2</v>
          </cell>
          <cell r="K24">
            <v>1.4</v>
          </cell>
        </row>
        <row r="25">
          <cell r="B25">
            <v>24.591666666666665</v>
          </cell>
          <cell r="C25">
            <v>27.9</v>
          </cell>
          <cell r="D25">
            <v>22.3</v>
          </cell>
          <cell r="E25">
            <v>76.75</v>
          </cell>
          <cell r="F25">
            <v>100</v>
          </cell>
          <cell r="G25">
            <v>61</v>
          </cell>
          <cell r="H25">
            <v>14.04</v>
          </cell>
          <cell r="I25" t="str">
            <v>NE</v>
          </cell>
          <cell r="J25">
            <v>46.440000000000005</v>
          </cell>
          <cell r="K25">
            <v>5</v>
          </cell>
        </row>
        <row r="26">
          <cell r="B26">
            <v>24.300000000000008</v>
          </cell>
          <cell r="C26">
            <v>29.7</v>
          </cell>
          <cell r="D26">
            <v>20.9</v>
          </cell>
          <cell r="E26">
            <v>46.5</v>
          </cell>
          <cell r="F26">
            <v>86</v>
          </cell>
          <cell r="G26">
            <v>27</v>
          </cell>
          <cell r="H26">
            <v>21.96</v>
          </cell>
          <cell r="I26" t="str">
            <v>SE</v>
          </cell>
          <cell r="J26">
            <v>44.28</v>
          </cell>
          <cell r="K26">
            <v>3.4000000000000008</v>
          </cell>
        </row>
        <row r="27">
          <cell r="B27">
            <v>25.600000000000005</v>
          </cell>
          <cell r="C27">
            <v>34.4</v>
          </cell>
          <cell r="D27">
            <v>18.2</v>
          </cell>
          <cell r="E27">
            <v>51.041666666666664</v>
          </cell>
          <cell r="F27">
            <v>77</v>
          </cell>
          <cell r="G27">
            <v>30</v>
          </cell>
          <cell r="H27">
            <v>11.520000000000001</v>
          </cell>
          <cell r="I27" t="str">
            <v>SE</v>
          </cell>
          <cell r="J27">
            <v>26.28</v>
          </cell>
          <cell r="K27">
            <v>2.1999999999999997</v>
          </cell>
        </row>
        <row r="28">
          <cell r="B28">
            <v>27.925000000000008</v>
          </cell>
          <cell r="C28">
            <v>37</v>
          </cell>
          <cell r="D28">
            <v>21.7</v>
          </cell>
          <cell r="E28">
            <v>56.916666666666664</v>
          </cell>
          <cell r="F28">
            <v>80</v>
          </cell>
          <cell r="G28">
            <v>28</v>
          </cell>
          <cell r="H28">
            <v>15.48</v>
          </cell>
          <cell r="I28" t="str">
            <v>SE</v>
          </cell>
          <cell r="J28">
            <v>41.76</v>
          </cell>
          <cell r="K28">
            <v>3.4000000000000004</v>
          </cell>
        </row>
        <row r="29">
          <cell r="B29">
            <v>23.704166666666669</v>
          </cell>
          <cell r="C29">
            <v>28.2</v>
          </cell>
          <cell r="D29">
            <v>21.5</v>
          </cell>
          <cell r="E29">
            <v>72.375</v>
          </cell>
          <cell r="F29">
            <v>86</v>
          </cell>
          <cell r="G29">
            <v>56</v>
          </cell>
          <cell r="H29">
            <v>17.28</v>
          </cell>
          <cell r="I29" t="str">
            <v>S</v>
          </cell>
          <cell r="J29">
            <v>40.32</v>
          </cell>
          <cell r="K29">
            <v>0</v>
          </cell>
        </row>
        <row r="30">
          <cell r="B30">
            <v>22.195833333333336</v>
          </cell>
          <cell r="C30">
            <v>28.7</v>
          </cell>
          <cell r="D30">
            <v>17.2</v>
          </cell>
          <cell r="E30">
            <v>47.421052631578945</v>
          </cell>
          <cell r="F30">
            <v>100</v>
          </cell>
          <cell r="G30">
            <v>18</v>
          </cell>
          <cell r="H30">
            <v>13.32</v>
          </cell>
          <cell r="I30" t="str">
            <v>S</v>
          </cell>
          <cell r="J30">
            <v>29.16</v>
          </cell>
          <cell r="K30">
            <v>0</v>
          </cell>
        </row>
        <row r="31">
          <cell r="B31">
            <v>20.108333333333331</v>
          </cell>
          <cell r="C31">
            <v>29.3</v>
          </cell>
          <cell r="D31">
            <v>10.7</v>
          </cell>
          <cell r="E31">
            <v>36.583333333333336</v>
          </cell>
          <cell r="F31">
            <v>63</v>
          </cell>
          <cell r="G31">
            <v>17</v>
          </cell>
          <cell r="H31">
            <v>18.720000000000002</v>
          </cell>
          <cell r="I31" t="str">
            <v>SE</v>
          </cell>
          <cell r="J31">
            <v>36.36</v>
          </cell>
          <cell r="K31">
            <v>0</v>
          </cell>
        </row>
        <row r="32">
          <cell r="B32">
            <v>23.054166666666664</v>
          </cell>
          <cell r="C32">
            <v>34.799999999999997</v>
          </cell>
          <cell r="D32">
            <v>13.5</v>
          </cell>
          <cell r="E32">
            <v>39.666666666666664</v>
          </cell>
          <cell r="F32">
            <v>68</v>
          </cell>
          <cell r="G32">
            <v>20</v>
          </cell>
          <cell r="H32">
            <v>12.6</v>
          </cell>
          <cell r="I32" t="str">
            <v>SE</v>
          </cell>
          <cell r="J32">
            <v>32.4</v>
          </cell>
          <cell r="K32">
            <v>0</v>
          </cell>
        </row>
        <row r="33">
          <cell r="B33">
            <v>26.940909090909088</v>
          </cell>
          <cell r="C33">
            <v>37.799999999999997</v>
          </cell>
          <cell r="D33">
            <v>19.2</v>
          </cell>
          <cell r="E33">
            <v>43.18181818181818</v>
          </cell>
          <cell r="F33">
            <v>66</v>
          </cell>
          <cell r="G33">
            <v>20</v>
          </cell>
          <cell r="H33">
            <v>8.64</v>
          </cell>
          <cell r="I33" t="str">
            <v>SE</v>
          </cell>
          <cell r="J33">
            <v>26.64</v>
          </cell>
          <cell r="K33">
            <v>0</v>
          </cell>
        </row>
        <row r="34">
          <cell r="B34">
            <v>27.866666666666671</v>
          </cell>
          <cell r="C34">
            <v>36.9</v>
          </cell>
          <cell r="D34">
            <v>18.7</v>
          </cell>
          <cell r="E34">
            <v>50.5</v>
          </cell>
          <cell r="F34">
            <v>84</v>
          </cell>
          <cell r="G34">
            <v>27</v>
          </cell>
          <cell r="H34">
            <v>15.840000000000002</v>
          </cell>
          <cell r="I34" t="str">
            <v>SE</v>
          </cell>
          <cell r="J34">
            <v>33.119999999999997</v>
          </cell>
          <cell r="K34">
            <v>0</v>
          </cell>
        </row>
        <row r="35">
          <cell r="I35" t="str">
            <v>SE</v>
          </cell>
        </row>
      </sheetData>
      <sheetData sheetId="9" refreshError="1"/>
      <sheetData sheetId="10" refreshError="1"/>
      <sheetData sheetId="11">
        <row r="5">
          <cell r="B5">
            <v>27.321739130434782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0"/>
  <sheetViews>
    <sheetView tabSelected="1" workbookViewId="0">
      <selection activeCell="AA36" sqref="Z36:AA36"/>
    </sheetView>
  </sheetViews>
  <sheetFormatPr defaultRowHeight="12.75" x14ac:dyDescent="0.2"/>
  <cols>
    <col min="1" max="1" width="19.140625" style="2" bestFit="1" customWidth="1"/>
    <col min="2" max="31" width="5.42578125" style="2" customWidth="1"/>
    <col min="32" max="32" width="6.5703125" style="19" bestFit="1" customWidth="1"/>
  </cols>
  <sheetData>
    <row r="1" spans="1:32" ht="20.100000000000001" customHeight="1" thickBot="1" x14ac:dyDescent="0.25">
      <c r="A1" s="62" t="s">
        <v>22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</row>
    <row r="2" spans="1:32" s="4" customFormat="1" ht="20.100000000000001" customHeight="1" x14ac:dyDescent="0.2">
      <c r="A2" s="63" t="s">
        <v>21</v>
      </c>
      <c r="B2" s="60" t="s">
        <v>52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</row>
    <row r="3" spans="1:32" s="5" customFormat="1" ht="20.100000000000001" customHeight="1" x14ac:dyDescent="0.2">
      <c r="A3" s="64"/>
      <c r="B3" s="58">
        <v>1</v>
      </c>
      <c r="C3" s="58">
        <f>SUM(B3+1)</f>
        <v>2</v>
      </c>
      <c r="D3" s="58">
        <f t="shared" ref="D3:AD3" si="0">SUM(C3+1)</f>
        <v>3</v>
      </c>
      <c r="E3" s="58">
        <f t="shared" si="0"/>
        <v>4</v>
      </c>
      <c r="F3" s="58">
        <f t="shared" si="0"/>
        <v>5</v>
      </c>
      <c r="G3" s="58">
        <f t="shared" si="0"/>
        <v>6</v>
      </c>
      <c r="H3" s="58">
        <f t="shared" si="0"/>
        <v>7</v>
      </c>
      <c r="I3" s="58">
        <f t="shared" si="0"/>
        <v>8</v>
      </c>
      <c r="J3" s="58">
        <f t="shared" si="0"/>
        <v>9</v>
      </c>
      <c r="K3" s="58">
        <f t="shared" si="0"/>
        <v>10</v>
      </c>
      <c r="L3" s="58">
        <f t="shared" si="0"/>
        <v>11</v>
      </c>
      <c r="M3" s="58">
        <f t="shared" si="0"/>
        <v>12</v>
      </c>
      <c r="N3" s="58">
        <f t="shared" si="0"/>
        <v>13</v>
      </c>
      <c r="O3" s="58">
        <f t="shared" si="0"/>
        <v>14</v>
      </c>
      <c r="P3" s="58">
        <f t="shared" si="0"/>
        <v>15</v>
      </c>
      <c r="Q3" s="58">
        <f t="shared" si="0"/>
        <v>16</v>
      </c>
      <c r="R3" s="58">
        <f t="shared" si="0"/>
        <v>17</v>
      </c>
      <c r="S3" s="58">
        <f t="shared" si="0"/>
        <v>18</v>
      </c>
      <c r="T3" s="58">
        <f t="shared" si="0"/>
        <v>19</v>
      </c>
      <c r="U3" s="58">
        <f t="shared" si="0"/>
        <v>20</v>
      </c>
      <c r="V3" s="58">
        <f t="shared" si="0"/>
        <v>21</v>
      </c>
      <c r="W3" s="58">
        <f t="shared" si="0"/>
        <v>22</v>
      </c>
      <c r="X3" s="58">
        <f t="shared" si="0"/>
        <v>23</v>
      </c>
      <c r="Y3" s="58">
        <f t="shared" si="0"/>
        <v>24</v>
      </c>
      <c r="Z3" s="58">
        <f t="shared" si="0"/>
        <v>25</v>
      </c>
      <c r="AA3" s="58">
        <f t="shared" si="0"/>
        <v>26</v>
      </c>
      <c r="AB3" s="58">
        <f t="shared" si="0"/>
        <v>27</v>
      </c>
      <c r="AC3" s="58">
        <f t="shared" si="0"/>
        <v>28</v>
      </c>
      <c r="AD3" s="58">
        <f t="shared" si="0"/>
        <v>29</v>
      </c>
      <c r="AE3" s="58">
        <v>30</v>
      </c>
      <c r="AF3" s="31" t="s">
        <v>41</v>
      </c>
    </row>
    <row r="4" spans="1:32" s="5" customFormat="1" ht="20.100000000000001" customHeight="1" thickBot="1" x14ac:dyDescent="0.25">
      <c r="A4" s="65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30" t="s">
        <v>40</v>
      </c>
    </row>
    <row r="5" spans="1:32" s="5" customFormat="1" ht="20.100000000000001" customHeight="1" thickTop="1" x14ac:dyDescent="0.2">
      <c r="A5" s="10" t="s">
        <v>49</v>
      </c>
      <c r="B5" s="45">
        <f>[1]Setembro!$B$5</f>
        <v>23.075000000000003</v>
      </c>
      <c r="C5" s="45">
        <f>[1]Setembro!$B$6</f>
        <v>24.9375</v>
      </c>
      <c r="D5" s="45">
        <f>[1]Setembro!$B$7</f>
        <v>25.154166666666669</v>
      </c>
      <c r="E5" s="45">
        <f>[1]Setembro!$B$8</f>
        <v>24.412499999999994</v>
      </c>
      <c r="F5" s="45">
        <f>[1]Setembro!$B$9</f>
        <v>26.200000000000003</v>
      </c>
      <c r="G5" s="45">
        <f>[1]Setembro!$B$10</f>
        <v>26.699999999999992</v>
      </c>
      <c r="H5" s="45">
        <f>[1]Setembro!$B$11</f>
        <v>28.320833333333336</v>
      </c>
      <c r="I5" s="45">
        <f>[1]Setembro!$B$12</f>
        <v>27.349999999999998</v>
      </c>
      <c r="J5" s="45">
        <f>[1]Setembro!$B$13</f>
        <v>27.004166666666663</v>
      </c>
      <c r="K5" s="45">
        <f>[1]Setembro!$B$14</f>
        <v>27.395833333333332</v>
      </c>
      <c r="L5" s="45">
        <f>[1]Setembro!$B$15</f>
        <v>26.685714285714301</v>
      </c>
      <c r="M5" s="45">
        <f>[1]Setembro!$B$16</f>
        <v>28.083333333333332</v>
      </c>
      <c r="N5" s="45">
        <f>[1]Setembro!$B$17</f>
        <v>28.8125</v>
      </c>
      <c r="O5" s="45">
        <f>[1]Setembro!$B$18</f>
        <v>28.362499999999997</v>
      </c>
      <c r="P5" s="45">
        <f>[1]Setembro!$B$19</f>
        <v>28.779166666666665</v>
      </c>
      <c r="Q5" s="45">
        <f>[1]Setembro!$B$20</f>
        <v>29.245833333333337</v>
      </c>
      <c r="R5" s="45">
        <f>[1]Setembro!$B$21</f>
        <v>28.920833333333331</v>
      </c>
      <c r="S5" s="45">
        <f>[1]Setembro!$B$22</f>
        <v>30.054166666666674</v>
      </c>
      <c r="T5" s="45">
        <f>[1]Setembro!$B$23</f>
        <v>27.149999999999995</v>
      </c>
      <c r="U5" s="45">
        <f>[1]Setembro!$B$24</f>
        <v>20.429166666666664</v>
      </c>
      <c r="V5" s="45">
        <f>[1]Setembro!$B$25</f>
        <v>20.637499999999999</v>
      </c>
      <c r="W5" s="45">
        <f>[1]Setembro!$B$26</f>
        <v>20.80833333333333</v>
      </c>
      <c r="X5" s="45">
        <f>[1]Setembro!$B$27</f>
        <v>21.741666666666671</v>
      </c>
      <c r="Y5" s="45">
        <f>[1]Setembro!$B$28</f>
        <v>25.262500000000003</v>
      </c>
      <c r="Z5" s="45">
        <f>[1]Setembro!$B$29</f>
        <v>22.69583333333334</v>
      </c>
      <c r="AA5" s="45">
        <f>[1]Setembro!$B$30</f>
        <v>18.574999999999996</v>
      </c>
      <c r="AB5" s="45">
        <f>[1]Setembro!$B$31</f>
        <v>16.833333333333332</v>
      </c>
      <c r="AC5" s="45">
        <f>[1]Setembro!$B$32</f>
        <v>19.833333333333336</v>
      </c>
      <c r="AD5" s="45">
        <f>[1]Setembro!$B$33</f>
        <v>22.220833333333331</v>
      </c>
      <c r="AE5" s="45">
        <f>[1]Setembro!$B$34</f>
        <v>26.854166666666668</v>
      </c>
      <c r="AF5" s="46">
        <f>AVERAGE(B5:AE5)</f>
        <v>25.084523809523812</v>
      </c>
    </row>
    <row r="6" spans="1:32" ht="17.100000000000001" customHeight="1" x14ac:dyDescent="0.2">
      <c r="A6" s="10" t="s">
        <v>0</v>
      </c>
      <c r="B6" s="3">
        <f>[2]Setembro!$B$5</f>
        <v>20.983333333333338</v>
      </c>
      <c r="C6" s="3">
        <f>[2]Setembro!$B$6</f>
        <v>21.900000000000002</v>
      </c>
      <c r="D6" s="3">
        <f>[2]Setembro!$B$7</f>
        <v>16.879166666666666</v>
      </c>
      <c r="E6" s="3">
        <f>[2]Setembro!$B$8</f>
        <v>13.433333333333335</v>
      </c>
      <c r="F6" s="3">
        <f>[2]Setembro!$B$9</f>
        <v>11.449999999999998</v>
      </c>
      <c r="G6" s="3">
        <f>[2]Setembro!$B$10</f>
        <v>11.541666666666666</v>
      </c>
      <c r="H6" s="3">
        <f>[2]Setembro!$B$11</f>
        <v>14.509523809523806</v>
      </c>
      <c r="I6" s="3">
        <f>[2]Setembro!$B$12</f>
        <v>19.312499999999996</v>
      </c>
      <c r="J6" s="3">
        <f>[2]Setembro!$B$13</f>
        <v>20.520833333333336</v>
      </c>
      <c r="K6" s="3">
        <f>[2]Setembro!$B$14</f>
        <v>24.012500000000003</v>
      </c>
      <c r="L6" s="3">
        <f>[2]Setembro!$B$15</f>
        <v>21.152380952380952</v>
      </c>
      <c r="M6" s="3">
        <f>[2]Setembro!$B$16</f>
        <v>24.262500000000003</v>
      </c>
      <c r="N6" s="3">
        <f>[2]Setembro!$B$17</f>
        <v>24.004166666666666</v>
      </c>
      <c r="O6" s="3">
        <f>[2]Setembro!$B$18</f>
        <v>25.029166666666669</v>
      </c>
      <c r="P6" s="3">
        <f>[2]Setembro!$B$19</f>
        <v>26.658333333333331</v>
      </c>
      <c r="Q6" s="3">
        <f>[2]Setembro!$B$20</f>
        <v>27.3125</v>
      </c>
      <c r="R6" s="3">
        <f>[2]Setembro!$B$21</f>
        <v>28.425000000000001</v>
      </c>
      <c r="S6" s="3">
        <f>[2]Setembro!$B$22</f>
        <v>28.525000000000002</v>
      </c>
      <c r="T6" s="3">
        <f>[2]Setembro!$B$23</f>
        <v>21.716666666666665</v>
      </c>
      <c r="U6" s="3">
        <f>[2]Setembro!$B$24</f>
        <v>15.24583333333333</v>
      </c>
      <c r="V6" s="3">
        <f>[2]Setembro!$B$25</f>
        <v>20.762500000000003</v>
      </c>
      <c r="W6" s="3">
        <f>[2]Setembro!$B$26</f>
        <v>18.231999999999999</v>
      </c>
      <c r="X6" s="3">
        <f>[2]Setembro!$B$27</f>
        <v>19.586956521739129</v>
      </c>
      <c r="Y6" s="3">
        <f>[2]Setembro!$B$28</f>
        <v>22.108333333333331</v>
      </c>
      <c r="Z6" s="3">
        <f>[2]Setembro!$B$29</f>
        <v>21.320833333333333</v>
      </c>
      <c r="AA6" s="3">
        <f>[2]Setembro!$B$30</f>
        <v>12.520833333333334</v>
      </c>
      <c r="AB6" s="3">
        <f>[2]Setembro!$B$31</f>
        <v>14.041666666666666</v>
      </c>
      <c r="AC6" s="3">
        <f>[2]Setembro!$B$32</f>
        <v>16.987500000000001</v>
      </c>
      <c r="AD6" s="3">
        <f>[2]Setembro!$B$33</f>
        <v>17.179166666666664</v>
      </c>
      <c r="AE6" s="3">
        <f>[2]Setembro!$B$34</f>
        <v>22.804166666666664</v>
      </c>
      <c r="AF6" s="17">
        <f t="shared" ref="AF6:AF29" si="1">AVERAGE(B6:AE6)</f>
        <v>20.080612042788125</v>
      </c>
    </row>
    <row r="7" spans="1:32" ht="17.100000000000001" customHeight="1" x14ac:dyDescent="0.2">
      <c r="A7" s="10" t="s">
        <v>1</v>
      </c>
      <c r="B7" s="3">
        <f>[3]Setembro!$B$5</f>
        <v>26.583333333333332</v>
      </c>
      <c r="C7" s="3">
        <f>[3]Setembro!$B$6</f>
        <v>27.737499999999997</v>
      </c>
      <c r="D7" s="3">
        <f>[3]Setembro!$B$7</f>
        <v>27.558333333333334</v>
      </c>
      <c r="E7" s="3">
        <f>[3]Setembro!$B$8</f>
        <v>26.75</v>
      </c>
      <c r="F7" s="3">
        <f>[3]Setembro!$B$9</f>
        <v>30.516666666666666</v>
      </c>
      <c r="G7" s="3">
        <f>[3]Setembro!$B$10</f>
        <v>27.541666666666668</v>
      </c>
      <c r="H7" s="3">
        <f>[3]Setembro!$B$11</f>
        <v>27.308333333333334</v>
      </c>
      <c r="I7" s="3">
        <f>[3]Setembro!$B$12</f>
        <v>25.254166666666666</v>
      </c>
      <c r="J7" s="3">
        <f>[3]Setembro!$B$13</f>
        <v>28.508333333333336</v>
      </c>
      <c r="K7" s="3">
        <f>[3]Setembro!$B$14</f>
        <v>27.012499999999999</v>
      </c>
      <c r="L7" s="3">
        <f>[3]Setembro!$B$15</f>
        <v>24.747619047619043</v>
      </c>
      <c r="M7" s="3">
        <f>[3]Setembro!$B$16</f>
        <v>28.420833333333334</v>
      </c>
      <c r="N7" s="3">
        <f>[3]Setembro!$B$17</f>
        <v>29.237499999999997</v>
      </c>
      <c r="O7" s="3">
        <f>[3]Setembro!$B$18</f>
        <v>31.687499999999996</v>
      </c>
      <c r="P7" s="3">
        <f>[3]Setembro!$B$19</f>
        <v>32.008333333333333</v>
      </c>
      <c r="Q7" s="3">
        <f>[3]Setembro!$B$20</f>
        <v>30.958333333333329</v>
      </c>
      <c r="R7" s="3">
        <f>[3]Setembro!$B$21</f>
        <v>30.275000000000002</v>
      </c>
      <c r="S7" s="3">
        <f>[3]Setembro!$B$22</f>
        <v>31.758333333333329</v>
      </c>
      <c r="T7" s="3">
        <f>[3]Setembro!$B$23</f>
        <v>26.112499999999997</v>
      </c>
      <c r="U7" s="3">
        <f>[3]Setembro!$B$24</f>
        <v>19.366666666666667</v>
      </c>
      <c r="V7" s="3">
        <f>[3]Setembro!$B$25</f>
        <v>22.087500000000002</v>
      </c>
      <c r="W7" s="3">
        <f>[3]Setembro!$B$26</f>
        <v>22.008333333333329</v>
      </c>
      <c r="X7" s="3">
        <f>[3]Setembro!$B$27</f>
        <v>22.917391304347824</v>
      </c>
      <c r="Y7" s="3">
        <f>[3]Setembro!$B$28</f>
        <v>29.119999999999997</v>
      </c>
      <c r="Z7" s="3">
        <f>[3]Setembro!$B$29</f>
        <v>24.045833333333334</v>
      </c>
      <c r="AA7" s="3">
        <f>[3]Setembro!$B$30</f>
        <v>18.125</v>
      </c>
      <c r="AB7" s="3">
        <f>[3]Setembro!$B$31</f>
        <v>17.466666666666665</v>
      </c>
      <c r="AC7" s="3">
        <f>[3]Setembro!$B$32</f>
        <v>22.25</v>
      </c>
      <c r="AD7" s="3">
        <f>[3]Setembro!$B$33</f>
        <v>28.508333333333336</v>
      </c>
      <c r="AE7" s="3">
        <f>[3]Setembro!$B$34</f>
        <v>29.654166666666669</v>
      </c>
      <c r="AF7" s="17">
        <f t="shared" si="1"/>
        <v>26.517555900621115</v>
      </c>
    </row>
    <row r="8" spans="1:32" ht="17.100000000000001" customHeight="1" x14ac:dyDescent="0.2">
      <c r="A8" s="10" t="s">
        <v>50</v>
      </c>
      <c r="B8" s="3">
        <f>[4]Setembro!$B$5</f>
        <v>22.220833333333331</v>
      </c>
      <c r="C8" s="3">
        <f>[4]Setembro!$B$6</f>
        <v>22.854166666666671</v>
      </c>
      <c r="D8" s="3">
        <f>[4]Setembro!$B$7</f>
        <v>23.691666666666666</v>
      </c>
      <c r="E8" s="3">
        <f>[4]Setembro!$B$8</f>
        <v>23.595833333333331</v>
      </c>
      <c r="F8" s="3">
        <f>[4]Setembro!$B$9</f>
        <v>26.870833333333323</v>
      </c>
      <c r="G8" s="3">
        <f>[4]Setembro!$B$10</f>
        <v>26.979166666666668</v>
      </c>
      <c r="H8" s="3">
        <f>[4]Setembro!$B$11</f>
        <v>27.479166666666668</v>
      </c>
      <c r="I8" s="3">
        <f>[4]Setembro!$B$12</f>
        <v>27.845833333333331</v>
      </c>
      <c r="J8" s="3">
        <f>[4]Setembro!$B$13</f>
        <v>28.962499999999995</v>
      </c>
      <c r="K8" s="3">
        <f>[4]Setembro!$B$14</f>
        <v>22.687500000000004</v>
      </c>
      <c r="L8" s="3">
        <f>[4]Setembro!$B$15</f>
        <v>21.461904761904766</v>
      </c>
      <c r="M8" s="3">
        <f>[4]Setembro!$B$16</f>
        <v>24.779166666666665</v>
      </c>
      <c r="N8" s="3">
        <f>[4]Setembro!$B$17</f>
        <v>25.387499999999999</v>
      </c>
      <c r="O8" s="3">
        <f>[4]Setembro!$B$18</f>
        <v>26.675000000000001</v>
      </c>
      <c r="P8" s="3">
        <f>[4]Setembro!$B$19</f>
        <v>29.612499999999997</v>
      </c>
      <c r="Q8" s="3">
        <f>[4]Setembro!$B$20</f>
        <v>30.174999999999997</v>
      </c>
      <c r="R8" s="3">
        <f>[4]Setembro!$B$21</f>
        <v>28.462500000000002</v>
      </c>
      <c r="S8" s="3">
        <f>[4]Setembro!$B$22</f>
        <v>30.287499999999998</v>
      </c>
      <c r="T8" s="3">
        <f>[4]Setembro!$B$23</f>
        <v>22.979166666666671</v>
      </c>
      <c r="U8" s="3">
        <f>[4]Setembro!$B$24</f>
        <v>17.525000000000002</v>
      </c>
      <c r="V8" s="3">
        <f>[4]Setembro!$B$25</f>
        <v>15.24583333333333</v>
      </c>
      <c r="W8" s="3">
        <f>[4]Setembro!$B$26</f>
        <v>20.762500000000003</v>
      </c>
      <c r="X8" s="3">
        <f>[4]Setembro!$B$27</f>
        <v>19.586956521739129</v>
      </c>
      <c r="Y8" s="3">
        <f>[4]Setembro!$B$28</f>
        <v>22.108333333333331</v>
      </c>
      <c r="Z8" s="3">
        <f>[4]Setembro!$B$29</f>
        <v>21.320833333333333</v>
      </c>
      <c r="AA8" s="3">
        <f>[4]Setembro!$B$30</f>
        <v>12.520833333333334</v>
      </c>
      <c r="AB8" s="3">
        <f>[4]Setembro!$B$31</f>
        <v>14.041666666666666</v>
      </c>
      <c r="AC8" s="3">
        <f>[4]Setembro!$B$32</f>
        <v>16.987500000000001</v>
      </c>
      <c r="AD8" s="3">
        <f>[4]Setembro!$B$33</f>
        <v>17.179166666666664</v>
      </c>
      <c r="AE8" s="3">
        <f>[4]Setembro!$B$34</f>
        <v>22.804166666666664</v>
      </c>
      <c r="AF8" s="17">
        <f t="shared" si="1"/>
        <v>23.103017598343683</v>
      </c>
    </row>
    <row r="9" spans="1:32" ht="17.100000000000001" customHeight="1" x14ac:dyDescent="0.2">
      <c r="A9" s="10" t="s">
        <v>2</v>
      </c>
      <c r="B9" s="3">
        <f>[5]Setembro!$B$5</f>
        <v>26.704166666666666</v>
      </c>
      <c r="C9" s="3">
        <f>[5]Setembro!$B$6</f>
        <v>27.829166666666669</v>
      </c>
      <c r="D9" s="3">
        <f>[5]Setembro!$B$7</f>
        <v>27.750000000000004</v>
      </c>
      <c r="E9" s="3">
        <f>[5]Setembro!$B$8</f>
        <v>26.141666666666666</v>
      </c>
      <c r="F9" s="3">
        <f>[5]Setembro!$B$9</f>
        <v>29.254166666666666</v>
      </c>
      <c r="G9" s="3">
        <f>[5]Setembro!$B$10</f>
        <v>29.237500000000001</v>
      </c>
      <c r="H9" s="3">
        <f>[5]Setembro!$B$11</f>
        <v>28.862499999999997</v>
      </c>
      <c r="I9" s="3">
        <f>[5]Setembro!$B$12</f>
        <v>27.912500000000005</v>
      </c>
      <c r="J9" s="3">
        <f>[5]Setembro!$B$13</f>
        <v>29.591666666666665</v>
      </c>
      <c r="K9" s="3">
        <f>[5]Setembro!$B$14</f>
        <v>28.574999999999992</v>
      </c>
      <c r="L9" s="3">
        <f>[5]Setembro!$B$15</f>
        <v>24.590476190476185</v>
      </c>
      <c r="M9" s="3">
        <f>[5]Setembro!$B$16</f>
        <v>29.070833333333329</v>
      </c>
      <c r="N9" s="3">
        <f>[5]Setembro!$B$17</f>
        <v>28.533333333333331</v>
      </c>
      <c r="O9" s="3">
        <f>[5]Setembro!$B$18</f>
        <v>29.845833333333328</v>
      </c>
      <c r="P9" s="3">
        <f>[5]Setembro!$B$19</f>
        <v>30.912499999999994</v>
      </c>
      <c r="Q9" s="3">
        <f>[5]Setembro!$B$20</f>
        <v>27.866666666666664</v>
      </c>
      <c r="R9" s="3">
        <f>[5]Setembro!$B$21</f>
        <v>28.870833333333341</v>
      </c>
      <c r="S9" s="3">
        <f>[5]Setembro!$B$22</f>
        <v>29.504166666666663</v>
      </c>
      <c r="T9" s="3">
        <f>[5]Setembro!$B$23</f>
        <v>25.645833333333339</v>
      </c>
      <c r="U9" s="3">
        <f>[5]Setembro!$B$24</f>
        <v>18.304166666666667</v>
      </c>
      <c r="V9" s="3">
        <f>[5]Setembro!$B$25</f>
        <v>20.45</v>
      </c>
      <c r="W9" s="3">
        <f>[5]Setembro!$B$26</f>
        <v>19.4375</v>
      </c>
      <c r="X9" s="3">
        <f>[5]Setembro!$B$27</f>
        <v>22.020833333333339</v>
      </c>
      <c r="Y9" s="3">
        <f>[5]Setembro!$B$28</f>
        <v>26.950000000000003</v>
      </c>
      <c r="Z9" s="3">
        <f>[5]Setembro!$B$29</f>
        <v>22.829166666666666</v>
      </c>
      <c r="AA9" s="3">
        <f>[5]Setembro!$B$30</f>
        <v>15.4375</v>
      </c>
      <c r="AB9" s="3">
        <f>[5]Setembro!$B$31</f>
        <v>16.624999999999996</v>
      </c>
      <c r="AC9" s="3">
        <f>[5]Setembro!$B$32</f>
        <v>20.458333333333332</v>
      </c>
      <c r="AD9" s="3">
        <f>[5]Setembro!$B$33</f>
        <v>24.087499999999995</v>
      </c>
      <c r="AE9" s="3">
        <f>[5]Setembro!$B$34</f>
        <v>27.458333333333332</v>
      </c>
      <c r="AF9" s="17">
        <f t="shared" si="1"/>
        <v>25.69190476190477</v>
      </c>
    </row>
    <row r="10" spans="1:32" ht="17.100000000000001" customHeight="1" x14ac:dyDescent="0.2">
      <c r="A10" s="10" t="s">
        <v>3</v>
      </c>
      <c r="B10" s="3">
        <f>[6]Setembro!$B$5</f>
        <v>24.566666666666674</v>
      </c>
      <c r="C10" s="3">
        <f>[6]Setembro!$B$6</f>
        <v>25.658333333333335</v>
      </c>
      <c r="D10" s="3">
        <f>[6]Setembro!$B$7</f>
        <v>25.600000000000005</v>
      </c>
      <c r="E10" s="3">
        <f>[6]Setembro!$B$8</f>
        <v>25.508333333333336</v>
      </c>
      <c r="F10" s="3">
        <f>[6]Setembro!$B$9</f>
        <v>26.395833333333332</v>
      </c>
      <c r="G10" s="3">
        <f>[6]Setembro!$B$10</f>
        <v>27.358333333333334</v>
      </c>
      <c r="H10" s="3">
        <f>[6]Setembro!$B$11</f>
        <v>26.470833333333335</v>
      </c>
      <c r="I10" s="3">
        <f>[6]Setembro!$B$12</f>
        <v>26.1875</v>
      </c>
      <c r="J10" s="3">
        <f>[6]Setembro!$B$13</f>
        <v>26.166666666666661</v>
      </c>
      <c r="K10" s="3">
        <f>[6]Setembro!$B$14</f>
        <v>26.287499999999998</v>
      </c>
      <c r="L10" s="3">
        <f>[6]Setembro!$B$15</f>
        <v>26.829166666666666</v>
      </c>
      <c r="M10" s="3">
        <f>[6]Setembro!$B$16</f>
        <v>27.933333333333341</v>
      </c>
      <c r="N10" s="3">
        <f>[6]Setembro!$B$17</f>
        <v>28.066666666666666</v>
      </c>
      <c r="O10" s="3">
        <f>[6]Setembro!$B$18</f>
        <v>29.137500000000003</v>
      </c>
      <c r="P10" s="3">
        <f>[6]Setembro!$B$19</f>
        <v>29.650000000000002</v>
      </c>
      <c r="Q10" s="3">
        <f>[6]Setembro!$B$20</f>
        <v>29.658333333333335</v>
      </c>
      <c r="R10" s="3">
        <f>[6]Setembro!$B$21</f>
        <v>28.825000000000006</v>
      </c>
      <c r="S10" s="3">
        <f>[6]Setembro!$B$22</f>
        <v>29.216666666666669</v>
      </c>
      <c r="T10" s="3">
        <f>[6]Setembro!$B$23</f>
        <v>27.445833333333326</v>
      </c>
      <c r="U10" s="3">
        <f>[6]Setembro!$B$24</f>
        <v>21.108333333333334</v>
      </c>
      <c r="V10" s="3">
        <f>[6]Setembro!$B$25</f>
        <v>21.795833333333331</v>
      </c>
      <c r="W10" s="3">
        <f>[6]Setembro!$B$26</f>
        <v>21.883333333333336</v>
      </c>
      <c r="X10" s="3">
        <f>[6]Setembro!$B$27</f>
        <v>22.645833333333332</v>
      </c>
      <c r="Y10" s="3">
        <f>[6]Setembro!$B$28</f>
        <v>25.404166666666665</v>
      </c>
      <c r="Z10" s="3">
        <f>[6]Setembro!$B$29</f>
        <v>21.670833333333334</v>
      </c>
      <c r="AA10" s="3">
        <f>[6]Setembro!$B$30</f>
        <v>20.245833333333334</v>
      </c>
      <c r="AB10" s="3">
        <f>[6]Setembro!$B$31</f>
        <v>17.745833333333334</v>
      </c>
      <c r="AC10" s="3">
        <f>[6]Setembro!$B$32</f>
        <v>19.954166666666669</v>
      </c>
      <c r="AD10" s="3">
        <f>[6]Setembro!$B$33</f>
        <v>24.250000000000004</v>
      </c>
      <c r="AE10" s="3">
        <f>[6]Setembro!$B$34</f>
        <v>27</v>
      </c>
      <c r="AF10" s="17">
        <f t="shared" si="1"/>
        <v>25.355555555555554</v>
      </c>
    </row>
    <row r="11" spans="1:32" ht="17.100000000000001" customHeight="1" x14ac:dyDescent="0.2">
      <c r="A11" s="10" t="s">
        <v>4</v>
      </c>
      <c r="B11" s="3">
        <f>[7]Setembro!$B$5</f>
        <v>24.687499999999996</v>
      </c>
      <c r="C11" s="3">
        <f>[7]Setembro!$B$6</f>
        <v>26.012499999999999</v>
      </c>
      <c r="D11" s="3">
        <f>[7]Setembro!$B$7</f>
        <v>26.479166666666668</v>
      </c>
      <c r="E11" s="3">
        <f>[7]Setembro!$B$8</f>
        <v>25.729166666666668</v>
      </c>
      <c r="F11" s="3">
        <f>[7]Setembro!$B$9</f>
        <v>26.870833333333337</v>
      </c>
      <c r="G11" s="3">
        <f>[7]Setembro!$B$10</f>
        <v>26.391666666666666</v>
      </c>
      <c r="H11" s="3">
        <f>[7]Setembro!$B$11</f>
        <v>26.650000000000006</v>
      </c>
      <c r="I11" s="3">
        <f>[7]Setembro!$B$12</f>
        <v>26.404166666666669</v>
      </c>
      <c r="J11" s="3">
        <f>[7]Setembro!$B$13</f>
        <v>27.066666666666663</v>
      </c>
      <c r="K11" s="3">
        <f>[7]Setembro!$B$14</f>
        <v>27.45</v>
      </c>
      <c r="L11" s="3">
        <f>[7]Setembro!$B$15</f>
        <v>25.495238095238093</v>
      </c>
      <c r="M11" s="3">
        <f>[7]Setembro!$B$16</f>
        <v>27.762499999999999</v>
      </c>
      <c r="N11" s="3">
        <f>[7]Setembro!$B$17</f>
        <v>28.320833333333336</v>
      </c>
      <c r="O11" s="3">
        <f>[7]Setembro!$B$18</f>
        <v>28.962499999999995</v>
      </c>
      <c r="P11" s="3">
        <f>[7]Setembro!$B$19</f>
        <v>28.6875</v>
      </c>
      <c r="Q11" s="3">
        <f>[7]Setembro!$B$20</f>
        <v>27.824999999999992</v>
      </c>
      <c r="R11" s="3">
        <f>[7]Setembro!$B$21</f>
        <v>26.941666666666659</v>
      </c>
      <c r="S11" s="3">
        <f>[7]Setembro!$B$22</f>
        <v>27.704166666666666</v>
      </c>
      <c r="T11" s="3">
        <f>[7]Setembro!$B$23</f>
        <v>26.116666666666664</v>
      </c>
      <c r="U11" s="3">
        <f>[7]Setembro!$B$24</f>
        <v>20.420833333333334</v>
      </c>
      <c r="V11" s="3">
        <f>[7]Setembro!$B$25</f>
        <v>20.591666666666669</v>
      </c>
      <c r="W11" s="3">
        <f>[7]Setembro!$B$26</f>
        <v>19.45</v>
      </c>
      <c r="X11" s="3">
        <f>[7]Setembro!$B$27</f>
        <v>21.608333333333334</v>
      </c>
      <c r="Y11" s="3">
        <f>[7]Setembro!$B$28</f>
        <v>23.816666666666666</v>
      </c>
      <c r="Z11" s="3">
        <f>[7]Setembro!$B$29</f>
        <v>20.604166666666668</v>
      </c>
      <c r="AA11" s="3">
        <f>[7]Setembro!$B$30</f>
        <v>17.508333333333336</v>
      </c>
      <c r="AB11" s="3">
        <f>[7]Setembro!$B$31</f>
        <v>14.825000000000001</v>
      </c>
      <c r="AC11" s="3">
        <f>[7]Setembro!$B$32</f>
        <v>19.087500000000002</v>
      </c>
      <c r="AD11" s="3">
        <f>[7]Setembro!$B$33</f>
        <v>23.483333333333334</v>
      </c>
      <c r="AE11" s="3">
        <f>[7]Setembro!$B$34</f>
        <v>25.595833333333331</v>
      </c>
      <c r="AF11" s="17">
        <f t="shared" si="1"/>
        <v>24.618313492063496</v>
      </c>
    </row>
    <row r="12" spans="1:32" ht="17.100000000000001" customHeight="1" x14ac:dyDescent="0.2">
      <c r="A12" s="10" t="s">
        <v>5</v>
      </c>
      <c r="B12" s="3">
        <f>[8]Setembro!$B$5</f>
        <v>30.420833333333334</v>
      </c>
      <c r="C12" s="3">
        <f>[8]Setembro!$B$6</f>
        <v>29.920833333333334</v>
      </c>
      <c r="D12" s="3">
        <f>[8]Setembro!$B$7</f>
        <v>31.166666666666661</v>
      </c>
      <c r="E12" s="3">
        <f>[8]Setembro!$B$8</f>
        <v>31.483333333333324</v>
      </c>
      <c r="F12" s="3">
        <f>[8]Setembro!$B$9</f>
        <v>30.829166666666666</v>
      </c>
      <c r="G12" s="3">
        <f>[8]Setembro!$B$10</f>
        <v>31.845833333333331</v>
      </c>
      <c r="H12" s="3">
        <f>[8]Setembro!$B$11</f>
        <v>31.141666666666666</v>
      </c>
      <c r="I12" s="3">
        <f>[8]Setembro!$B$12</f>
        <v>31.245833333333334</v>
      </c>
      <c r="J12" s="3">
        <f>[8]Setembro!$B$13</f>
        <v>31.316666666666666</v>
      </c>
      <c r="K12" s="3">
        <f>[8]Setembro!$B$14</f>
        <v>30.375</v>
      </c>
      <c r="L12" s="3">
        <f>[8]Setembro!$B$15</f>
        <v>26.080952380952382</v>
      </c>
      <c r="M12" s="3">
        <f>[8]Setembro!$B$16</f>
        <v>29.400000000000002</v>
      </c>
      <c r="N12" s="3">
        <f>[8]Setembro!$B$17</f>
        <v>31.654166666666665</v>
      </c>
      <c r="O12" s="3">
        <f>[8]Setembro!$B$18</f>
        <v>31.362500000000001</v>
      </c>
      <c r="P12" s="3">
        <f>[8]Setembro!$B$19</f>
        <v>32.87083333333333</v>
      </c>
      <c r="Q12" s="3">
        <f>[8]Setembro!$B$20</f>
        <v>32.270833333333336</v>
      </c>
      <c r="R12" s="3">
        <f>[8]Setembro!$B$21</f>
        <v>32.045833333333334</v>
      </c>
      <c r="S12" s="3">
        <f>[8]Setembro!$B$22</f>
        <v>31.308333333333334</v>
      </c>
      <c r="T12" s="3">
        <f>[8]Setembro!$B$23</f>
        <v>25.033333333333335</v>
      </c>
      <c r="U12" s="3">
        <f>[8]Setembro!$B$24</f>
        <v>20.849999999999998</v>
      </c>
      <c r="V12" s="3">
        <f>[8]Setembro!$B$25</f>
        <v>25.087500000000006</v>
      </c>
      <c r="W12" s="3">
        <f>[8]Setembro!$B$26</f>
        <v>24.591666666666669</v>
      </c>
      <c r="X12" s="3">
        <f>[8]Setembro!$B$27</f>
        <v>26.612500000000008</v>
      </c>
      <c r="Y12" s="3">
        <f>[8]Setembro!$B$28</f>
        <v>30.474999999999998</v>
      </c>
      <c r="Z12" s="3">
        <f>[8]Setembro!$B$29</f>
        <v>25.537499999999998</v>
      </c>
      <c r="AA12" s="3">
        <f>[8]Setembro!$B$30</f>
        <v>19.804166666666664</v>
      </c>
      <c r="AB12" s="3">
        <f>[8]Setembro!$B$31</f>
        <v>20.875</v>
      </c>
      <c r="AC12" s="3">
        <f>[8]Setembro!$B$32</f>
        <v>25.549999999999997</v>
      </c>
      <c r="AD12" s="3">
        <f>[8]Setembro!$B$33</f>
        <v>30.099999999999994</v>
      </c>
      <c r="AE12" s="3">
        <f>[8]Setembro!$B$34</f>
        <v>31.191666666666659</v>
      </c>
      <c r="AF12" s="17">
        <f t="shared" si="1"/>
        <v>28.748253968253962</v>
      </c>
    </row>
    <row r="13" spans="1:32" ht="17.100000000000001" customHeight="1" x14ac:dyDescent="0.2">
      <c r="A13" s="10" t="s">
        <v>6</v>
      </c>
      <c r="B13" s="3">
        <f>[9]Setembro!$B$5</f>
        <v>25.912499999999991</v>
      </c>
      <c r="C13" s="3">
        <f>[9]Setembro!$B$6</f>
        <v>26.508333333333329</v>
      </c>
      <c r="D13" s="3">
        <f>[9]Setembro!$B$7</f>
        <v>27.333333333333332</v>
      </c>
      <c r="E13" s="3">
        <f>[9]Setembro!$B$8</f>
        <v>26.637500000000003</v>
      </c>
      <c r="F13" s="3">
        <f>[9]Setembro!$B$9</f>
        <v>26.641666666666669</v>
      </c>
      <c r="G13" s="3">
        <f>[9]Setembro!$B$10</f>
        <v>26.495833333333334</v>
      </c>
      <c r="H13" s="3">
        <f>[9]Setembro!$B$11</f>
        <v>26.433333333333326</v>
      </c>
      <c r="I13" s="3">
        <f>[9]Setembro!$B$12</f>
        <v>26.504166666666663</v>
      </c>
      <c r="J13" s="3">
        <f>[9]Setembro!$B$13</f>
        <v>26.216666666666669</v>
      </c>
      <c r="K13" s="3">
        <f>[9]Setembro!$B$14</f>
        <v>26.283333333333331</v>
      </c>
      <c r="L13" s="3">
        <f>[9]Setembro!$B$15</f>
        <v>26.476190476190482</v>
      </c>
      <c r="M13" s="3">
        <f>[9]Setembro!$B$16</f>
        <v>27.86666666666666</v>
      </c>
      <c r="N13" s="3">
        <f>[9]Setembro!$B$17</f>
        <v>29.145833333333339</v>
      </c>
      <c r="O13" s="3">
        <f>[9]Setembro!$B$18</f>
        <v>29.191666666666663</v>
      </c>
      <c r="P13" s="3">
        <f>[9]Setembro!$B$19</f>
        <v>29.375000000000004</v>
      </c>
      <c r="Q13" s="3">
        <f>[9]Setembro!$B$20</f>
        <v>30.370833333333326</v>
      </c>
      <c r="R13" s="3">
        <f>[9]Setembro!$B$21</f>
        <v>29.004166666666666</v>
      </c>
      <c r="S13" s="3">
        <f>[9]Setembro!$B$22</f>
        <v>29.108333333333334</v>
      </c>
      <c r="T13" s="3">
        <f>[9]Setembro!$B$23</f>
        <v>29.508333333333329</v>
      </c>
      <c r="U13" s="3">
        <f>[9]Setembro!$B$24</f>
        <v>23.724999999999998</v>
      </c>
      <c r="V13" s="3">
        <f>[9]Setembro!$B$25</f>
        <v>24.591666666666665</v>
      </c>
      <c r="W13" s="3">
        <f>[9]Setembro!$B$26</f>
        <v>24.300000000000008</v>
      </c>
      <c r="X13" s="3">
        <f>[9]Setembro!$B$27</f>
        <v>25.600000000000005</v>
      </c>
      <c r="Y13" s="3">
        <f>[9]Setembro!$B$28</f>
        <v>27.925000000000008</v>
      </c>
      <c r="Z13" s="3">
        <f>[9]Setembro!$B$29</f>
        <v>23.704166666666669</v>
      </c>
      <c r="AA13" s="3">
        <f>[9]Setembro!$B$30</f>
        <v>22.195833333333336</v>
      </c>
      <c r="AB13" s="3">
        <f>[9]Setembro!$B$31</f>
        <v>20.108333333333331</v>
      </c>
      <c r="AC13" s="3">
        <f>[9]Setembro!$B$32</f>
        <v>23.054166666666664</v>
      </c>
      <c r="AD13" s="3">
        <f>[9]Setembro!$B$33</f>
        <v>26.940909090909088</v>
      </c>
      <c r="AE13" s="3">
        <f>[9]Setembro!$B$34</f>
        <v>27.866666666666671</v>
      </c>
      <c r="AF13" s="17">
        <f t="shared" si="1"/>
        <v>26.500847763347767</v>
      </c>
    </row>
    <row r="14" spans="1:32" ht="17.100000000000001" customHeight="1" x14ac:dyDescent="0.2">
      <c r="A14" s="10" t="s">
        <v>7</v>
      </c>
      <c r="B14" s="3">
        <f>[10]Setembro!$B$5</f>
        <v>24.320833333333329</v>
      </c>
      <c r="C14" s="3">
        <f>[10]Setembro!$B$6</f>
        <v>25.662499999999998</v>
      </c>
      <c r="D14" s="3">
        <f>[10]Setembro!$B$7</f>
        <v>25.833333333333332</v>
      </c>
      <c r="E14" s="3">
        <f>[10]Setembro!$B$8</f>
        <v>23.804166666666664</v>
      </c>
      <c r="F14" s="3">
        <f>[10]Setembro!$B$9</f>
        <v>25.654166666666665</v>
      </c>
      <c r="G14" s="3">
        <f>[10]Setembro!$B$10</f>
        <v>28.191666666666674</v>
      </c>
      <c r="H14" s="3">
        <f>[10]Setembro!$B$11</f>
        <v>28.858333333333324</v>
      </c>
      <c r="I14" s="3">
        <f>[10]Setembro!$B$12</f>
        <v>26.049999999999997</v>
      </c>
      <c r="J14" s="3">
        <f>[10]Setembro!$B$13</f>
        <v>28.916666666666661</v>
      </c>
      <c r="K14" s="3">
        <f>[10]Setembro!$B$14</f>
        <v>27.504166666666666</v>
      </c>
      <c r="L14" s="3">
        <f>[10]Setembro!$B$15</f>
        <v>21.961904761904762</v>
      </c>
      <c r="M14" s="3">
        <f>[10]Setembro!$B$16</f>
        <v>25.983333333333331</v>
      </c>
      <c r="N14" s="3">
        <f>[10]Setembro!$B$17</f>
        <v>25.054166666666664</v>
      </c>
      <c r="O14" s="3">
        <f>[10]Setembro!$B$18</f>
        <v>27.462500000000006</v>
      </c>
      <c r="P14" s="3">
        <f>[10]Setembro!$B$19</f>
        <v>28.491666666666671</v>
      </c>
      <c r="Q14" s="3">
        <f>[10]Setembro!$B$20</f>
        <v>30.124999999999996</v>
      </c>
      <c r="R14" s="3">
        <f>[10]Setembro!$B$21</f>
        <v>30.833333333333339</v>
      </c>
      <c r="S14" s="3">
        <f>[10]Setembro!$B$22</f>
        <v>28.779166666666665</v>
      </c>
      <c r="T14" s="3">
        <f>[10]Setembro!$B$23</f>
        <v>21.158333333333331</v>
      </c>
      <c r="U14" s="3">
        <f>[10]Setembro!$B$24</f>
        <v>16.620833333333334</v>
      </c>
      <c r="V14" s="3">
        <f>[10]Setembro!$B$25</f>
        <v>20.683333333333334</v>
      </c>
      <c r="W14" s="3">
        <f>[10]Setembro!$B$26</f>
        <v>18.854166666666668</v>
      </c>
      <c r="X14" s="3">
        <f>[10]Setembro!$B$27</f>
        <v>20.791666666666664</v>
      </c>
      <c r="Y14" s="3">
        <f>[10]Setembro!$B$28</f>
        <v>24.333333333333332</v>
      </c>
      <c r="Z14" s="3">
        <f>[10]Setembro!$B$29</f>
        <v>22.075000000000003</v>
      </c>
      <c r="AA14" s="3">
        <f>[10]Setembro!$B$30</f>
        <v>12.979166666666666</v>
      </c>
      <c r="AB14" s="3">
        <f>[10]Setembro!$B$31</f>
        <v>15.208333333333334</v>
      </c>
      <c r="AC14" s="3">
        <f>[10]Setembro!$B$32</f>
        <v>18.316666666666666</v>
      </c>
      <c r="AD14" s="3">
        <f>[10]Setembro!$B$33</f>
        <v>20.354166666666668</v>
      </c>
      <c r="AE14" s="3">
        <f>[10]Setembro!$B$34</f>
        <v>25.595833333333335</v>
      </c>
      <c r="AF14" s="17">
        <f t="shared" si="1"/>
        <v>24.015257936507929</v>
      </c>
    </row>
    <row r="15" spans="1:32" ht="17.100000000000001" customHeight="1" x14ac:dyDescent="0.2">
      <c r="A15" s="10" t="s">
        <v>8</v>
      </c>
      <c r="B15" s="3">
        <f>[11]Setembro!$B$5</f>
        <v>23.125</v>
      </c>
      <c r="C15" s="3">
        <f>[11]Setembro!$B$6</f>
        <v>23.433333333333334</v>
      </c>
      <c r="D15" s="3">
        <f>[11]Setembro!$B$7</f>
        <v>24.237500000000001</v>
      </c>
      <c r="E15" s="3">
        <f>[11]Setembro!$B$8</f>
        <v>22.807999999999996</v>
      </c>
      <c r="F15" s="3">
        <f>[11]Setembro!$B$9</f>
        <v>23.321739130434786</v>
      </c>
      <c r="G15" s="3">
        <f>[11]Setembro!$B$10</f>
        <v>25.629166666666666</v>
      </c>
      <c r="H15" s="3">
        <f>[11]Setembro!$B$11</f>
        <v>27.970833333333331</v>
      </c>
      <c r="I15" s="3">
        <f>[11]Setembro!$B$12</f>
        <v>27.883333333333336</v>
      </c>
      <c r="J15" s="3">
        <f>[11]Setembro!$B$13</f>
        <v>28.283333333333335</v>
      </c>
      <c r="K15" s="3">
        <f>[11]Setembro!$B$14</f>
        <v>25.633333333333329</v>
      </c>
      <c r="L15" s="3">
        <f>[11]Setembro!$B$15</f>
        <v>22.316666666666674</v>
      </c>
      <c r="M15" s="3">
        <f>[11]Setembro!$B$16</f>
        <v>24.658333333333335</v>
      </c>
      <c r="N15" s="3">
        <f>[11]Setembro!$B$17</f>
        <v>24.624999999999989</v>
      </c>
      <c r="O15" s="3">
        <f>[11]Setembro!$B$18</f>
        <v>25.587500000000002</v>
      </c>
      <c r="P15" s="3">
        <f>[11]Setembro!$B$19</f>
        <v>27.054166666666664</v>
      </c>
      <c r="Q15" s="3">
        <f>[11]Setembro!$B$20</f>
        <v>29.279166666666658</v>
      </c>
      <c r="R15" s="3">
        <f>[11]Setembro!$B$21</f>
        <v>29.574999999999999</v>
      </c>
      <c r="S15" s="3">
        <f>[11]Setembro!$B$22</f>
        <v>30.408333333333335</v>
      </c>
      <c r="T15" s="3">
        <f>[11]Setembro!$B$23</f>
        <v>22.5</v>
      </c>
      <c r="U15" s="3">
        <f>[11]Setembro!$B$24</f>
        <v>16.787500000000001</v>
      </c>
      <c r="V15" s="3">
        <f>[11]Setembro!$B$25</f>
        <v>20.904166666666669</v>
      </c>
      <c r="W15" s="3">
        <f>[11]Setembro!$B$26</f>
        <v>19.416666666666668</v>
      </c>
      <c r="X15" s="3">
        <f>[11]Setembro!$B$27</f>
        <v>19.970833333333335</v>
      </c>
      <c r="Y15" s="3">
        <f>[11]Setembro!$B$28</f>
        <v>23.016666666666669</v>
      </c>
      <c r="Z15" s="3">
        <f>[11]Setembro!$B$29</f>
        <v>22.45</v>
      </c>
      <c r="AA15" s="3">
        <f>[11]Setembro!$B$30</f>
        <v>13.487499999999997</v>
      </c>
      <c r="AB15" s="3">
        <f>[11]Setembro!$B$31</f>
        <v>15.141666666666667</v>
      </c>
      <c r="AC15" s="3">
        <f>[11]Setembro!$B$32</f>
        <v>18.508333333333336</v>
      </c>
      <c r="AD15" s="3">
        <f>[11]Setembro!$B$33</f>
        <v>17.612499999999997</v>
      </c>
      <c r="AE15" s="3">
        <f>[11]Setembro!$B$34</f>
        <v>22.741666666666671</v>
      </c>
      <c r="AF15" s="17">
        <f t="shared" si="1"/>
        <v>23.278907971014487</v>
      </c>
    </row>
    <row r="16" spans="1:32" ht="17.100000000000001" customHeight="1" x14ac:dyDescent="0.2">
      <c r="A16" s="10" t="s">
        <v>9</v>
      </c>
      <c r="B16" s="3">
        <f>[12]Setembro!$B$5</f>
        <v>24.524999999999995</v>
      </c>
      <c r="C16" s="3">
        <f>[12]Setembro!$B$6</f>
        <v>26.054166666666664</v>
      </c>
      <c r="D16" s="3">
        <f>[12]Setembro!$B$7</f>
        <v>26.55</v>
      </c>
      <c r="E16" s="3">
        <f>[12]Setembro!$B$8</f>
        <v>23.691666666666666</v>
      </c>
      <c r="F16" s="3">
        <f>[12]Setembro!$B$9</f>
        <v>24.845833333333335</v>
      </c>
      <c r="G16" s="3">
        <f>[12]Setembro!$B$10</f>
        <v>28.2</v>
      </c>
      <c r="H16" s="3">
        <f>[12]Setembro!$B$11</f>
        <v>28.904166666666665</v>
      </c>
      <c r="I16" s="3">
        <f>[12]Setembro!$B$12</f>
        <v>28.662499999999994</v>
      </c>
      <c r="J16" s="3">
        <f>[12]Setembro!$B$13</f>
        <v>29.516666666666666</v>
      </c>
      <c r="K16" s="3">
        <f>[12]Setembro!$B$14</f>
        <v>29.508333333333329</v>
      </c>
      <c r="L16" s="3">
        <f>[12]Setembro!$B$15</f>
        <v>23.352380952380951</v>
      </c>
      <c r="M16" s="3">
        <f>[12]Setembro!$B$16</f>
        <v>27.229166666666668</v>
      </c>
      <c r="N16" s="3">
        <f>[12]Setembro!$B$17</f>
        <v>27.05</v>
      </c>
      <c r="O16" s="3">
        <f>[12]Setembro!$B$18</f>
        <v>27.466666666666672</v>
      </c>
      <c r="P16" s="3">
        <f>[12]Setembro!$B$19</f>
        <v>28.599999999999998</v>
      </c>
      <c r="Q16" s="3">
        <f>[12]Setembro!$B$20</f>
        <v>30.462499999999995</v>
      </c>
      <c r="R16" s="3">
        <f>[12]Setembro!$B$21</f>
        <v>30.933333333333326</v>
      </c>
      <c r="S16" s="3">
        <f>[12]Setembro!$B$22</f>
        <v>30.591666666666665</v>
      </c>
      <c r="T16" s="3">
        <f>[12]Setembro!$B$23</f>
        <v>24.091666666666669</v>
      </c>
      <c r="U16" s="3">
        <f>[12]Setembro!$B$24</f>
        <v>18.416666666666661</v>
      </c>
      <c r="V16" s="3">
        <f>[12]Setembro!$B$25</f>
        <v>21.016666666666669</v>
      </c>
      <c r="W16" s="3">
        <f>[12]Setembro!$B$26</f>
        <v>19.6875</v>
      </c>
      <c r="X16" s="3">
        <f>[12]Setembro!$B$27</f>
        <v>21.533333333333335</v>
      </c>
      <c r="Y16" s="3">
        <f>[12]Setembro!$B$28</f>
        <v>24.249999999999996</v>
      </c>
      <c r="Z16" s="3">
        <f>[12]Setembro!$B$29</f>
        <v>21.862500000000001</v>
      </c>
      <c r="AA16" s="3">
        <f>[12]Setembro!$B$30</f>
        <v>14.170833333333329</v>
      </c>
      <c r="AB16" s="3">
        <f>[12]Setembro!$B$31</f>
        <v>16.191666666666663</v>
      </c>
      <c r="AC16" s="3">
        <f>[12]Setembro!$B$32</f>
        <v>19.033333333333331</v>
      </c>
      <c r="AD16" s="3">
        <f>[12]Setembro!$B$33</f>
        <v>20.516666666666669</v>
      </c>
      <c r="AE16" s="3">
        <f>[12]Setembro!$B$34</f>
        <v>25.237500000000001</v>
      </c>
      <c r="AF16" s="17">
        <f t="shared" si="1"/>
        <v>24.738412698412692</v>
      </c>
    </row>
    <row r="17" spans="1:32" ht="17.100000000000001" customHeight="1" x14ac:dyDescent="0.2">
      <c r="A17" s="10" t="s">
        <v>51</v>
      </c>
      <c r="B17" s="3">
        <f>[13]Setembro!$B$5</f>
        <v>24.970833333333331</v>
      </c>
      <c r="C17" s="3">
        <f>[13]Setembro!$B$6</f>
        <v>25.100000000000005</v>
      </c>
      <c r="D17" s="3">
        <f>[13]Setembro!$B$7</f>
        <v>26.916666666666668</v>
      </c>
      <c r="E17" s="3">
        <f>[13]Setembro!$B$8</f>
        <v>26.737500000000001</v>
      </c>
      <c r="F17" s="3">
        <f>[13]Setembro!$B$9</f>
        <v>27.879166666666663</v>
      </c>
      <c r="G17" s="3">
        <f>[13]Setembro!$B$10</f>
        <v>27.679166666666671</v>
      </c>
      <c r="H17" s="3">
        <f>[13]Setembro!$B$11</f>
        <v>27.5</v>
      </c>
      <c r="I17" s="3">
        <f>[13]Setembro!$B$12</f>
        <v>27.337500000000002</v>
      </c>
      <c r="J17" s="3">
        <f>[13]Setembro!$B$13</f>
        <v>28.958333333333329</v>
      </c>
      <c r="K17" s="3">
        <f>[13]Setembro!$B$14</f>
        <v>25.366666666666664</v>
      </c>
      <c r="L17" s="3">
        <f>[13]Setembro!$B$15</f>
        <v>24.1875</v>
      </c>
      <c r="M17" s="3">
        <f>[13]Setembro!$B$16</f>
        <v>26.016666666666666</v>
      </c>
      <c r="N17" s="3">
        <f>[13]Setembro!$B$17</f>
        <v>27.604166666666671</v>
      </c>
      <c r="O17" s="3">
        <f>[13]Setembro!$B$18</f>
        <v>29.516666666666662</v>
      </c>
      <c r="P17" s="3">
        <f>[13]Setembro!$B$19</f>
        <v>31.308333333333326</v>
      </c>
      <c r="Q17" s="3">
        <f>[13]Setembro!$B$20</f>
        <v>30.437499999999989</v>
      </c>
      <c r="R17" s="3">
        <f>[13]Setembro!$B$21</f>
        <v>30.183333333333334</v>
      </c>
      <c r="S17" s="3">
        <f>[13]Setembro!$B$22</f>
        <v>30.675000000000001</v>
      </c>
      <c r="T17" s="3">
        <f>[13]Setembro!$B$23</f>
        <v>23.733333333333331</v>
      </c>
      <c r="U17" s="3">
        <f>[13]Setembro!$B$24</f>
        <v>18.574999999999999</v>
      </c>
      <c r="V17" s="3">
        <f>[13]Setembro!$B$25</f>
        <v>23.029166666666669</v>
      </c>
      <c r="W17" s="3">
        <f>[13]Setembro!$B$26</f>
        <v>21.2</v>
      </c>
      <c r="X17" s="3">
        <f>[13]Setembro!$B$27</f>
        <v>22.204166666666669</v>
      </c>
      <c r="Y17" s="3">
        <f>[13]Setembro!$B$28</f>
        <v>26.791666666666661</v>
      </c>
      <c r="Z17" s="3">
        <f>[13]Setembro!$B$29</f>
        <v>23.270833333333339</v>
      </c>
      <c r="AA17" s="3">
        <f>[13]Setembro!$B$30</f>
        <v>15.887500000000001</v>
      </c>
      <c r="AB17" s="3">
        <f>[13]Setembro!$B$31</f>
        <v>16.229166666666664</v>
      </c>
      <c r="AC17" s="3">
        <f>[13]Setembro!$B$32</f>
        <v>21.133333333333333</v>
      </c>
      <c r="AD17" s="3">
        <f>[13]Setembro!$B$33</f>
        <v>26.024999999999995</v>
      </c>
      <c r="AE17" s="3">
        <f>[13]Setembro!$B$34</f>
        <v>27.170833333333334</v>
      </c>
      <c r="AF17" s="17">
        <f t="shared" si="1"/>
        <v>25.454166666666669</v>
      </c>
    </row>
    <row r="18" spans="1:32" ht="17.100000000000001" customHeight="1" x14ac:dyDescent="0.2">
      <c r="A18" s="10" t="s">
        <v>10</v>
      </c>
      <c r="B18" s="3">
        <f>[14]Setembro!$B$5</f>
        <v>23.545833333333334</v>
      </c>
      <c r="C18" s="3">
        <f>[14]Setembro!$B$6</f>
        <v>23.483333333333334</v>
      </c>
      <c r="D18" s="3">
        <f>[14]Setembro!$B$7</f>
        <v>23.762499999999999</v>
      </c>
      <c r="E18" s="3">
        <f>[14]Setembro!$B$8</f>
        <v>23.633333333333336</v>
      </c>
      <c r="F18" s="3">
        <f>[14]Setembro!$B$9</f>
        <v>24.429166666666671</v>
      </c>
      <c r="G18" s="3">
        <f>[14]Setembro!$B$10</f>
        <v>26.429166666666664</v>
      </c>
      <c r="H18" s="3">
        <f>[14]Setembro!$B$11</f>
        <v>29.779166666666665</v>
      </c>
      <c r="I18" s="3">
        <f>[14]Setembro!$B$12</f>
        <v>27.416666666666668</v>
      </c>
      <c r="J18" s="3">
        <f>[14]Setembro!$B$13</f>
        <v>29.041666666666668</v>
      </c>
      <c r="K18" s="3">
        <f>[14]Setembro!$B$14</f>
        <v>26.162499999999998</v>
      </c>
      <c r="L18" s="3">
        <f>[14]Setembro!$B$15</f>
        <v>21.714285714285712</v>
      </c>
      <c r="M18" s="3">
        <f>[14]Setembro!$B$16</f>
        <v>24.237500000000001</v>
      </c>
      <c r="N18" s="3">
        <f>[14]Setembro!$B$17</f>
        <v>24.079166666666666</v>
      </c>
      <c r="O18" s="3">
        <f>[14]Setembro!$B$18</f>
        <v>26.358333333333334</v>
      </c>
      <c r="P18" s="3">
        <f>[14]Setembro!$B$19</f>
        <v>28.404166666666665</v>
      </c>
      <c r="Q18" s="3">
        <f>[14]Setembro!$B$20</f>
        <v>29.420833333333331</v>
      </c>
      <c r="R18" s="3">
        <f>[14]Setembro!$B$21</f>
        <v>29.849999999999998</v>
      </c>
      <c r="S18" s="3">
        <f>[14]Setembro!$B$22</f>
        <v>29.950000000000003</v>
      </c>
      <c r="T18" s="3">
        <f>[14]Setembro!$B$23</f>
        <v>21.929166666666664</v>
      </c>
      <c r="U18" s="3">
        <f>[14]Setembro!$B$24</f>
        <v>16.904166666666665</v>
      </c>
      <c r="V18" s="3">
        <f>[14]Setembro!$B$25</f>
        <v>21.424999999999997</v>
      </c>
      <c r="W18" s="3">
        <f>[14]Setembro!$B$26</f>
        <v>19.066666666666666</v>
      </c>
      <c r="X18" s="3">
        <f>[14]Setembro!$B$27</f>
        <v>19.641666666666666</v>
      </c>
      <c r="Y18" s="3">
        <f>[14]Setembro!$B$28</f>
        <v>23.908333333333331</v>
      </c>
      <c r="Z18" s="3">
        <f>[14]Setembro!$B$29</f>
        <v>22.016666666666669</v>
      </c>
      <c r="AA18" s="3">
        <f>[14]Setembro!$B$30</f>
        <v>13.449999999999998</v>
      </c>
      <c r="AB18" s="3">
        <f>[14]Setembro!$B$31</f>
        <v>15.170833333333334</v>
      </c>
      <c r="AC18" s="3">
        <f>[14]Setembro!$B$32</f>
        <v>18.445833333333333</v>
      </c>
      <c r="AD18" s="3">
        <f>[14]Setembro!$B$33</f>
        <v>18.754166666666666</v>
      </c>
      <c r="AE18" s="3">
        <f>[14]Setembro!$B$34</f>
        <v>25.008333333333336</v>
      </c>
      <c r="AF18" s="17">
        <f t="shared" si="1"/>
        <v>23.580615079365081</v>
      </c>
    </row>
    <row r="19" spans="1:32" ht="17.100000000000001" customHeight="1" x14ac:dyDescent="0.2">
      <c r="A19" s="10" t="s">
        <v>11</v>
      </c>
      <c r="B19" s="3">
        <f>[15]Setembro!$B$5</f>
        <v>21.670833333333334</v>
      </c>
      <c r="C19" s="3">
        <f>[15]Setembro!$B$6</f>
        <v>22.370833333333337</v>
      </c>
      <c r="D19" s="3">
        <f>[15]Setembro!$B$7</f>
        <v>23.329166666666662</v>
      </c>
      <c r="E19" s="3">
        <f>[15]Setembro!$B$8</f>
        <v>21.654166666666669</v>
      </c>
      <c r="F19" s="3">
        <f>[15]Setembro!$B$9</f>
        <v>23.745833333333334</v>
      </c>
      <c r="G19" s="3">
        <f>[15]Setembro!$B$10</f>
        <v>25.070833333333329</v>
      </c>
      <c r="H19" s="3">
        <f>[15]Setembro!$B$11</f>
        <v>25.237500000000001</v>
      </c>
      <c r="I19" s="3">
        <f>[15]Setembro!$B$12</f>
        <v>22.254166666666663</v>
      </c>
      <c r="J19" s="3">
        <f>[15]Setembro!$B$13</f>
        <v>26.266666666666666</v>
      </c>
      <c r="K19" s="3">
        <f>[15]Setembro!$B$14</f>
        <v>25.841666666666665</v>
      </c>
      <c r="L19" s="3">
        <f>[15]Setembro!$B$15</f>
        <v>22.828571428571429</v>
      </c>
      <c r="M19" s="3">
        <f>[15]Setembro!$B$16</f>
        <v>25.008333333333329</v>
      </c>
      <c r="N19" s="3">
        <f>[15]Setembro!$B$17</f>
        <v>25.070833333333322</v>
      </c>
      <c r="O19" s="3">
        <f>[15]Setembro!$B$18</f>
        <v>25.679166666666671</v>
      </c>
      <c r="P19" s="3">
        <f>[15]Setembro!$B$19</f>
        <v>27.908333333333328</v>
      </c>
      <c r="Q19" s="3">
        <f>[15]Setembro!$B$20</f>
        <v>27.429166666666671</v>
      </c>
      <c r="R19" s="3">
        <f>[15]Setembro!$B$21</f>
        <v>27.958333333333339</v>
      </c>
      <c r="S19" s="3">
        <f>[15]Setembro!$B$22</f>
        <v>28.687500000000004</v>
      </c>
      <c r="T19" s="3">
        <f>[15]Setembro!$B$23</f>
        <v>22.258333333333329</v>
      </c>
      <c r="U19" s="3">
        <f>[15]Setembro!$B$24</f>
        <v>16.891666666666669</v>
      </c>
      <c r="V19" s="3">
        <f>[15]Setembro!$B$25</f>
        <v>21.391666666666666</v>
      </c>
      <c r="W19" s="3">
        <f>[15]Setembro!$B$26</f>
        <v>18.637499999999999</v>
      </c>
      <c r="X19" s="3">
        <f>[15]Setembro!$B$27</f>
        <v>19.095833333333335</v>
      </c>
      <c r="Y19" s="3">
        <f>[15]Setembro!$B$28</f>
        <v>23.166666666666661</v>
      </c>
      <c r="Z19" s="3">
        <f>[15]Setembro!$B$29</f>
        <v>21.345833333333335</v>
      </c>
      <c r="AA19" s="3">
        <f>[15]Setembro!$B$30</f>
        <v>14.408333333333333</v>
      </c>
      <c r="AB19" s="3">
        <f>[15]Setembro!$B$31</f>
        <v>15.491666666666667</v>
      </c>
      <c r="AC19" s="3">
        <f>[15]Setembro!$B$32</f>
        <v>18.179166666666664</v>
      </c>
      <c r="AD19" s="3">
        <f>[15]Setembro!$B$33</f>
        <v>21.549999999999997</v>
      </c>
      <c r="AE19" s="3">
        <f>[15]Setembro!$B$34</f>
        <v>24.891666666666666</v>
      </c>
      <c r="AF19" s="17">
        <f t="shared" si="1"/>
        <v>22.844007936507928</v>
      </c>
    </row>
    <row r="20" spans="1:32" ht="17.100000000000001" customHeight="1" x14ac:dyDescent="0.2">
      <c r="A20" s="10" t="s">
        <v>12</v>
      </c>
      <c r="B20" s="3">
        <f>[16]Setembro!$B$5</f>
        <v>26.425000000000001</v>
      </c>
      <c r="C20" s="3">
        <f>[16]Setembro!$B$6</f>
        <v>27.429166666666664</v>
      </c>
      <c r="D20" s="3">
        <f>[16]Setembro!$B$7</f>
        <v>28.316666666666666</v>
      </c>
      <c r="E20" s="3">
        <f>[16]Setembro!$B$8</f>
        <v>26.916666666666668</v>
      </c>
      <c r="F20" s="3">
        <f>[16]Setembro!$B$9</f>
        <v>28.762500000000003</v>
      </c>
      <c r="G20" s="3">
        <f>[16]Setembro!$B$10</f>
        <v>27.287500000000005</v>
      </c>
      <c r="H20" s="3">
        <f>[16]Setembro!$B$11</f>
        <v>27.004166666666674</v>
      </c>
      <c r="I20" s="3">
        <f>[16]Setembro!$B$12</f>
        <v>27.466666666666669</v>
      </c>
      <c r="J20" s="3">
        <f>[16]Setembro!$B$13</f>
        <v>28.337500000000002</v>
      </c>
      <c r="K20" s="3">
        <f>[16]Setembro!$B$14</f>
        <v>26.524999999999995</v>
      </c>
      <c r="L20" s="3">
        <f>[16]Setembro!$B$15</f>
        <v>23.823809523809523</v>
      </c>
      <c r="M20" s="3">
        <f>[16]Setembro!$B$16</f>
        <v>28.008333333333329</v>
      </c>
      <c r="N20" s="3">
        <f>[16]Setembro!$B$17</f>
        <v>28.974999999999994</v>
      </c>
      <c r="O20" s="3">
        <f>[16]Setembro!$B$18</f>
        <v>30.675000000000001</v>
      </c>
      <c r="P20" s="3">
        <f>[16]Setembro!$B$19</f>
        <v>31.033333333333335</v>
      </c>
      <c r="Q20" s="3">
        <f>[16]Setembro!$B$20</f>
        <v>30.008333333333336</v>
      </c>
      <c r="R20" s="3">
        <f>[16]Setembro!$B$21</f>
        <v>29.541666666666668</v>
      </c>
      <c r="S20" s="3">
        <f>[16]Setembro!$B$22</f>
        <v>30.225000000000005</v>
      </c>
      <c r="T20" s="3">
        <f>[16]Setembro!$B$23</f>
        <v>22.258333333333329</v>
      </c>
      <c r="U20" s="3">
        <f>[16]Setembro!$B$24</f>
        <v>16.891666666666669</v>
      </c>
      <c r="V20" s="3">
        <f>[16]Setembro!$B$25</f>
        <v>22.224999999999998</v>
      </c>
      <c r="W20" s="3">
        <f>[16]Setembro!$B$26</f>
        <v>22.108333333333331</v>
      </c>
      <c r="X20" s="3">
        <f>[16]Setembro!$B$27</f>
        <v>23.541666666666668</v>
      </c>
      <c r="Y20" s="3">
        <f>[16]Setembro!$B$28</f>
        <v>27.791666666666661</v>
      </c>
      <c r="Z20" s="3">
        <f>[16]Setembro!$B$29</f>
        <v>23.641666666666662</v>
      </c>
      <c r="AA20" s="3">
        <f>[16]Setembro!$B$30</f>
        <v>17.645833333333332</v>
      </c>
      <c r="AB20" s="3">
        <f>[16]Setembro!$B$31</f>
        <v>16.929166666666671</v>
      </c>
      <c r="AC20" s="3">
        <f>[16]Setembro!$B$32</f>
        <v>21.350000000000005</v>
      </c>
      <c r="AD20" s="3">
        <f>[16]Setembro!$B$33</f>
        <v>26.779166666666665</v>
      </c>
      <c r="AE20" s="3">
        <f>[16]Setembro!$B$34</f>
        <v>27.962500000000002</v>
      </c>
      <c r="AF20" s="17">
        <f t="shared" si="1"/>
        <v>25.862876984126991</v>
      </c>
    </row>
    <row r="21" spans="1:32" ht="17.100000000000001" customHeight="1" x14ac:dyDescent="0.2">
      <c r="A21" s="10" t="s">
        <v>13</v>
      </c>
      <c r="B21" s="3">
        <f>[17]Setembro!$B$5</f>
        <v>26.299999999999997</v>
      </c>
      <c r="C21" s="3">
        <f>[17]Setembro!$B$6</f>
        <v>27.358333333333338</v>
      </c>
      <c r="D21" s="3">
        <f>[17]Setembro!$B$7</f>
        <v>27.858333333333331</v>
      </c>
      <c r="E21" s="3">
        <f>[17]Setembro!$B$8</f>
        <v>27.533333333333331</v>
      </c>
      <c r="F21" s="3">
        <f>[17]Setembro!$B$9</f>
        <v>27.829166666666666</v>
      </c>
      <c r="G21" s="3">
        <f>[17]Setembro!$B$10</f>
        <v>28.104166666666668</v>
      </c>
      <c r="H21" s="3">
        <f>[17]Setembro!$B$11</f>
        <v>28.333333333333332</v>
      </c>
      <c r="I21" s="3">
        <f>[17]Setembro!$B$12</f>
        <v>27.833333333333329</v>
      </c>
      <c r="J21" s="3">
        <f>[17]Setembro!$B$13</f>
        <v>27.429166666666671</v>
      </c>
      <c r="K21" s="3">
        <f>[17]Setembro!$B$14</f>
        <v>27.445833333333336</v>
      </c>
      <c r="L21" s="3">
        <f>[17]Setembro!$B$15</f>
        <v>26.604761904761901</v>
      </c>
      <c r="M21" s="3">
        <f>[17]Setembro!$B$16</f>
        <v>28.304166666666671</v>
      </c>
      <c r="N21" s="3">
        <f>[17]Setembro!$B$17</f>
        <v>29.379166666666666</v>
      </c>
      <c r="O21" s="3">
        <f>[17]Setembro!$B$18</f>
        <v>30.112499999999997</v>
      </c>
      <c r="P21" s="3">
        <f>[17]Setembro!$B$19</f>
        <v>30.545833333333334</v>
      </c>
      <c r="Q21" s="3">
        <f>[17]Setembro!$B$20</f>
        <v>31.112499999999997</v>
      </c>
      <c r="R21" s="3">
        <f>[17]Setembro!$B$21</f>
        <v>31.250000000000004</v>
      </c>
      <c r="S21" s="3">
        <f>[17]Setembro!$B$22</f>
        <v>31.054166666666664</v>
      </c>
      <c r="T21" s="3">
        <f>[17]Setembro!$B$23</f>
        <v>26.487500000000001</v>
      </c>
      <c r="U21" s="3">
        <f>[17]Setembro!$B$24</f>
        <v>22.241666666666664</v>
      </c>
      <c r="V21" s="3">
        <f>[17]Setembro!$B$25</f>
        <v>24.516666666666669</v>
      </c>
      <c r="W21" s="3">
        <f>[17]Setembro!$B$26</f>
        <v>22.620833333333334</v>
      </c>
      <c r="X21" s="3">
        <f>[17]Setembro!$B$27</f>
        <v>23.541666666666668</v>
      </c>
      <c r="Y21" s="3">
        <f>[17]Setembro!$B$28</f>
        <v>28.229166666666668</v>
      </c>
      <c r="Z21" s="3">
        <f>[17]Setembro!$B$29</f>
        <v>23.849999999999998</v>
      </c>
      <c r="AA21" s="3">
        <f>[17]Setembro!$B$30</f>
        <v>19.637499999999996</v>
      </c>
      <c r="AB21" s="3">
        <f>[17]Setembro!$B$31</f>
        <v>18.016666666666666</v>
      </c>
      <c r="AC21" s="3">
        <f>[17]Setembro!$B$32</f>
        <v>22.975000000000005</v>
      </c>
      <c r="AD21" s="3">
        <f>[17]Setembro!$B$33</f>
        <v>26.95</v>
      </c>
      <c r="AE21" s="3">
        <f>[17]Setembro!$B$34</f>
        <v>28.941666666666674</v>
      </c>
      <c r="AF21" s="17">
        <f t="shared" si="1"/>
        <v>26.746547619047622</v>
      </c>
    </row>
    <row r="22" spans="1:32" ht="17.100000000000001" customHeight="1" x14ac:dyDescent="0.2">
      <c r="A22" s="10" t="s">
        <v>14</v>
      </c>
      <c r="B22" s="3">
        <f>[18]Setembro!$B$5</f>
        <v>22.395000000000003</v>
      </c>
      <c r="C22" s="3">
        <f>[18]Setembro!$B$6</f>
        <v>24.625</v>
      </c>
      <c r="D22" s="3">
        <f>[18]Setembro!$B$7</f>
        <v>24.947619047619046</v>
      </c>
      <c r="E22" s="3">
        <f>[18]Setembro!$B$8</f>
        <v>25.945833333333336</v>
      </c>
      <c r="F22" s="3">
        <f>[18]Setembro!$B$9</f>
        <v>25.37619047619048</v>
      </c>
      <c r="G22" s="3">
        <f>[18]Setembro!$B$10</f>
        <v>27.141666666666676</v>
      </c>
      <c r="H22" s="3">
        <f>[18]Setembro!$B$11</f>
        <v>28.166666666666668</v>
      </c>
      <c r="I22" s="3">
        <f>[18]Setembro!$B$12</f>
        <v>27.941666666666663</v>
      </c>
      <c r="J22" s="3">
        <f>[18]Setembro!$B$13</f>
        <v>26.958333333333332</v>
      </c>
      <c r="K22" s="3">
        <f>[18]Setembro!$B$14</f>
        <v>27.599999999999998</v>
      </c>
      <c r="L22" s="3">
        <f>[18]Setembro!$B$15</f>
        <v>26.395238095238089</v>
      </c>
      <c r="M22" s="3">
        <f>[18]Setembro!$B$16</f>
        <v>28.537500000000005</v>
      </c>
      <c r="N22" s="3">
        <f>[18]Setembro!$B$17</f>
        <v>29.062500000000011</v>
      </c>
      <c r="O22" s="3">
        <f>[18]Setembro!$B$18</f>
        <v>29.508333333333336</v>
      </c>
      <c r="P22" s="3">
        <f>[18]Setembro!$B$19</f>
        <v>30.375</v>
      </c>
      <c r="Q22" s="3">
        <f>[18]Setembro!$B$20</f>
        <v>29.904166666666665</v>
      </c>
      <c r="R22" s="3">
        <f>[18]Setembro!$B$21</f>
        <v>30.245833333333326</v>
      </c>
      <c r="S22" s="3">
        <f>[18]Setembro!$B$22</f>
        <v>30.487500000000001</v>
      </c>
      <c r="T22" s="3">
        <f>[18]Setembro!$B$23</f>
        <v>27.829166666666669</v>
      </c>
      <c r="U22" s="3">
        <f>[18]Setembro!$B$24</f>
        <v>21.679166666666664</v>
      </c>
      <c r="V22" s="3">
        <f>[18]Setembro!$B$25</f>
        <v>21.487500000000001</v>
      </c>
      <c r="W22" s="3">
        <f>[18]Setembro!$B$26</f>
        <v>20.742105263157892</v>
      </c>
      <c r="X22" s="3">
        <f>[18]Setembro!$B$27</f>
        <v>19.720000000000002</v>
      </c>
      <c r="Y22" s="3">
        <f>[18]Setembro!$B$28</f>
        <v>24.441176470588236</v>
      </c>
      <c r="Z22" s="3">
        <f>[18]Setembro!$B$29</f>
        <v>21.818181818181817</v>
      </c>
      <c r="AA22" s="3">
        <f>[18]Setembro!$B$30</f>
        <v>18.952941176470588</v>
      </c>
      <c r="AB22" s="3">
        <f>[18]Setembro!$B$31</f>
        <v>14.123076923076923</v>
      </c>
      <c r="AC22" s="3">
        <f>[18]Setembro!$B$32</f>
        <v>15.19166666666667</v>
      </c>
      <c r="AD22" s="3">
        <f>[18]Setembro!$B$33</f>
        <v>18.399999999999999</v>
      </c>
      <c r="AE22" s="3">
        <f>[18]Setembro!$B$34</f>
        <v>23.161538461538459</v>
      </c>
      <c r="AF22" s="17">
        <f t="shared" si="1"/>
        <v>24.772018924402062</v>
      </c>
    </row>
    <row r="23" spans="1:32" ht="17.100000000000001" customHeight="1" x14ac:dyDescent="0.2">
      <c r="A23" s="10" t="s">
        <v>15</v>
      </c>
      <c r="B23" s="3">
        <f>[19]Setembro!$B$5</f>
        <v>22.829166666666669</v>
      </c>
      <c r="C23" s="3">
        <f>[19]Setembro!$B$6</f>
        <v>24.779166666666665</v>
      </c>
      <c r="D23" s="3">
        <f>[19]Setembro!$B$7</f>
        <v>25.837500000000006</v>
      </c>
      <c r="E23" s="3">
        <f>[19]Setembro!$B$8</f>
        <v>22.108333333333331</v>
      </c>
      <c r="F23" s="3">
        <f>[19]Setembro!$B$9</f>
        <v>23.758333333333336</v>
      </c>
      <c r="G23" s="3">
        <f>[19]Setembro!$B$10</f>
        <v>27.054166666666664</v>
      </c>
      <c r="H23" s="3">
        <f>[19]Setembro!$B$11</f>
        <v>27.575000000000003</v>
      </c>
      <c r="I23" s="3">
        <f>[19]Setembro!$B$12</f>
        <v>27.195833333333336</v>
      </c>
      <c r="J23" s="3">
        <f>[19]Setembro!$B$13</f>
        <v>27.941666666666666</v>
      </c>
      <c r="K23" s="3">
        <f>[19]Setembro!$B$14</f>
        <v>24.804166666666674</v>
      </c>
      <c r="L23" s="3">
        <f>[19]Setembro!$B$15</f>
        <v>19.723809523809525</v>
      </c>
      <c r="M23" s="3">
        <f>[19]Setembro!$B$16</f>
        <v>25.05416666666666</v>
      </c>
      <c r="N23" s="3">
        <f>[19]Setembro!$B$17</f>
        <v>23.729166666666668</v>
      </c>
      <c r="O23" s="3">
        <f>[19]Setembro!$B$18</f>
        <v>25.875</v>
      </c>
      <c r="P23" s="3">
        <f>[19]Setembro!$B$19</f>
        <v>26.899999999999995</v>
      </c>
      <c r="Q23" s="3">
        <f>[19]Setembro!$B$20</f>
        <v>28.283333333333331</v>
      </c>
      <c r="R23" s="3">
        <f>[19]Setembro!$B$21</f>
        <v>28.995833333333348</v>
      </c>
      <c r="S23" s="3">
        <f>[19]Setembro!$B$22</f>
        <v>28.912499999999991</v>
      </c>
      <c r="T23" s="3">
        <f>[19]Setembro!$B$23</f>
        <v>20.7</v>
      </c>
      <c r="U23" s="3">
        <f>[19]Setembro!$B$24</f>
        <v>15.525</v>
      </c>
      <c r="V23" s="3">
        <f>[19]Setembro!$B$25</f>
        <v>20.312500000000004</v>
      </c>
      <c r="W23" s="3">
        <f>[19]Setembro!$B$26</f>
        <v>19.241666666666667</v>
      </c>
      <c r="X23" s="3">
        <f>[19]Setembro!$B$27</f>
        <v>20.625</v>
      </c>
      <c r="Y23" s="3">
        <f>[19]Setembro!$B$28</f>
        <v>22.808333333333334</v>
      </c>
      <c r="Z23" s="3">
        <f>[19]Setembro!$B$29</f>
        <v>20.887499999999996</v>
      </c>
      <c r="AA23" s="3">
        <f>[19]Setembro!$B$30</f>
        <v>11.433333333333332</v>
      </c>
      <c r="AB23" s="3">
        <f>[19]Setembro!$B$31</f>
        <v>14.283333333333333</v>
      </c>
      <c r="AC23" s="3">
        <f>[19]Setembro!$B$32</f>
        <v>17.054166666666671</v>
      </c>
      <c r="AD23" s="3">
        <f>[19]Setembro!$B$33</f>
        <v>18.216666666666665</v>
      </c>
      <c r="AE23" s="3">
        <f>[19]Setembro!$B$34</f>
        <v>23.241666666666699</v>
      </c>
      <c r="AF23" s="17">
        <f t="shared" si="1"/>
        <v>22.856210317460313</v>
      </c>
    </row>
    <row r="24" spans="1:32" ht="17.100000000000001" customHeight="1" x14ac:dyDescent="0.2">
      <c r="A24" s="10" t="s">
        <v>16</v>
      </c>
      <c r="B24" s="3">
        <f>[20]Setembro!$B$5</f>
        <v>28.9</v>
      </c>
      <c r="C24" s="3">
        <f>[20]Setembro!$B$6</f>
        <v>28.016666666666666</v>
      </c>
      <c r="D24" s="3">
        <f>[20]Setembro!$B$7</f>
        <v>29.74166666666666</v>
      </c>
      <c r="E24" s="3">
        <f>[20]Setembro!$B$8</f>
        <v>28.612500000000001</v>
      </c>
      <c r="F24" s="3">
        <f>[20]Setembro!$B$9</f>
        <v>29.599999999999998</v>
      </c>
      <c r="G24" s="3">
        <f>[20]Setembro!$B$10</f>
        <v>31.491666666666671</v>
      </c>
      <c r="H24" s="3">
        <f>[20]Setembro!$B$11</f>
        <v>30.425000000000008</v>
      </c>
      <c r="I24" s="3">
        <f>[20]Setembro!$B$12</f>
        <v>31.054166666666664</v>
      </c>
      <c r="J24" s="3">
        <f>[20]Setembro!$B$13</f>
        <v>29.733333333333334</v>
      </c>
      <c r="K24" s="3">
        <f>[20]Setembro!$B$14</f>
        <v>24.154166666666665</v>
      </c>
      <c r="L24" s="3">
        <f>[20]Setembro!$B$15</f>
        <v>21.966666666666669</v>
      </c>
      <c r="M24" s="3">
        <f>[20]Setembro!$B$16</f>
        <v>26.725000000000005</v>
      </c>
      <c r="N24" s="3">
        <f>[20]Setembro!$B$17</f>
        <v>26.724999999999994</v>
      </c>
      <c r="O24" s="3">
        <f>[20]Setembro!$B$18</f>
        <v>30.020833333333332</v>
      </c>
      <c r="P24" s="3">
        <f>[20]Setembro!$B$19</f>
        <v>32.779166666666669</v>
      </c>
      <c r="Q24" s="3">
        <f>[20]Setembro!$B$20</f>
        <v>33.087499999999999</v>
      </c>
      <c r="R24" s="3">
        <f>[20]Setembro!$B$21</f>
        <v>33.233333333333341</v>
      </c>
      <c r="S24" s="3">
        <f>[20]Setembro!$B$22</f>
        <v>33.429166666666667</v>
      </c>
      <c r="T24" s="3">
        <f>[20]Setembro!$B$23</f>
        <v>23.695833333333329</v>
      </c>
      <c r="U24" s="3">
        <f>[20]Setembro!$B$24</f>
        <v>19.529166666666665</v>
      </c>
      <c r="V24" s="3">
        <f>[20]Setembro!$B$25</f>
        <v>23.525000000000002</v>
      </c>
      <c r="W24" s="3">
        <f>[20]Setembro!$B$26</f>
        <v>22.416666666666668</v>
      </c>
      <c r="X24" s="3">
        <f>[20]Setembro!$B$27</f>
        <v>23.720833333333331</v>
      </c>
      <c r="Y24" s="3">
        <f>[20]Setembro!$B$28</f>
        <v>27.808333333333337</v>
      </c>
      <c r="Z24" s="3">
        <f>[20]Setembro!$B$29</f>
        <v>24.875</v>
      </c>
      <c r="AA24" s="3">
        <f>[20]Setembro!$B$30</f>
        <v>16.112500000000001</v>
      </c>
      <c r="AB24" s="3">
        <f>[20]Setembro!$B$31</f>
        <v>17.2</v>
      </c>
      <c r="AC24" s="3">
        <f>[20]Setembro!$B$32</f>
        <v>22.766666666666666</v>
      </c>
      <c r="AD24" s="3">
        <f>[20]Setembro!$B$33</f>
        <v>28.120833333333334</v>
      </c>
      <c r="AE24" s="3">
        <f>[20]Setembro!$B$34</f>
        <v>31.685714285714283</v>
      </c>
      <c r="AF24" s="17">
        <f t="shared" si="1"/>
        <v>27.038412698412696</v>
      </c>
    </row>
    <row r="25" spans="1:32" ht="17.100000000000001" customHeight="1" x14ac:dyDescent="0.2">
      <c r="A25" s="10" t="s">
        <v>17</v>
      </c>
      <c r="B25" s="3">
        <f>[21]Setembro!$B$5</f>
        <v>23.075000000000003</v>
      </c>
      <c r="C25" s="3">
        <f>[21]Setembro!$B$6</f>
        <v>23.029166666666669</v>
      </c>
      <c r="D25" s="3">
        <f>[21]Setembro!$B$7</f>
        <v>23.729166666666661</v>
      </c>
      <c r="E25" s="3">
        <f>[21]Setembro!$B$8</f>
        <v>24.541666666666668</v>
      </c>
      <c r="F25" s="3">
        <f>[21]Setembro!$B$9</f>
        <v>25.762500000000003</v>
      </c>
      <c r="G25" s="3">
        <f>[21]Setembro!$B$10</f>
        <v>26.724999999999994</v>
      </c>
      <c r="H25" s="3">
        <f>[21]Setembro!$B$11</f>
        <v>28.004166666666674</v>
      </c>
      <c r="I25" s="3">
        <f>[21]Setembro!$B$12</f>
        <v>24.412499999999998</v>
      </c>
      <c r="J25" s="3">
        <f>[21]Setembro!$B$13</f>
        <v>28.279166666666665</v>
      </c>
      <c r="K25" s="3">
        <f>[21]Setembro!$B$14</f>
        <v>27.11666666666666</v>
      </c>
      <c r="L25" s="3">
        <f>[21]Setembro!$B$15</f>
        <v>23.661904761904765</v>
      </c>
      <c r="M25" s="3">
        <f>[21]Setembro!$B$16</f>
        <v>26.0625</v>
      </c>
      <c r="N25" s="3">
        <f>[21]Setembro!$B$17</f>
        <v>25.737500000000001</v>
      </c>
      <c r="O25" s="3">
        <f>[21]Setembro!$B$18</f>
        <v>26.995833333333334</v>
      </c>
      <c r="P25" s="3">
        <f>[21]Setembro!$B$19</f>
        <v>28.708333333333339</v>
      </c>
      <c r="Q25" s="3">
        <f>[21]Setembro!$B$20</f>
        <v>28.620833333333334</v>
      </c>
      <c r="R25" s="3">
        <f>[21]Setembro!$B$21</f>
        <v>28.962500000000002</v>
      </c>
      <c r="S25" s="3">
        <f>[21]Setembro!$B$22</f>
        <v>29.783333333333331</v>
      </c>
      <c r="T25" s="3">
        <f>[21]Setembro!$B$23</f>
        <v>23.241666666666671</v>
      </c>
      <c r="U25" s="3">
        <f>[21]Setembro!$B$24</f>
        <v>17.320833333333336</v>
      </c>
      <c r="V25" s="3">
        <f>[21]Setembro!$B$25</f>
        <v>21.230434782608697</v>
      </c>
      <c r="W25" s="3">
        <f>[21]Setembro!$B$26</f>
        <v>18.237500000000001</v>
      </c>
      <c r="X25" s="3">
        <f>[21]Setembro!$B$27</f>
        <v>19.412499999999998</v>
      </c>
      <c r="Y25" s="3">
        <f>[21]Setembro!$B$28</f>
        <v>24.45</v>
      </c>
      <c r="Z25" s="3">
        <f>[21]Setembro!$B$29</f>
        <v>22.312500000000004</v>
      </c>
      <c r="AA25" s="3">
        <f>[21]Setembro!$B$30</f>
        <v>14.758333333333333</v>
      </c>
      <c r="AB25" s="3">
        <f>[21]Setembro!$B$31</f>
        <v>14.612499999999999</v>
      </c>
      <c r="AC25" s="3">
        <f>[21]Setembro!$B$32</f>
        <v>19.312499999999996</v>
      </c>
      <c r="AD25" s="3">
        <f>[21]Setembro!$B$33</f>
        <v>21.704166666666666</v>
      </c>
      <c r="AE25" s="3">
        <f>[21]Setembro!$B$34</f>
        <v>26.020833333333332</v>
      </c>
      <c r="AF25" s="17">
        <f t="shared" si="1"/>
        <v>23.860716873706</v>
      </c>
    </row>
    <row r="26" spans="1:32" ht="17.100000000000001" customHeight="1" x14ac:dyDescent="0.2">
      <c r="A26" s="10" t="s">
        <v>18</v>
      </c>
      <c r="B26" s="3">
        <f>[22]Setembro!$B$5</f>
        <v>24.745833333333337</v>
      </c>
      <c r="C26" s="3">
        <f>[22]Setembro!$B$6</f>
        <v>25.529166666666669</v>
      </c>
      <c r="D26" s="3">
        <f>[22]Setembro!$B$7</f>
        <v>26.262499999999992</v>
      </c>
      <c r="E26" s="3">
        <f>[22]Setembro!$B$8</f>
        <v>25.354166666666668</v>
      </c>
      <c r="F26" s="3">
        <f>[22]Setembro!$B$9</f>
        <v>27</v>
      </c>
      <c r="G26" s="3">
        <f>[22]Setembro!$B$10</f>
        <v>26.679166666666674</v>
      </c>
      <c r="H26" s="3">
        <f>[22]Setembro!$B$11</f>
        <v>26.770833333333329</v>
      </c>
      <c r="I26" s="3">
        <f>[22]Setembro!$B$12</f>
        <v>26.466666666666654</v>
      </c>
      <c r="J26" s="3">
        <f>[22]Setembro!$B$13</f>
        <v>26.75</v>
      </c>
      <c r="K26" s="3">
        <f>[22]Setembro!$B$14</f>
        <v>26.566666666666663</v>
      </c>
      <c r="L26" s="3">
        <f>[22]Setembro!$B$15</f>
        <v>24.457142857142859</v>
      </c>
      <c r="M26" s="3">
        <f>[22]Setembro!$B$16</f>
        <v>26.733333333333338</v>
      </c>
      <c r="N26" s="3">
        <f>[22]Setembro!$B$17</f>
        <v>28.466666666666669</v>
      </c>
      <c r="O26" s="3">
        <f>[22]Setembro!$B$18</f>
        <v>28.704166666666662</v>
      </c>
      <c r="P26" s="3">
        <f>[22]Setembro!$B$19</f>
        <v>28.858333333333334</v>
      </c>
      <c r="Q26" s="3">
        <f>[22]Setembro!$B$20</f>
        <v>28.375000000000004</v>
      </c>
      <c r="R26" s="3">
        <f>[22]Setembro!$B$21</f>
        <v>27.45</v>
      </c>
      <c r="S26" s="3">
        <f>[22]Setembro!$B$22</f>
        <v>27.629166666666666</v>
      </c>
      <c r="T26" s="3">
        <f>[22]Setembro!$B$23</f>
        <v>24.670833333333331</v>
      </c>
      <c r="U26" s="3">
        <f>[22]Setembro!$B$24</f>
        <v>19.574999999999999</v>
      </c>
      <c r="V26" s="3">
        <f>[22]Setembro!$B$25</f>
        <v>20.604166666666668</v>
      </c>
      <c r="W26" s="3">
        <f>[22]Setembro!$B$26</f>
        <v>20.827777777777779</v>
      </c>
      <c r="X26" s="3">
        <f>[22]Setembro!$B$27</f>
        <v>21.241666666666664</v>
      </c>
      <c r="Y26" s="3">
        <f>[22]Setembro!$B$28</f>
        <v>25.141666666666662</v>
      </c>
      <c r="Z26" s="3">
        <f>[22]Setembro!$B$29</f>
        <v>21.070833333333336</v>
      </c>
      <c r="AA26" s="3">
        <f>[22]Setembro!$B$30</f>
        <v>17.258333333333333</v>
      </c>
      <c r="AB26" s="3">
        <f>[22]Setembro!$B$31</f>
        <v>15.683333333333332</v>
      </c>
      <c r="AC26" s="3">
        <f>[22]Setembro!$B$32</f>
        <v>19.654166666666665</v>
      </c>
      <c r="AD26" s="3">
        <f>[22]Setembro!$B$33</f>
        <v>23.745833333333334</v>
      </c>
      <c r="AE26" s="3">
        <f>[22]Setembro!$B$34</f>
        <v>25.683333333333337</v>
      </c>
      <c r="AF26" s="17">
        <f t="shared" si="1"/>
        <v>24.598525132275132</v>
      </c>
    </row>
    <row r="27" spans="1:32" ht="17.100000000000001" customHeight="1" x14ac:dyDescent="0.2">
      <c r="A27" s="10" t="s">
        <v>19</v>
      </c>
      <c r="B27" s="3">
        <f>[23]Setembro!$B$5</f>
        <v>23.583333333333339</v>
      </c>
      <c r="C27" s="3">
        <f>[23]Setembro!$B$6</f>
        <v>24.612500000000001</v>
      </c>
      <c r="D27" s="3">
        <f>[23]Setembro!$B$7</f>
        <v>24.795833333333331</v>
      </c>
      <c r="E27" s="3">
        <f>[23]Setembro!$B$8</f>
        <v>22.958333333333329</v>
      </c>
      <c r="F27" s="3">
        <f>[23]Setembro!$B$9</f>
        <v>23.691666666666674</v>
      </c>
      <c r="G27" s="3">
        <f>[23]Setembro!$B$10</f>
        <v>26.516666666666666</v>
      </c>
      <c r="H27" s="3">
        <f>[23]Setembro!$B$11</f>
        <v>27.087500000000002</v>
      </c>
      <c r="I27" s="3">
        <f>[23]Setembro!$B$12</f>
        <v>27.141666666666669</v>
      </c>
      <c r="J27" s="3">
        <f>[23]Setembro!$B$13</f>
        <v>27.404166666666669</v>
      </c>
      <c r="K27" s="3">
        <f>[23]Setembro!$B$14</f>
        <v>24.295833333333331</v>
      </c>
      <c r="L27" s="3">
        <f>[23]Setembro!$B$15</f>
        <v>19.366666666666664</v>
      </c>
      <c r="M27" s="3">
        <f>[23]Setembro!$B$16</f>
        <v>23.041666666666668</v>
      </c>
      <c r="N27" s="3">
        <f>[23]Setembro!$B$17</f>
        <v>22.662499999999998</v>
      </c>
      <c r="O27" s="3">
        <f>[23]Setembro!$B$18</f>
        <v>25.775000000000002</v>
      </c>
      <c r="P27" s="3">
        <f>[23]Setembro!$B$19</f>
        <v>27.474999999999998</v>
      </c>
      <c r="Q27" s="3">
        <f>[23]Setembro!$B$20</f>
        <v>28.900000000000006</v>
      </c>
      <c r="R27" s="3">
        <f>[23]Setembro!$B$21</f>
        <v>28.333333333333332</v>
      </c>
      <c r="S27" s="3">
        <f>[23]Setembro!$B$22</f>
        <v>28.629166666666666</v>
      </c>
      <c r="T27" s="3">
        <f>[23]Setembro!$B$23</f>
        <v>21.00416666666667</v>
      </c>
      <c r="U27" s="3">
        <f>[23]Setembro!$B$24</f>
        <v>15.766666666666666</v>
      </c>
      <c r="V27" s="3">
        <f>[23]Setembro!$B$25</f>
        <v>19.845833333333328</v>
      </c>
      <c r="W27" s="3">
        <f>[23]Setembro!$B$26</f>
        <v>18.508333333333336</v>
      </c>
      <c r="X27" s="3">
        <f>[23]Setembro!$B$27</f>
        <v>20.091666666666665</v>
      </c>
      <c r="Y27" s="3">
        <f>[23]Setembro!$B$28</f>
        <v>23.3</v>
      </c>
      <c r="Z27" s="3">
        <f>[23]Setembro!$B$29</f>
        <v>21.925000000000001</v>
      </c>
      <c r="AA27" s="3">
        <f>[23]Setembro!$B$30</f>
        <v>12.225000000000001</v>
      </c>
      <c r="AB27" s="3">
        <f>[23]Setembro!$B$31</f>
        <v>14.720833333333333</v>
      </c>
      <c r="AC27" s="3">
        <f>[23]Setembro!$B$32</f>
        <v>18.112500000000001</v>
      </c>
      <c r="AD27" s="3">
        <f>[23]Setembro!$B$33</f>
        <v>16.933333333333337</v>
      </c>
      <c r="AE27" s="3">
        <f>[23]Setembro!$B$34</f>
        <v>22.791666666666668</v>
      </c>
      <c r="AF27" s="17">
        <f t="shared" si="1"/>
        <v>22.716527777777777</v>
      </c>
    </row>
    <row r="28" spans="1:32" ht="17.100000000000001" customHeight="1" x14ac:dyDescent="0.2">
      <c r="A28" s="10" t="s">
        <v>31</v>
      </c>
      <c r="B28" s="3">
        <f>[24]Setembro!$B$5</f>
        <v>25.779166666666669</v>
      </c>
      <c r="C28" s="3">
        <f>[24]Setembro!$B$6</f>
        <v>26.491666666666664</v>
      </c>
      <c r="D28" s="3">
        <f>[24]Setembro!$B$7</f>
        <v>25.695833333333329</v>
      </c>
      <c r="E28" s="3">
        <f>[24]Setembro!$B$8</f>
        <v>24.537499999999998</v>
      </c>
      <c r="F28" s="3">
        <f>[24]Setembro!$B$9</f>
        <v>28.391666666666676</v>
      </c>
      <c r="G28" s="3">
        <f>[24]Setembro!$B$10</f>
        <v>29.612499999999997</v>
      </c>
      <c r="H28" s="3">
        <f>[24]Setembro!$B$11</f>
        <v>28.737499999999997</v>
      </c>
      <c r="I28" s="3">
        <f>[24]Setembro!$B$12</f>
        <v>27.916666666666671</v>
      </c>
      <c r="J28" s="3">
        <f>[24]Setembro!$B$13</f>
        <v>30.429166666666664</v>
      </c>
      <c r="K28" s="3">
        <f>[24]Setembro!$B$14</f>
        <v>28.454166666666662</v>
      </c>
      <c r="L28" s="3">
        <f>[24]Setembro!$B$15</f>
        <v>23.652380952380945</v>
      </c>
      <c r="M28" s="3">
        <f>[24]Setembro!$B$16</f>
        <v>27.858333333333334</v>
      </c>
      <c r="N28" s="3">
        <f>[24]Setembro!$B$17</f>
        <v>26.566666666666663</v>
      </c>
      <c r="O28" s="3">
        <f>[24]Setembro!$B$18</f>
        <v>27.841666666666665</v>
      </c>
      <c r="P28" s="3">
        <f>[24]Setembro!$B$19</f>
        <v>30.770833333333343</v>
      </c>
      <c r="Q28" s="3">
        <f>[24]Setembro!$B$20</f>
        <v>29.841666666666665</v>
      </c>
      <c r="R28" s="3">
        <f>[24]Setembro!$B$21</f>
        <v>29.787499999999994</v>
      </c>
      <c r="S28" s="3">
        <f>[24]Setembro!$B$22</f>
        <v>29.841666666666669</v>
      </c>
      <c r="T28" s="3">
        <f>[24]Setembro!$B$23</f>
        <v>24.3</v>
      </c>
      <c r="U28" s="3">
        <f>[24]Setembro!$B$24</f>
        <v>17.204166666666666</v>
      </c>
      <c r="V28" s="3">
        <f>[24]Setembro!$B$25</f>
        <v>20.562500000000004</v>
      </c>
      <c r="W28" s="3">
        <f>[24]Setembro!$B$26</f>
        <v>18.75</v>
      </c>
      <c r="X28" s="3">
        <f>[24]Setembro!$B$27</f>
        <v>20.304166666666664</v>
      </c>
      <c r="Y28" s="3">
        <f>[24]Setembro!$B$28</f>
        <v>25.941666666666666</v>
      </c>
      <c r="Z28" s="3">
        <f>[24]Setembro!$B$29</f>
        <v>22.650000000000002</v>
      </c>
      <c r="AA28" s="3">
        <f>[24]Setembro!$B$30</f>
        <v>14.566666666666665</v>
      </c>
      <c r="AB28" s="3">
        <f>[24]Setembro!$B$31</f>
        <v>14.591666666666667</v>
      </c>
      <c r="AC28" s="3">
        <f>[24]Setembro!$B$32</f>
        <v>18.454166666666666</v>
      </c>
      <c r="AD28" s="3">
        <f>[24]Setembro!$B$33</f>
        <v>24.25</v>
      </c>
      <c r="AE28" s="3">
        <f>[24]Setembro!$B$34</f>
        <v>27.354166666666668</v>
      </c>
      <c r="AF28" s="17">
        <f t="shared" si="1"/>
        <v>25.037857142857142</v>
      </c>
    </row>
    <row r="29" spans="1:32" ht="17.100000000000001" customHeight="1" x14ac:dyDescent="0.2">
      <c r="A29" s="10" t="s">
        <v>20</v>
      </c>
      <c r="B29" s="3">
        <f>[25]Setembro!$B$5</f>
        <v>24.037499999999998</v>
      </c>
      <c r="C29" s="3">
        <f>[25]Setembro!$B$6</f>
        <v>26.491666666666671</v>
      </c>
      <c r="D29" s="3">
        <f>[25]Setembro!$B$7</f>
        <v>25.112499999999997</v>
      </c>
      <c r="E29" s="3">
        <f>[25]Setembro!$B$8</f>
        <v>26.354166666666668</v>
      </c>
      <c r="F29" s="3">
        <f>[25]Setembro!$B$9</f>
        <v>27.612499999999997</v>
      </c>
      <c r="G29" s="3">
        <f>[25]Setembro!$B$10</f>
        <v>28.008333333333336</v>
      </c>
      <c r="H29" s="3">
        <f>[25]Setembro!$B$11</f>
        <v>28.979166666666668</v>
      </c>
      <c r="I29" s="3">
        <f>[25]Setembro!$B$12</f>
        <v>28.216666666666669</v>
      </c>
      <c r="J29" s="3">
        <f>[25]Setembro!$B$13</f>
        <v>28.337499999999995</v>
      </c>
      <c r="K29" s="3">
        <f>[25]Setembro!$B$14</f>
        <v>27.519047619047619</v>
      </c>
      <c r="L29" s="3">
        <f>[25]Setembro!$B$15</f>
        <v>27.519047619047619</v>
      </c>
      <c r="M29" s="3">
        <f>[25]Setembro!$B$16</f>
        <v>28.475000000000005</v>
      </c>
      <c r="N29" s="3">
        <f>[25]Setembro!$B$17</f>
        <v>30.112500000000001</v>
      </c>
      <c r="O29" s="3">
        <f>[25]Setembro!$B$18</f>
        <v>28.883333333333336</v>
      </c>
      <c r="P29" s="3">
        <f>[25]Setembro!$B$19</f>
        <v>28.966666666666665</v>
      </c>
      <c r="Q29" s="3">
        <f>[25]Setembro!$B$20</f>
        <v>30.654166666666658</v>
      </c>
      <c r="R29" s="3">
        <f>[25]Setembro!$B$21</f>
        <v>30.216666666666665</v>
      </c>
      <c r="S29" s="3">
        <f>[25]Setembro!$B$22</f>
        <v>31.083333333333332</v>
      </c>
      <c r="T29" s="3">
        <f>[25]Setembro!$B$23</f>
        <v>28.25</v>
      </c>
      <c r="U29" s="3">
        <f>[25]Setembro!$B$24</f>
        <v>20.795833333333334</v>
      </c>
      <c r="V29" s="3">
        <f>[25]Setembro!$B$25</f>
        <v>20.6875</v>
      </c>
      <c r="W29" s="3">
        <f>[25]Setembro!$B$26</f>
        <v>21.279166666666665</v>
      </c>
      <c r="X29" s="3">
        <f>[25]Setembro!$B$27</f>
        <v>22.962499999999995</v>
      </c>
      <c r="Y29" s="3">
        <f>[25]Setembro!$B$28</f>
        <v>25.683333333333337</v>
      </c>
      <c r="Z29" s="3">
        <f>[25]Setembro!$B$29</f>
        <v>22.058333333333337</v>
      </c>
      <c r="AA29" s="3">
        <f>[25]Setembro!$B$30</f>
        <v>19.612500000000001</v>
      </c>
      <c r="AB29" s="3">
        <f>[25]Setembro!$B$31</f>
        <v>18.212499999999999</v>
      </c>
      <c r="AC29" s="3">
        <f>[25]Setembro!$B$32</f>
        <v>20.287500000000005</v>
      </c>
      <c r="AD29" s="3">
        <f>[25]Setembro!$B$33</f>
        <v>23.254166666666674</v>
      </c>
      <c r="AE29" s="3">
        <f>[25]Setembro!$B$34</f>
        <v>27.104166666666668</v>
      </c>
      <c r="AF29" s="17">
        <f t="shared" si="1"/>
        <v>25.892242063492063</v>
      </c>
    </row>
    <row r="30" spans="1:32" s="5" customFormat="1" ht="17.100000000000001" customHeight="1" x14ac:dyDescent="0.2">
      <c r="A30" s="14" t="s">
        <v>35</v>
      </c>
      <c r="B30" s="22">
        <f>AVERAGE(B5:B29)</f>
        <v>24.615300000000005</v>
      </c>
      <c r="C30" s="22">
        <f t="shared" ref="C30:AF30" si="2">AVERAGE(C5:C29)</f>
        <v>25.513000000000002</v>
      </c>
      <c r="D30" s="22">
        <f t="shared" si="2"/>
        <v>25.781571428571429</v>
      </c>
      <c r="E30" s="22">
        <f t="shared" si="2"/>
        <v>24.835320000000003</v>
      </c>
      <c r="F30" s="22">
        <f t="shared" si="2"/>
        <v>26.107583850931679</v>
      </c>
      <c r="G30" s="22">
        <f t="shared" si="2"/>
        <v>26.956500000000002</v>
      </c>
      <c r="H30" s="22">
        <f t="shared" si="2"/>
        <v>27.460380952380952</v>
      </c>
      <c r="I30" s="22">
        <f t="shared" si="2"/>
        <v>26.930666666666667</v>
      </c>
      <c r="J30" s="22">
        <f t="shared" si="2"/>
        <v>27.9175</v>
      </c>
      <c r="K30" s="22">
        <f t="shared" si="2"/>
        <v>26.58309523809524</v>
      </c>
      <c r="L30" s="22">
        <f t="shared" si="2"/>
        <v>23.882095238095236</v>
      </c>
      <c r="M30" s="22">
        <f t="shared" si="2"/>
        <v>26.780500000000004</v>
      </c>
      <c r="N30" s="22">
        <f t="shared" si="2"/>
        <v>27.122499999999999</v>
      </c>
      <c r="O30" s="22">
        <f t="shared" si="2"/>
        <v>28.268666666666668</v>
      </c>
      <c r="P30" s="22">
        <f t="shared" si="2"/>
        <v>29.469333333333342</v>
      </c>
      <c r="Q30" s="22">
        <f t="shared" si="2"/>
        <v>29.664999999999996</v>
      </c>
      <c r="R30" s="22">
        <f t="shared" si="2"/>
        <v>29.56483333333334</v>
      </c>
      <c r="S30" s="22">
        <f t="shared" si="2"/>
        <v>29.905333333333342</v>
      </c>
      <c r="T30" s="22">
        <f t="shared" si="2"/>
        <v>24.39266666666667</v>
      </c>
      <c r="U30" s="22">
        <f t="shared" si="2"/>
        <v>18.707999999999995</v>
      </c>
      <c r="V30" s="22">
        <f t="shared" si="2"/>
        <v>21.387884057971018</v>
      </c>
      <c r="W30" s="22">
        <f t="shared" si="2"/>
        <v>20.522741988304098</v>
      </c>
      <c r="X30" s="22">
        <f t="shared" si="2"/>
        <v>21.628785507246377</v>
      </c>
      <c r="Y30" s="22">
        <f t="shared" si="2"/>
        <v>25.36928039215687</v>
      </c>
      <c r="Z30" s="22">
        <f t="shared" si="2"/>
        <v>22.473560606060602</v>
      </c>
      <c r="AA30" s="22">
        <f t="shared" si="2"/>
        <v>16.140784313725486</v>
      </c>
      <c r="AB30" s="22">
        <f t="shared" si="2"/>
        <v>16.174756410256411</v>
      </c>
      <c r="AC30" s="22">
        <f t="shared" si="2"/>
        <v>19.717500000000001</v>
      </c>
      <c r="AD30" s="22">
        <f t="shared" si="2"/>
        <v>22.684636363636358</v>
      </c>
      <c r="AE30" s="56">
        <f t="shared" si="2"/>
        <v>26.232890109890107</v>
      </c>
      <c r="AF30" s="22">
        <f t="shared" si="2"/>
        <v>24.759755548577392</v>
      </c>
    </row>
  </sheetData>
  <mergeCells count="33">
    <mergeCell ref="B2:AF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1"/>
  <sheetViews>
    <sheetView workbookViewId="0">
      <selection activeCell="AG30" sqref="AG30"/>
    </sheetView>
  </sheetViews>
  <sheetFormatPr defaultRowHeight="12.75" x14ac:dyDescent="0.2"/>
  <cols>
    <col min="1" max="1" width="19.140625" style="2" bestFit="1" customWidth="1"/>
    <col min="2" max="2" width="8" style="2" bestFit="1" customWidth="1"/>
    <col min="3" max="31" width="6.42578125" style="2" customWidth="1"/>
    <col min="32" max="32" width="7.42578125" style="19" bestFit="1" customWidth="1"/>
    <col min="33" max="33" width="8.28515625" style="1" bestFit="1" customWidth="1"/>
    <col min="34" max="34" width="12.42578125" style="40" bestFit="1" customWidth="1"/>
  </cols>
  <sheetData>
    <row r="1" spans="1:34" ht="20.100000000000001" customHeight="1" thickBot="1" x14ac:dyDescent="0.25">
      <c r="A1" s="68" t="s">
        <v>30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</row>
    <row r="2" spans="1:34" s="4" customFormat="1" ht="20.100000000000001" customHeight="1" x14ac:dyDescent="0.2">
      <c r="A2" s="63" t="s">
        <v>21</v>
      </c>
      <c r="B2" s="60" t="s">
        <v>52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42" t="s">
        <v>47</v>
      </c>
    </row>
    <row r="3" spans="1:34" s="5" customFormat="1" ht="20.100000000000001" customHeight="1" x14ac:dyDescent="0.2">
      <c r="A3" s="64"/>
      <c r="B3" s="58">
        <v>1</v>
      </c>
      <c r="C3" s="58">
        <f>SUM(B3+1)</f>
        <v>2</v>
      </c>
      <c r="D3" s="58">
        <f t="shared" ref="D3:AD3" si="0">SUM(C3+1)</f>
        <v>3</v>
      </c>
      <c r="E3" s="58">
        <f t="shared" si="0"/>
        <v>4</v>
      </c>
      <c r="F3" s="58">
        <f t="shared" si="0"/>
        <v>5</v>
      </c>
      <c r="G3" s="58">
        <f t="shared" si="0"/>
        <v>6</v>
      </c>
      <c r="H3" s="58">
        <f t="shared" si="0"/>
        <v>7</v>
      </c>
      <c r="I3" s="58">
        <f t="shared" si="0"/>
        <v>8</v>
      </c>
      <c r="J3" s="58">
        <f t="shared" si="0"/>
        <v>9</v>
      </c>
      <c r="K3" s="58">
        <f t="shared" si="0"/>
        <v>10</v>
      </c>
      <c r="L3" s="58">
        <f t="shared" si="0"/>
        <v>11</v>
      </c>
      <c r="M3" s="58">
        <f t="shared" si="0"/>
        <v>12</v>
      </c>
      <c r="N3" s="58">
        <f t="shared" si="0"/>
        <v>13</v>
      </c>
      <c r="O3" s="58">
        <f t="shared" si="0"/>
        <v>14</v>
      </c>
      <c r="P3" s="58">
        <f t="shared" si="0"/>
        <v>15</v>
      </c>
      <c r="Q3" s="58">
        <f t="shared" si="0"/>
        <v>16</v>
      </c>
      <c r="R3" s="58">
        <f t="shared" si="0"/>
        <v>17</v>
      </c>
      <c r="S3" s="58">
        <f t="shared" si="0"/>
        <v>18</v>
      </c>
      <c r="T3" s="58">
        <f t="shared" si="0"/>
        <v>19</v>
      </c>
      <c r="U3" s="58">
        <f t="shared" si="0"/>
        <v>20</v>
      </c>
      <c r="V3" s="58">
        <f t="shared" si="0"/>
        <v>21</v>
      </c>
      <c r="W3" s="58">
        <f t="shared" si="0"/>
        <v>22</v>
      </c>
      <c r="X3" s="58">
        <f t="shared" si="0"/>
        <v>23</v>
      </c>
      <c r="Y3" s="58">
        <f t="shared" si="0"/>
        <v>24</v>
      </c>
      <c r="Z3" s="58">
        <f t="shared" si="0"/>
        <v>25</v>
      </c>
      <c r="AA3" s="58">
        <f t="shared" si="0"/>
        <v>26</v>
      </c>
      <c r="AB3" s="58">
        <f t="shared" si="0"/>
        <v>27</v>
      </c>
      <c r="AC3" s="58">
        <f t="shared" si="0"/>
        <v>28</v>
      </c>
      <c r="AD3" s="58">
        <f t="shared" si="0"/>
        <v>29</v>
      </c>
      <c r="AE3" s="58">
        <v>30</v>
      </c>
      <c r="AF3" s="31" t="s">
        <v>46</v>
      </c>
      <c r="AG3" s="37" t="s">
        <v>42</v>
      </c>
      <c r="AH3" s="42" t="s">
        <v>48</v>
      </c>
    </row>
    <row r="4" spans="1:34" s="5" customFormat="1" ht="20.100000000000001" customHeight="1" thickBot="1" x14ac:dyDescent="0.25">
      <c r="A4" s="65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30" t="s">
        <v>40</v>
      </c>
      <c r="AG4" s="38" t="s">
        <v>40</v>
      </c>
      <c r="AH4" s="43">
        <v>41182</v>
      </c>
    </row>
    <row r="5" spans="1:34" s="5" customFormat="1" ht="20.100000000000001" customHeight="1" thickTop="1" x14ac:dyDescent="0.2">
      <c r="A5" s="9" t="s">
        <v>49</v>
      </c>
      <c r="B5" s="45">
        <f>[1]Setembro!$K$5</f>
        <v>0</v>
      </c>
      <c r="C5" s="45">
        <f>[1]Setembro!$K$6</f>
        <v>0</v>
      </c>
      <c r="D5" s="45">
        <f>[1]Setembro!$K$7</f>
        <v>0</v>
      </c>
      <c r="E5" s="45">
        <f>[1]Setembro!$K$8</f>
        <v>0</v>
      </c>
      <c r="F5" s="45">
        <f>[1]Setembro!$K$9</f>
        <v>0</v>
      </c>
      <c r="G5" s="45">
        <f>[1]Setembro!$K$10</f>
        <v>0</v>
      </c>
      <c r="H5" s="45">
        <f>[1]Setembro!$K$11</f>
        <v>0</v>
      </c>
      <c r="I5" s="45">
        <f>[1]Setembro!$K$12</f>
        <v>0</v>
      </c>
      <c r="J5" s="45">
        <f>[1]Setembro!$K$13</f>
        <v>0</v>
      </c>
      <c r="K5" s="45">
        <f>[1]Setembro!$K$14</f>
        <v>0</v>
      </c>
      <c r="L5" s="45">
        <f>[1]Setembro!$K$15</f>
        <v>0</v>
      </c>
      <c r="M5" s="45">
        <f>[1]Setembro!$K$16</f>
        <v>0</v>
      </c>
      <c r="N5" s="45">
        <f>[1]Setembro!$K$17</f>
        <v>0</v>
      </c>
      <c r="O5" s="45">
        <f>[1]Setembro!$K$18</f>
        <v>0</v>
      </c>
      <c r="P5" s="45">
        <f>[1]Setembro!$K$19</f>
        <v>0</v>
      </c>
      <c r="Q5" s="45">
        <f>[1]Setembro!$K$20</f>
        <v>0</v>
      </c>
      <c r="R5" s="45">
        <f>[1]Setembro!$K$21</f>
        <v>1.2</v>
      </c>
      <c r="S5" s="45">
        <f>[1]Setembro!$K$22</f>
        <v>0</v>
      </c>
      <c r="T5" s="45">
        <f>[1]Setembro!$K$23</f>
        <v>4.5999999999999996</v>
      </c>
      <c r="U5" s="45">
        <f>[1]Setembro!$K$24</f>
        <v>18</v>
      </c>
      <c r="V5" s="45">
        <f>[1]Setembro!$K$25</f>
        <v>39.79999999999999</v>
      </c>
      <c r="W5" s="45">
        <f>[1]Setembro!$K$26</f>
        <v>0.4</v>
      </c>
      <c r="X5" s="45">
        <f>[1]Setembro!$K$27</f>
        <v>0</v>
      </c>
      <c r="Y5" s="45">
        <f>[1]Setembro!$K$28</f>
        <v>0</v>
      </c>
      <c r="Z5" s="45">
        <f>[1]Setembro!$K$29</f>
        <v>43.400000000000006</v>
      </c>
      <c r="AA5" s="45">
        <f>[1]Setembro!$K$30</f>
        <v>0</v>
      </c>
      <c r="AB5" s="45">
        <f>[1]Setembro!$K$31</f>
        <v>0</v>
      </c>
      <c r="AC5" s="45">
        <f>[1]Setembro!$K$32</f>
        <v>0</v>
      </c>
      <c r="AD5" s="45">
        <f>[1]Setembro!$K$33</f>
        <v>0</v>
      </c>
      <c r="AE5" s="45">
        <f>[1]Setembro!$K$34</f>
        <v>0</v>
      </c>
      <c r="AF5" s="46">
        <f t="shared" ref="AF5:AF27" si="1">SUM(B5:AE5)</f>
        <v>107.4</v>
      </c>
      <c r="AG5" s="49">
        <f t="shared" ref="AG5:AG27" si="2">MAX(B5:AE5)</f>
        <v>43.400000000000006</v>
      </c>
      <c r="AH5" s="40">
        <v>5</v>
      </c>
    </row>
    <row r="6" spans="1:34" ht="17.100000000000001" customHeight="1" x14ac:dyDescent="0.2">
      <c r="A6" s="10" t="s">
        <v>0</v>
      </c>
      <c r="B6" s="3">
        <f>[2]Setembro!$K$5</f>
        <v>0</v>
      </c>
      <c r="C6" s="3">
        <f>[2]Setembro!$K$6</f>
        <v>0</v>
      </c>
      <c r="D6" s="3">
        <f>[2]Setembro!$K$7</f>
        <v>0</v>
      </c>
      <c r="E6" s="3">
        <f>[2]Setembro!$K$8</f>
        <v>0</v>
      </c>
      <c r="F6" s="3">
        <f>[2]Setembro!$K$9</f>
        <v>0</v>
      </c>
      <c r="G6" s="3">
        <f>[2]Setembro!$K$10</f>
        <v>6.6</v>
      </c>
      <c r="H6" s="3">
        <f>[2]Setembro!$K$11</f>
        <v>0</v>
      </c>
      <c r="I6" s="3">
        <f>[2]Setembro!$K$12</f>
        <v>0</v>
      </c>
      <c r="J6" s="3">
        <f>[2]Setembro!$K$13</f>
        <v>0</v>
      </c>
      <c r="K6" s="3">
        <f>[2]Setembro!$K$14</f>
        <v>0</v>
      </c>
      <c r="L6" s="3">
        <f>[2]Setembro!$K$15</f>
        <v>0</v>
      </c>
      <c r="M6" s="3">
        <f>[2]Setembro!$K$16</f>
        <v>0</v>
      </c>
      <c r="N6" s="3">
        <f>[2]Setembro!$K$17</f>
        <v>0</v>
      </c>
      <c r="O6" s="3">
        <f>[2]Setembro!$K$18</f>
        <v>0</v>
      </c>
      <c r="P6" s="3">
        <f>[2]Setembro!$K$19</f>
        <v>0</v>
      </c>
      <c r="Q6" s="3">
        <f>[2]Setembro!$K$20</f>
        <v>8.8000000000000007</v>
      </c>
      <c r="R6" s="3">
        <f>[2]Setembro!$K$21</f>
        <v>0.4</v>
      </c>
      <c r="S6" s="3">
        <f>[2]Setembro!$K$22</f>
        <v>0</v>
      </c>
      <c r="T6" s="3">
        <f>[2]Setembro!$K$23</f>
        <v>8.8000000000000007</v>
      </c>
      <c r="U6" s="3">
        <f>[2]Setembro!$K$24</f>
        <v>1.8</v>
      </c>
      <c r="V6" s="3">
        <f>[2]Setembro!$K$25</f>
        <v>9.9999999999999982</v>
      </c>
      <c r="W6" s="3">
        <f>[2]Setembro!$K$26</f>
        <v>0</v>
      </c>
      <c r="X6" s="3">
        <f>[2]Setembro!$K$27</f>
        <v>0</v>
      </c>
      <c r="Y6" s="3">
        <f>[2]Setembro!$K$28</f>
        <v>0</v>
      </c>
      <c r="Z6" s="3">
        <f>[2]Setembro!$K$29</f>
        <v>29.200000000000003</v>
      </c>
      <c r="AA6" s="3">
        <f>[2]Setembro!$K$30</f>
        <v>0</v>
      </c>
      <c r="AB6" s="3">
        <f>[2]Setembro!$K$31</f>
        <v>0</v>
      </c>
      <c r="AC6" s="3">
        <f>[2]Setembro!$K$32</f>
        <v>0</v>
      </c>
      <c r="AD6" s="3">
        <f>[2]Setembro!$K$33</f>
        <v>2.4</v>
      </c>
      <c r="AE6" s="3">
        <f>[2]Setembro!$K$34</f>
        <v>0</v>
      </c>
      <c r="AF6" s="17">
        <f t="shared" si="1"/>
        <v>68</v>
      </c>
      <c r="AG6" s="17">
        <f t="shared" si="2"/>
        <v>29.200000000000003</v>
      </c>
      <c r="AH6" s="40">
        <v>1</v>
      </c>
    </row>
    <row r="7" spans="1:34" ht="17.100000000000001" customHeight="1" x14ac:dyDescent="0.2">
      <c r="A7" s="10" t="s">
        <v>1</v>
      </c>
      <c r="B7" s="3">
        <f>[3]Setembro!$K$5</f>
        <v>0</v>
      </c>
      <c r="C7" s="3">
        <f>[3]Setembro!$K$6</f>
        <v>0</v>
      </c>
      <c r="D7" s="3">
        <f>[3]Setembro!$K$7</f>
        <v>0</v>
      </c>
      <c r="E7" s="3">
        <f>[3]Setembro!$K$8</f>
        <v>0</v>
      </c>
      <c r="F7" s="3">
        <f>[3]Setembro!$K$9</f>
        <v>0</v>
      </c>
      <c r="G7" s="3">
        <f>[3]Setembro!$K$10</f>
        <v>0</v>
      </c>
      <c r="H7" s="3">
        <f>[3]Setembro!$K$11</f>
        <v>0</v>
      </c>
      <c r="I7" s="3">
        <f>[3]Setembro!$K$12</f>
        <v>0</v>
      </c>
      <c r="J7" s="3">
        <f>[3]Setembro!$K$13</f>
        <v>0</v>
      </c>
      <c r="K7" s="3">
        <f>[3]Setembro!$K$14</f>
        <v>0</v>
      </c>
      <c r="L7" s="3">
        <f>[3]Setembro!$K$15</f>
        <v>0</v>
      </c>
      <c r="M7" s="3">
        <f>[3]Setembro!$K$16</f>
        <v>0</v>
      </c>
      <c r="N7" s="3">
        <f>[3]Setembro!$K$17</f>
        <v>0</v>
      </c>
      <c r="O7" s="3">
        <f>[3]Setembro!$K$18</f>
        <v>0</v>
      </c>
      <c r="P7" s="3">
        <f>[3]Setembro!$K$19</f>
        <v>0</v>
      </c>
      <c r="Q7" s="3">
        <f>[3]Setembro!$K$20</f>
        <v>0</v>
      </c>
      <c r="R7" s="3">
        <f>[3]Setembro!$K$21</f>
        <v>0</v>
      </c>
      <c r="S7" s="3">
        <f>[3]Setembro!$K$22</f>
        <v>0</v>
      </c>
      <c r="T7" s="3">
        <f>[3]Setembro!$K$23</f>
        <v>5.4</v>
      </c>
      <c r="U7" s="3">
        <f>[3]Setembro!$K$24</f>
        <v>16</v>
      </c>
      <c r="V7" s="3">
        <f>[3]Setembro!$K$25</f>
        <v>58.400000000000013</v>
      </c>
      <c r="W7" s="3">
        <f>[3]Setembro!$K$26</f>
        <v>0.2</v>
      </c>
      <c r="X7" s="3">
        <f>[3]Setembro!$K$27</f>
        <v>0</v>
      </c>
      <c r="Y7" s="3">
        <f>[3]Setembro!$K$28</f>
        <v>0</v>
      </c>
      <c r="Z7" s="3">
        <f>[3]Setembro!$K$29</f>
        <v>10.399999999999999</v>
      </c>
      <c r="AA7" s="3">
        <f>[3]Setembro!$K$30</f>
        <v>0</v>
      </c>
      <c r="AB7" s="3">
        <f>[3]Setembro!$K$31</f>
        <v>0</v>
      </c>
      <c r="AC7" s="3">
        <f>[3]Setembro!$K$32</f>
        <v>0</v>
      </c>
      <c r="AD7" s="3">
        <f>[3]Setembro!$K$33</f>
        <v>0</v>
      </c>
      <c r="AE7" s="3">
        <f>[3]Setembro!$K$34</f>
        <v>0</v>
      </c>
      <c r="AF7" s="17">
        <f t="shared" si="1"/>
        <v>90.4</v>
      </c>
      <c r="AG7" s="17">
        <f t="shared" si="2"/>
        <v>58.400000000000013</v>
      </c>
      <c r="AH7" s="40">
        <v>5</v>
      </c>
    </row>
    <row r="8" spans="1:34" ht="17.100000000000001" customHeight="1" x14ac:dyDescent="0.2">
      <c r="A8" s="10" t="s">
        <v>50</v>
      </c>
      <c r="B8" s="3">
        <f>[4]Setembro!$K$5</f>
        <v>0</v>
      </c>
      <c r="C8" s="3">
        <f>[4]Setembro!$K$6</f>
        <v>0</v>
      </c>
      <c r="D8" s="3">
        <f>[4]Setembro!$K$7</f>
        <v>0</v>
      </c>
      <c r="E8" s="3">
        <f>[4]Setembro!$K$8</f>
        <v>0</v>
      </c>
      <c r="F8" s="3">
        <f>[4]Setembro!$K$9</f>
        <v>0</v>
      </c>
      <c r="G8" s="3">
        <f>[4]Setembro!$K$10</f>
        <v>0</v>
      </c>
      <c r="H8" s="3">
        <f>[4]Setembro!$K$11</f>
        <v>0</v>
      </c>
      <c r="I8" s="3">
        <f>[4]Setembro!$K$12</f>
        <v>0</v>
      </c>
      <c r="J8" s="3">
        <f>[4]Setembro!$K$13</f>
        <v>0</v>
      </c>
      <c r="K8" s="3">
        <f>[4]Setembro!$K$14</f>
        <v>0</v>
      </c>
      <c r="L8" s="3">
        <f>[4]Setembro!$K$15</f>
        <v>0</v>
      </c>
      <c r="M8" s="3">
        <f>[4]Setembro!$K$16</f>
        <v>0</v>
      </c>
      <c r="N8" s="3">
        <f>[4]Setembro!$K$17</f>
        <v>0</v>
      </c>
      <c r="O8" s="3">
        <f>[4]Setembro!$K$18</f>
        <v>0</v>
      </c>
      <c r="P8" s="3">
        <f>[4]Setembro!$K$19</f>
        <v>0</v>
      </c>
      <c r="Q8" s="3">
        <f>[4]Setembro!$K$20</f>
        <v>0</v>
      </c>
      <c r="R8" s="3">
        <f>[4]Setembro!$K$21</f>
        <v>5</v>
      </c>
      <c r="S8" s="3">
        <f>[4]Setembro!$K$22</f>
        <v>0</v>
      </c>
      <c r="T8" s="3">
        <f>[4]Setembro!$K$23</f>
        <v>16.8</v>
      </c>
      <c r="U8" s="3">
        <f>[4]Setembro!$K$24</f>
        <v>0</v>
      </c>
      <c r="V8" s="3">
        <f>[4]Setembro!$K$25</f>
        <v>1.8</v>
      </c>
      <c r="W8" s="3">
        <f>[4]Setembro!$K$26</f>
        <v>9.9999999999999982</v>
      </c>
      <c r="X8" s="3">
        <f>[4]Setembro!$K$27</f>
        <v>0</v>
      </c>
      <c r="Y8" s="3">
        <f>[4]Setembro!$K$28</f>
        <v>0</v>
      </c>
      <c r="Z8" s="3">
        <f>[4]Setembro!$K$29</f>
        <v>29.200000000000003</v>
      </c>
      <c r="AA8" s="3">
        <f>[4]Setembro!$K$30</f>
        <v>0</v>
      </c>
      <c r="AB8" s="3">
        <f>[4]Setembro!$K$31</f>
        <v>0</v>
      </c>
      <c r="AC8" s="3">
        <f>[4]Setembro!$K$32</f>
        <v>0</v>
      </c>
      <c r="AD8" s="3">
        <f>[4]Setembro!$K$33</f>
        <v>2.4</v>
      </c>
      <c r="AE8" s="3">
        <f>[4]Setembro!$K$34</f>
        <v>0</v>
      </c>
      <c r="AF8" s="17">
        <f t="shared" si="1"/>
        <v>65.2</v>
      </c>
      <c r="AG8" s="17">
        <f t="shared" si="2"/>
        <v>29.200000000000003</v>
      </c>
      <c r="AH8" s="40">
        <v>1</v>
      </c>
    </row>
    <row r="9" spans="1:34" ht="17.100000000000001" customHeight="1" x14ac:dyDescent="0.2">
      <c r="A9" s="10" t="s">
        <v>2</v>
      </c>
      <c r="B9" s="3">
        <f>[5]Setembro!$K$5</f>
        <v>0</v>
      </c>
      <c r="C9" s="3">
        <f>[5]Setembro!$K$6</f>
        <v>0</v>
      </c>
      <c r="D9" s="3">
        <f>[5]Setembro!$K$7</f>
        <v>0</v>
      </c>
      <c r="E9" s="3">
        <f>[5]Setembro!$K$8</f>
        <v>0</v>
      </c>
      <c r="F9" s="3">
        <f>[5]Setembro!$K$9</f>
        <v>0</v>
      </c>
      <c r="G9" s="3">
        <f>[5]Setembro!$K$10</f>
        <v>0</v>
      </c>
      <c r="H9" s="3">
        <f>[5]Setembro!$K$11</f>
        <v>0</v>
      </c>
      <c r="I9" s="3">
        <f>[5]Setembro!$K$12</f>
        <v>0</v>
      </c>
      <c r="J9" s="3">
        <f>[5]Setembro!$K$13</f>
        <v>0</v>
      </c>
      <c r="K9" s="3">
        <f>[5]Setembro!$K$14</f>
        <v>0</v>
      </c>
      <c r="L9" s="3">
        <f>[5]Setembro!$K$15</f>
        <v>0</v>
      </c>
      <c r="M9" s="3">
        <f>[5]Setembro!$K$16</f>
        <v>0</v>
      </c>
      <c r="N9" s="3">
        <f>[5]Setembro!$K$17</f>
        <v>0</v>
      </c>
      <c r="O9" s="3">
        <f>[5]Setembro!$K$18</f>
        <v>0</v>
      </c>
      <c r="P9" s="3">
        <f>[5]Setembro!$K$19</f>
        <v>0</v>
      </c>
      <c r="Q9" s="3">
        <f>[5]Setembro!$K$20</f>
        <v>14.399999999999999</v>
      </c>
      <c r="R9" s="3">
        <f>[5]Setembro!$K$21</f>
        <v>0</v>
      </c>
      <c r="S9" s="3">
        <f>[5]Setembro!$K$22</f>
        <v>0</v>
      </c>
      <c r="T9" s="3">
        <f>[5]Setembro!$K$23</f>
        <v>6.0000000000000009</v>
      </c>
      <c r="U9" s="3">
        <f>[5]Setembro!$K$24</f>
        <v>7.8</v>
      </c>
      <c r="V9" s="3">
        <f>[5]Setembro!$K$25</f>
        <v>86.4</v>
      </c>
      <c r="W9" s="3">
        <f>[5]Setembro!$K$26</f>
        <v>0.2</v>
      </c>
      <c r="X9" s="3">
        <f>[5]Setembro!$K$27</f>
        <v>0</v>
      </c>
      <c r="Y9" s="3">
        <f>[5]Setembro!$K$28</f>
        <v>0</v>
      </c>
      <c r="Z9" s="3">
        <f>[5]Setembro!$K$29</f>
        <v>7.2</v>
      </c>
      <c r="AA9" s="3">
        <f>[5]Setembro!$K$30</f>
        <v>0</v>
      </c>
      <c r="AB9" s="3">
        <f>[5]Setembro!$K$31</f>
        <v>0</v>
      </c>
      <c r="AC9" s="3">
        <f>[5]Setembro!$K$32</f>
        <v>0</v>
      </c>
      <c r="AD9" s="3">
        <f>[5]Setembro!$K$33</f>
        <v>0</v>
      </c>
      <c r="AE9" s="3">
        <f>[5]Setembro!$K$34</f>
        <v>0</v>
      </c>
      <c r="AF9" s="17">
        <f t="shared" si="1"/>
        <v>122.00000000000001</v>
      </c>
      <c r="AG9" s="17">
        <f t="shared" si="2"/>
        <v>86.4</v>
      </c>
      <c r="AH9" s="40">
        <v>5</v>
      </c>
    </row>
    <row r="10" spans="1:34" ht="17.100000000000001" customHeight="1" x14ac:dyDescent="0.2">
      <c r="A10" s="10" t="s">
        <v>3</v>
      </c>
      <c r="B10" s="3">
        <f>[6]Setembro!$K$5</f>
        <v>0</v>
      </c>
      <c r="C10" s="3">
        <f>[6]Setembro!$K$6</f>
        <v>0</v>
      </c>
      <c r="D10" s="3">
        <f>[6]Setembro!$K$7</f>
        <v>0</v>
      </c>
      <c r="E10" s="3">
        <f>[6]Setembro!$K$8</f>
        <v>0</v>
      </c>
      <c r="F10" s="3">
        <f>[6]Setembro!$K$9</f>
        <v>0</v>
      </c>
      <c r="G10" s="3">
        <f>[6]Setembro!$K$10</f>
        <v>0</v>
      </c>
      <c r="H10" s="3">
        <f>[6]Setembro!$K$11</f>
        <v>0</v>
      </c>
      <c r="I10" s="3">
        <f>[6]Setembro!$K$12</f>
        <v>0</v>
      </c>
      <c r="J10" s="3">
        <f>[6]Setembro!$K$13</f>
        <v>0</v>
      </c>
      <c r="K10" s="3">
        <f>[6]Setembro!$K$14</f>
        <v>0</v>
      </c>
      <c r="L10" s="3">
        <f>[6]Setembro!$K$15</f>
        <v>0</v>
      </c>
      <c r="M10" s="3">
        <f>[6]Setembro!$K$16</f>
        <v>0</v>
      </c>
      <c r="N10" s="3">
        <f>[6]Setembro!$K$17</f>
        <v>0</v>
      </c>
      <c r="O10" s="3">
        <f>[6]Setembro!$K$18</f>
        <v>0</v>
      </c>
      <c r="P10" s="3">
        <f>[6]Setembro!$K$19</f>
        <v>0</v>
      </c>
      <c r="Q10" s="3">
        <f>[6]Setembro!$K$20</f>
        <v>0</v>
      </c>
      <c r="R10" s="3">
        <f>[6]Setembro!$K$21</f>
        <v>0</v>
      </c>
      <c r="S10" s="3">
        <f>[6]Setembro!$K$22</f>
        <v>0</v>
      </c>
      <c r="T10" s="3">
        <f>[6]Setembro!$K$23</f>
        <v>3.5999999999999996</v>
      </c>
      <c r="U10" s="3">
        <f>[6]Setembro!$K$24</f>
        <v>23.799999999999997</v>
      </c>
      <c r="V10" s="3">
        <f>[6]Setembro!$K$25</f>
        <v>5.3999999999999995</v>
      </c>
      <c r="W10" s="3">
        <f>[6]Setembro!$K$26</f>
        <v>0.2</v>
      </c>
      <c r="X10" s="3">
        <f>[6]Setembro!$K$27</f>
        <v>0</v>
      </c>
      <c r="Y10" s="3">
        <f>[6]Setembro!$K$28</f>
        <v>6.2</v>
      </c>
      <c r="Z10" s="3">
        <f>[6]Setembro!$K$29</f>
        <v>17.200000000000003</v>
      </c>
      <c r="AA10" s="3">
        <f>[6]Setembro!$K$30</f>
        <v>0</v>
      </c>
      <c r="AB10" s="3">
        <f>[6]Setembro!$K$31</f>
        <v>0</v>
      </c>
      <c r="AC10" s="3">
        <f>[6]Setembro!$K$32</f>
        <v>0</v>
      </c>
      <c r="AD10" s="3">
        <f>[6]Setembro!$K$33</f>
        <v>0</v>
      </c>
      <c r="AE10" s="3">
        <f>[6]Setembro!$K$34</f>
        <v>0</v>
      </c>
      <c r="AF10" s="17">
        <f t="shared" si="1"/>
        <v>56.400000000000006</v>
      </c>
      <c r="AG10" s="17">
        <f t="shared" si="2"/>
        <v>23.799999999999997</v>
      </c>
      <c r="AH10" s="40">
        <v>5</v>
      </c>
    </row>
    <row r="11" spans="1:34" ht="17.100000000000001" customHeight="1" x14ac:dyDescent="0.2">
      <c r="A11" s="10" t="s">
        <v>4</v>
      </c>
      <c r="B11" s="3">
        <f>[7]Setembro!$K$5</f>
        <v>0</v>
      </c>
      <c r="C11" s="3">
        <f>[7]Setembro!$K$6</f>
        <v>0</v>
      </c>
      <c r="D11" s="3">
        <f>[7]Setembro!$K$7</f>
        <v>0</v>
      </c>
      <c r="E11" s="3">
        <f>[7]Setembro!$K$8</f>
        <v>0</v>
      </c>
      <c r="F11" s="3">
        <f>[7]Setembro!$K$9</f>
        <v>0</v>
      </c>
      <c r="G11" s="3">
        <f>[7]Setembro!$K$10</f>
        <v>0</v>
      </c>
      <c r="H11" s="3">
        <f>[7]Setembro!$K$11</f>
        <v>0</v>
      </c>
      <c r="I11" s="3">
        <f>[7]Setembro!$K$12</f>
        <v>0</v>
      </c>
      <c r="J11" s="3">
        <f>[7]Setembro!$K$13</f>
        <v>0</v>
      </c>
      <c r="K11" s="3">
        <f>[7]Setembro!$K$14</f>
        <v>0</v>
      </c>
      <c r="L11" s="3">
        <f>[7]Setembro!$K$15</f>
        <v>0</v>
      </c>
      <c r="M11" s="3">
        <f>[7]Setembro!$K$16</f>
        <v>0</v>
      </c>
      <c r="N11" s="3">
        <f>[7]Setembro!$K$17</f>
        <v>0</v>
      </c>
      <c r="O11" s="3">
        <f>[7]Setembro!$K$18</f>
        <v>0</v>
      </c>
      <c r="P11" s="3">
        <f>[7]Setembro!$K$19</f>
        <v>0</v>
      </c>
      <c r="Q11" s="3">
        <f>[7]Setembro!$K$20</f>
        <v>0</v>
      </c>
      <c r="R11" s="3">
        <f>[7]Setembro!$K$21</f>
        <v>0</v>
      </c>
      <c r="S11" s="3">
        <f>[7]Setembro!$K$22</f>
        <v>0</v>
      </c>
      <c r="T11" s="3">
        <f>[7]Setembro!$K$23</f>
        <v>0</v>
      </c>
      <c r="U11" s="3">
        <f>[7]Setembro!$K$24</f>
        <v>34</v>
      </c>
      <c r="V11" s="3">
        <f>[7]Setembro!$K$25</f>
        <v>12.8</v>
      </c>
      <c r="W11" s="3">
        <f>[7]Setembro!$K$26</f>
        <v>1</v>
      </c>
      <c r="X11" s="3">
        <f>[7]Setembro!$K$27</f>
        <v>1</v>
      </c>
      <c r="Y11" s="3">
        <f>[7]Setembro!$K$28</f>
        <v>1</v>
      </c>
      <c r="Z11" s="3">
        <f>[7]Setembro!$K$29</f>
        <v>0.60000000000000009</v>
      </c>
      <c r="AA11" s="3">
        <f>[7]Setembro!$K$30</f>
        <v>0</v>
      </c>
      <c r="AB11" s="3">
        <f>[7]Setembro!$K$31</f>
        <v>0</v>
      </c>
      <c r="AC11" s="3">
        <f>[7]Setembro!$K$32</f>
        <v>0</v>
      </c>
      <c r="AD11" s="3">
        <f>[7]Setembro!$K$33</f>
        <v>0</v>
      </c>
      <c r="AE11" s="3">
        <f>[7]Setembro!$K$34</f>
        <v>0.2</v>
      </c>
      <c r="AF11" s="17">
        <f t="shared" si="1"/>
        <v>50.6</v>
      </c>
      <c r="AG11" s="17">
        <f t="shared" si="2"/>
        <v>34</v>
      </c>
      <c r="AH11" s="40" t="s">
        <v>60</v>
      </c>
    </row>
    <row r="12" spans="1:34" ht="17.100000000000001" customHeight="1" x14ac:dyDescent="0.2">
      <c r="A12" s="10" t="s">
        <v>5</v>
      </c>
      <c r="B12" s="15">
        <f>[8]Setembro!$K$5</f>
        <v>0</v>
      </c>
      <c r="C12" s="15">
        <f>[8]Setembro!$K$6</f>
        <v>0</v>
      </c>
      <c r="D12" s="15">
        <f>[8]Setembro!$K$7</f>
        <v>0</v>
      </c>
      <c r="E12" s="15">
        <f>[8]Setembro!$K$8</f>
        <v>0</v>
      </c>
      <c r="F12" s="15">
        <f>[8]Setembro!$K$9</f>
        <v>0</v>
      </c>
      <c r="G12" s="15">
        <f>[8]Setembro!$K$10</f>
        <v>0</v>
      </c>
      <c r="H12" s="15">
        <f>[8]Setembro!$K$11</f>
        <v>0</v>
      </c>
      <c r="I12" s="15">
        <f>[8]Setembro!$K$12</f>
        <v>0</v>
      </c>
      <c r="J12" s="15">
        <f>[8]Setembro!$K$13</f>
        <v>0</v>
      </c>
      <c r="K12" s="15">
        <f>[8]Setembro!$K$14</f>
        <v>0</v>
      </c>
      <c r="L12" s="15">
        <f>[8]Setembro!$K$15</f>
        <v>0</v>
      </c>
      <c r="M12" s="15">
        <f>[8]Setembro!$K$16</f>
        <v>0</v>
      </c>
      <c r="N12" s="15">
        <f>[8]Setembro!$K$17</f>
        <v>0</v>
      </c>
      <c r="O12" s="15">
        <f>[8]Setembro!$K$18</f>
        <v>0</v>
      </c>
      <c r="P12" s="15">
        <f>[8]Setembro!$K$19</f>
        <v>0</v>
      </c>
      <c r="Q12" s="15">
        <f>[8]Setembro!$K$20</f>
        <v>0</v>
      </c>
      <c r="R12" s="15">
        <f>[8]Setembro!$K$21</f>
        <v>0</v>
      </c>
      <c r="S12" s="15">
        <f>[8]Setembro!$K$22</f>
        <v>0</v>
      </c>
      <c r="T12" s="15">
        <f>[8]Setembro!$K$23</f>
        <v>0</v>
      </c>
      <c r="U12" s="15">
        <f>[8]Setembro!$K$24</f>
        <v>0</v>
      </c>
      <c r="V12" s="15">
        <f>[8]Setembro!$K$25</f>
        <v>1.2</v>
      </c>
      <c r="W12" s="15">
        <f>[8]Setembro!$K$26</f>
        <v>0</v>
      </c>
      <c r="X12" s="15">
        <f>[8]Setembro!$K$27</f>
        <v>0</v>
      </c>
      <c r="Y12" s="15">
        <f>[8]Setembro!$K$28</f>
        <v>0</v>
      </c>
      <c r="Z12" s="15">
        <f>[8]Setembro!$K$29</f>
        <v>14.2</v>
      </c>
      <c r="AA12" s="15">
        <f>[8]Setembro!$K$30</f>
        <v>0.2</v>
      </c>
      <c r="AB12" s="15">
        <f>[8]Setembro!$K$31</f>
        <v>0</v>
      </c>
      <c r="AC12" s="15">
        <f>[8]Setembro!$K$32</f>
        <v>0.6</v>
      </c>
      <c r="AD12" s="15">
        <f>[8]Setembro!$K$33</f>
        <v>0</v>
      </c>
      <c r="AE12" s="15">
        <f>[8]Setembro!$K$34</f>
        <v>0</v>
      </c>
      <c r="AF12" s="17">
        <f t="shared" si="1"/>
        <v>16.2</v>
      </c>
      <c r="AG12" s="17">
        <f t="shared" si="2"/>
        <v>14.2</v>
      </c>
      <c r="AH12" s="40">
        <v>2</v>
      </c>
    </row>
    <row r="13" spans="1:34" ht="17.100000000000001" customHeight="1" x14ac:dyDescent="0.2">
      <c r="A13" s="10" t="s">
        <v>6</v>
      </c>
      <c r="B13" s="15">
        <f>[9]Setembro!$K$5</f>
        <v>0</v>
      </c>
      <c r="C13" s="15">
        <f>[9]Setembro!$K$6</f>
        <v>0</v>
      </c>
      <c r="D13" s="15">
        <f>[9]Setembro!$K$7</f>
        <v>0</v>
      </c>
      <c r="E13" s="15">
        <f>[9]Setembro!$K$8</f>
        <v>0</v>
      </c>
      <c r="F13" s="15">
        <f>[9]Setembro!$K$9</f>
        <v>0</v>
      </c>
      <c r="G13" s="15">
        <f>[9]Setembro!$K$10</f>
        <v>0</v>
      </c>
      <c r="H13" s="15">
        <f>[9]Setembro!$K$11</f>
        <v>0</v>
      </c>
      <c r="I13" s="15">
        <f>[9]Setembro!$K$12</f>
        <v>0</v>
      </c>
      <c r="J13" s="15">
        <f>[9]Setembro!$K$13</f>
        <v>0</v>
      </c>
      <c r="K13" s="15">
        <f>[9]Setembro!$K$14</f>
        <v>0</v>
      </c>
      <c r="L13" s="15">
        <f>[9]Setembro!$K$15</f>
        <v>0</v>
      </c>
      <c r="M13" s="15">
        <f>[9]Setembro!$K$16</f>
        <v>0</v>
      </c>
      <c r="N13" s="15">
        <f>[9]Setembro!$K$17</f>
        <v>0</v>
      </c>
      <c r="O13" s="15">
        <f>[9]Setembro!$K$18</f>
        <v>0</v>
      </c>
      <c r="P13" s="15">
        <f>[9]Setembro!$K$19</f>
        <v>0</v>
      </c>
      <c r="Q13" s="15">
        <f>[9]Setembro!$K$20</f>
        <v>0</v>
      </c>
      <c r="R13" s="15">
        <f>[9]Setembro!$K$21</f>
        <v>0</v>
      </c>
      <c r="S13" s="15">
        <f>[9]Setembro!$K$22</f>
        <v>0</v>
      </c>
      <c r="T13" s="15">
        <f>[9]Setembro!$K$23</f>
        <v>3.4000000000000004</v>
      </c>
      <c r="U13" s="15">
        <f>[9]Setembro!$K$24</f>
        <v>1.4</v>
      </c>
      <c r="V13" s="15">
        <f>[9]Setembro!$K$25</f>
        <v>5</v>
      </c>
      <c r="W13" s="15">
        <f>[9]Setembro!$K$26</f>
        <v>3.4000000000000008</v>
      </c>
      <c r="X13" s="15">
        <f>[9]Setembro!$K$27</f>
        <v>2.1999999999999997</v>
      </c>
      <c r="Y13" s="15">
        <f>[9]Setembro!$K$28</f>
        <v>3.4000000000000004</v>
      </c>
      <c r="Z13" s="15">
        <f>[9]Setembro!$K$29</f>
        <v>0</v>
      </c>
      <c r="AA13" s="15">
        <f>[9]Setembro!$K$30</f>
        <v>0</v>
      </c>
      <c r="AB13" s="15">
        <f>[9]Setembro!$K$31</f>
        <v>0</v>
      </c>
      <c r="AC13" s="15">
        <f>[9]Setembro!$K$32</f>
        <v>0</v>
      </c>
      <c r="AD13" s="15">
        <f>[9]Setembro!$K$33</f>
        <v>0</v>
      </c>
      <c r="AE13" s="15">
        <f>[9]Setembro!$K$34</f>
        <v>0</v>
      </c>
      <c r="AF13" s="17">
        <f t="shared" si="1"/>
        <v>18.8</v>
      </c>
      <c r="AG13" s="17">
        <f t="shared" si="2"/>
        <v>5</v>
      </c>
      <c r="AH13" s="40">
        <v>6</v>
      </c>
    </row>
    <row r="14" spans="1:34" ht="17.100000000000001" customHeight="1" x14ac:dyDescent="0.2">
      <c r="A14" s="10" t="s">
        <v>7</v>
      </c>
      <c r="B14" s="15">
        <f>[10]Setembro!$K$5</f>
        <v>0</v>
      </c>
      <c r="C14" s="15">
        <f>[10]Setembro!$K$6</f>
        <v>0</v>
      </c>
      <c r="D14" s="15">
        <f>[10]Setembro!$K$7</f>
        <v>0</v>
      </c>
      <c r="E14" s="15">
        <f>[10]Setembro!$K$8</f>
        <v>0</v>
      </c>
      <c r="F14" s="15">
        <f>[10]Setembro!$K$9</f>
        <v>0</v>
      </c>
      <c r="G14" s="15">
        <f>[10]Setembro!$K$10</f>
        <v>0</v>
      </c>
      <c r="H14" s="15">
        <f>[10]Setembro!$K$11</f>
        <v>0</v>
      </c>
      <c r="I14" s="15">
        <f>[10]Setembro!$K$12</f>
        <v>0</v>
      </c>
      <c r="J14" s="15">
        <f>[10]Setembro!$K$13</f>
        <v>0</v>
      </c>
      <c r="K14" s="15">
        <f>[10]Setembro!$K$14</f>
        <v>0</v>
      </c>
      <c r="L14" s="15">
        <f>[10]Setembro!$K$15</f>
        <v>0</v>
      </c>
      <c r="M14" s="15">
        <f>[10]Setembro!$K$16</f>
        <v>2.6</v>
      </c>
      <c r="N14" s="15">
        <f>[10]Setembro!$K$17</f>
        <v>0</v>
      </c>
      <c r="O14" s="15">
        <f>[10]Setembro!$K$18</f>
        <v>0</v>
      </c>
      <c r="P14" s="15">
        <f>[10]Setembro!$K$19</f>
        <v>0</v>
      </c>
      <c r="Q14" s="15">
        <f>[10]Setembro!$K$20</f>
        <v>0</v>
      </c>
      <c r="R14" s="15">
        <f>[10]Setembro!$K$21</f>
        <v>0</v>
      </c>
      <c r="S14" s="15">
        <f>[10]Setembro!$K$22</f>
        <v>0</v>
      </c>
      <c r="T14" s="15">
        <f>[10]Setembro!$K$23</f>
        <v>20.8</v>
      </c>
      <c r="U14" s="15">
        <f>[10]Setembro!$K$24</f>
        <v>0.8</v>
      </c>
      <c r="V14" s="15">
        <f>[10]Setembro!$K$25</f>
        <v>15.200000000000001</v>
      </c>
      <c r="W14" s="15">
        <f>[10]Setembro!$K$26</f>
        <v>0</v>
      </c>
      <c r="X14" s="15">
        <f>[10]Setembro!$K$27</f>
        <v>0</v>
      </c>
      <c r="Y14" s="15">
        <f>[10]Setembro!$K$28</f>
        <v>0</v>
      </c>
      <c r="Z14" s="15">
        <f>[10]Setembro!$K$29</f>
        <v>11.4</v>
      </c>
      <c r="AA14" s="15">
        <f>[10]Setembro!$K$30</f>
        <v>0</v>
      </c>
      <c r="AB14" s="15">
        <f>[10]Setembro!$K$31</f>
        <v>0</v>
      </c>
      <c r="AC14" s="15">
        <f>[10]Setembro!$K$32</f>
        <v>0</v>
      </c>
      <c r="AD14" s="15">
        <f>[10]Setembro!$K$33</f>
        <v>0</v>
      </c>
      <c r="AE14" s="15">
        <f>[10]Setembro!$K$34</f>
        <v>0</v>
      </c>
      <c r="AF14" s="17">
        <f t="shared" si="1"/>
        <v>50.800000000000004</v>
      </c>
      <c r="AG14" s="17">
        <f t="shared" si="2"/>
        <v>20.8</v>
      </c>
      <c r="AH14" s="40">
        <v>5</v>
      </c>
    </row>
    <row r="15" spans="1:34" ht="17.100000000000001" customHeight="1" x14ac:dyDescent="0.2">
      <c r="A15" s="10" t="s">
        <v>8</v>
      </c>
      <c r="B15" s="3">
        <f>[11]Setembro!$K$5</f>
        <v>0</v>
      </c>
      <c r="C15" s="3">
        <f>[11]Setembro!$K$6</f>
        <v>0</v>
      </c>
      <c r="D15" s="3">
        <f>[11]Setembro!$K$7</f>
        <v>0</v>
      </c>
      <c r="E15" s="3">
        <f>[11]Setembro!$K$8</f>
        <v>0</v>
      </c>
      <c r="F15" s="3">
        <f>[11]Setembro!$K$9</f>
        <v>0</v>
      </c>
      <c r="G15" s="3">
        <f>[11]Setembro!$K$10</f>
        <v>0</v>
      </c>
      <c r="H15" s="3">
        <f>[11]Setembro!$K$11</f>
        <v>0</v>
      </c>
      <c r="I15" s="3">
        <f>[11]Setembro!$K$12</f>
        <v>0</v>
      </c>
      <c r="J15" s="3">
        <f>[11]Setembro!$K$13</f>
        <v>0</v>
      </c>
      <c r="K15" s="3">
        <f>[11]Setembro!$K$14</f>
        <v>0</v>
      </c>
      <c r="L15" s="3">
        <f>[11]Setembro!$K$15</f>
        <v>0</v>
      </c>
      <c r="M15" s="3">
        <f>[11]Setembro!$K$16</f>
        <v>0</v>
      </c>
      <c r="N15" s="3">
        <f>[11]Setembro!$K$17</f>
        <v>0</v>
      </c>
      <c r="O15" s="3">
        <f>[11]Setembro!$K$18</f>
        <v>0</v>
      </c>
      <c r="P15" s="3">
        <f>[11]Setembro!$K$19</f>
        <v>0</v>
      </c>
      <c r="Q15" s="3">
        <f>[11]Setembro!$K$20</f>
        <v>0</v>
      </c>
      <c r="R15" s="3">
        <f>[11]Setembro!$K$21</f>
        <v>0</v>
      </c>
      <c r="S15" s="3">
        <f>[11]Setembro!$K$22</f>
        <v>0</v>
      </c>
      <c r="T15" s="3">
        <f>[11]Setembro!$K$23</f>
        <v>19.999999999999996</v>
      </c>
      <c r="U15" s="3">
        <f>[11]Setembro!$K$24</f>
        <v>0</v>
      </c>
      <c r="V15" s="3">
        <f>[11]Setembro!$K$25</f>
        <v>2.8</v>
      </c>
      <c r="W15" s="3">
        <f>[11]Setembro!$K$26</f>
        <v>0</v>
      </c>
      <c r="X15" s="3">
        <f>[11]Setembro!$K$27</f>
        <v>0</v>
      </c>
      <c r="Y15" s="3">
        <f>[11]Setembro!$K$28</f>
        <v>0</v>
      </c>
      <c r="Z15" s="3">
        <f>[11]Setembro!$K$29</f>
        <v>12.6</v>
      </c>
      <c r="AA15" s="3">
        <f>[11]Setembro!$K$30</f>
        <v>0</v>
      </c>
      <c r="AB15" s="3">
        <f>[11]Setembro!$K$31</f>
        <v>0</v>
      </c>
      <c r="AC15" s="3">
        <f>[11]Setembro!$K$32</f>
        <v>0</v>
      </c>
      <c r="AD15" s="3">
        <f>[11]Setembro!$K$33</f>
        <v>0.8</v>
      </c>
      <c r="AE15" s="3">
        <f>[11]Setembro!$K$34</f>
        <v>0</v>
      </c>
      <c r="AF15" s="17">
        <f t="shared" si="1"/>
        <v>36.199999999999996</v>
      </c>
      <c r="AG15" s="17">
        <f t="shared" si="2"/>
        <v>19.999999999999996</v>
      </c>
      <c r="AH15" s="40">
        <v>1</v>
      </c>
    </row>
    <row r="16" spans="1:34" ht="17.100000000000001" customHeight="1" x14ac:dyDescent="0.2">
      <c r="A16" s="10" t="s">
        <v>9</v>
      </c>
      <c r="B16" s="15">
        <f>[12]Setembro!$K$5</f>
        <v>0</v>
      </c>
      <c r="C16" s="15">
        <f>[12]Setembro!$K$6</f>
        <v>0</v>
      </c>
      <c r="D16" s="15">
        <f>[12]Setembro!$K$7</f>
        <v>0</v>
      </c>
      <c r="E16" s="15">
        <f>[12]Setembro!$K$8</f>
        <v>0</v>
      </c>
      <c r="F16" s="15">
        <f>[12]Setembro!$K$9</f>
        <v>0</v>
      </c>
      <c r="G16" s="15">
        <f>[12]Setembro!$K$10</f>
        <v>0</v>
      </c>
      <c r="H16" s="15">
        <f>[12]Setembro!$K$11</f>
        <v>0</v>
      </c>
      <c r="I16" s="15">
        <f>[12]Setembro!$K$12</f>
        <v>0</v>
      </c>
      <c r="J16" s="15">
        <f>[12]Setembro!$K$13</f>
        <v>0</v>
      </c>
      <c r="K16" s="15">
        <f>[12]Setembro!$K$14</f>
        <v>0</v>
      </c>
      <c r="L16" s="15">
        <f>[12]Setembro!$K$15</f>
        <v>0</v>
      </c>
      <c r="M16" s="15">
        <f>[12]Setembro!$K$16</f>
        <v>0</v>
      </c>
      <c r="N16" s="15">
        <f>[12]Setembro!$K$17</f>
        <v>0</v>
      </c>
      <c r="O16" s="15">
        <f>[12]Setembro!$K$18</f>
        <v>0</v>
      </c>
      <c r="P16" s="15">
        <f>[12]Setembro!$K$19</f>
        <v>0</v>
      </c>
      <c r="Q16" s="15">
        <f>[12]Setembro!$K$20</f>
        <v>0</v>
      </c>
      <c r="R16" s="15">
        <f>[12]Setembro!$K$21</f>
        <v>0</v>
      </c>
      <c r="S16" s="15">
        <f>[12]Setembro!$K$22</f>
        <v>0</v>
      </c>
      <c r="T16" s="15">
        <f>[12]Setembro!$K$23</f>
        <v>9.5999999999999979</v>
      </c>
      <c r="U16" s="15">
        <f>[12]Setembro!$K$24</f>
        <v>0</v>
      </c>
      <c r="V16" s="15">
        <f>[12]Setembro!$K$25</f>
        <v>76.800000000000011</v>
      </c>
      <c r="W16" s="15">
        <f>[12]Setembro!$K$26</f>
        <v>0</v>
      </c>
      <c r="X16" s="15">
        <f>[12]Setembro!$K$27</f>
        <v>0</v>
      </c>
      <c r="Y16" s="15">
        <f>[12]Setembro!$K$28</f>
        <v>0</v>
      </c>
      <c r="Z16" s="15">
        <f>[12]Setembro!$K$29</f>
        <v>30.400000000000002</v>
      </c>
      <c r="AA16" s="15">
        <f>[12]Setembro!$K$30</f>
        <v>0</v>
      </c>
      <c r="AB16" s="15">
        <f>[12]Setembro!$K$31</f>
        <v>0</v>
      </c>
      <c r="AC16" s="15">
        <f>[12]Setembro!$K$32</f>
        <v>0</v>
      </c>
      <c r="AD16" s="15">
        <f>[12]Setembro!$K$33</f>
        <v>0</v>
      </c>
      <c r="AE16" s="15">
        <f>[12]Setembro!$K$34</f>
        <v>0.4</v>
      </c>
      <c r="AF16" s="17">
        <f t="shared" si="1"/>
        <v>117.20000000000002</v>
      </c>
      <c r="AG16" s="17">
        <f t="shared" si="2"/>
        <v>76.800000000000011</v>
      </c>
      <c r="AH16" s="40" t="s">
        <v>60</v>
      </c>
    </row>
    <row r="17" spans="1:34" ht="17.100000000000001" customHeight="1" x14ac:dyDescent="0.2">
      <c r="A17" s="10" t="s">
        <v>51</v>
      </c>
      <c r="B17" s="15">
        <f>[13]Setembro!$K$5</f>
        <v>0</v>
      </c>
      <c r="C17" s="15">
        <f>[13]Setembro!$K$6</f>
        <v>0</v>
      </c>
      <c r="D17" s="15">
        <f>[13]Setembro!$K$7</f>
        <v>0</v>
      </c>
      <c r="E17" s="15">
        <f>[13]Setembro!$K$8</f>
        <v>0</v>
      </c>
      <c r="F17" s="15">
        <f>[13]Setembro!$K$9</f>
        <v>0</v>
      </c>
      <c r="G17" s="15">
        <f>[13]Setembro!$K$10</f>
        <v>0</v>
      </c>
      <c r="H17" s="15">
        <f>[13]Setembro!$K$11</f>
        <v>0</v>
      </c>
      <c r="I17" s="15">
        <f>[13]Setembro!$K$12</f>
        <v>0</v>
      </c>
      <c r="J17" s="15">
        <f>[13]Setembro!$K$13</f>
        <v>0</v>
      </c>
      <c r="K17" s="15">
        <f>[13]Setembro!$K$14</f>
        <v>0</v>
      </c>
      <c r="L17" s="15">
        <f>[13]Setembro!$K$15</f>
        <v>0</v>
      </c>
      <c r="M17" s="15">
        <f>[13]Setembro!$K$16</f>
        <v>4.2</v>
      </c>
      <c r="N17" s="15">
        <f>[13]Setembro!$K$17</f>
        <v>0</v>
      </c>
      <c r="O17" s="15">
        <f>[13]Setembro!$K$18</f>
        <v>0</v>
      </c>
      <c r="P17" s="15">
        <f>[13]Setembro!$K$19</f>
        <v>0</v>
      </c>
      <c r="Q17" s="15">
        <f>[13]Setembro!$K$20</f>
        <v>0</v>
      </c>
      <c r="R17" s="15">
        <f>[13]Setembro!$K$21</f>
        <v>0</v>
      </c>
      <c r="S17" s="15">
        <f>[13]Setembro!$K$22</f>
        <v>0</v>
      </c>
      <c r="T17" s="15">
        <f>[13]Setembro!$K$23</f>
        <v>14.400000000000002</v>
      </c>
      <c r="U17" s="15">
        <f>[13]Setembro!$K$24</f>
        <v>0.2</v>
      </c>
      <c r="V17" s="15">
        <f>[13]Setembro!$K$25</f>
        <v>32</v>
      </c>
      <c r="W17" s="15">
        <f>[13]Setembro!$K$26</f>
        <v>0</v>
      </c>
      <c r="X17" s="15">
        <f>[13]Setembro!$K$27</f>
        <v>0</v>
      </c>
      <c r="Y17" s="15">
        <f>[13]Setembro!$K$28</f>
        <v>0</v>
      </c>
      <c r="Z17" s="15">
        <f>[13]Setembro!$K$29</f>
        <v>13.999999999999998</v>
      </c>
      <c r="AA17" s="15">
        <f>[13]Setembro!$K$30</f>
        <v>0</v>
      </c>
      <c r="AB17" s="15">
        <f>[13]Setembro!$K$31</f>
        <v>0</v>
      </c>
      <c r="AC17" s="15">
        <f>[13]Setembro!$K$32</f>
        <v>0</v>
      </c>
      <c r="AD17" s="15">
        <f>[13]Setembro!$K$33</f>
        <v>0</v>
      </c>
      <c r="AE17" s="15">
        <f>[13]Setembro!$K$34</f>
        <v>0</v>
      </c>
      <c r="AF17" s="17">
        <f t="shared" si="1"/>
        <v>64.8</v>
      </c>
      <c r="AG17" s="17">
        <f t="shared" si="2"/>
        <v>32</v>
      </c>
      <c r="AH17" s="40">
        <v>5</v>
      </c>
    </row>
    <row r="18" spans="1:34" ht="17.100000000000001" customHeight="1" x14ac:dyDescent="0.2">
      <c r="A18" s="10" t="s">
        <v>10</v>
      </c>
      <c r="B18" s="15">
        <f>[14]Setembro!$K$5</f>
        <v>0</v>
      </c>
      <c r="C18" s="15">
        <f>[14]Setembro!$K$6</f>
        <v>0</v>
      </c>
      <c r="D18" s="15">
        <f>[14]Setembro!$K$7</f>
        <v>0</v>
      </c>
      <c r="E18" s="15">
        <f>[14]Setembro!$K$8</f>
        <v>0</v>
      </c>
      <c r="F18" s="15">
        <f>[14]Setembro!$K$9</f>
        <v>0</v>
      </c>
      <c r="G18" s="15">
        <f>[14]Setembro!$K$10</f>
        <v>0</v>
      </c>
      <c r="H18" s="15">
        <f>[14]Setembro!$K$11</f>
        <v>0</v>
      </c>
      <c r="I18" s="15">
        <f>[14]Setembro!$K$12</f>
        <v>0</v>
      </c>
      <c r="J18" s="15">
        <f>[14]Setembro!$K$13</f>
        <v>0</v>
      </c>
      <c r="K18" s="15">
        <f>[14]Setembro!$K$14</f>
        <v>0</v>
      </c>
      <c r="L18" s="15">
        <f>[14]Setembro!$K$15</f>
        <v>0</v>
      </c>
      <c r="M18" s="15">
        <f>[14]Setembro!$K$16</f>
        <v>12.8</v>
      </c>
      <c r="N18" s="15">
        <f>[14]Setembro!$K$17</f>
        <v>0</v>
      </c>
      <c r="O18" s="15">
        <f>[14]Setembro!$K$18</f>
        <v>0</v>
      </c>
      <c r="P18" s="15">
        <f>[14]Setembro!$K$19</f>
        <v>0</v>
      </c>
      <c r="Q18" s="15">
        <f>[14]Setembro!$K$20</f>
        <v>0</v>
      </c>
      <c r="R18" s="15">
        <f>[14]Setembro!$K$21</f>
        <v>0</v>
      </c>
      <c r="S18" s="15">
        <f>[14]Setembro!$K$22</f>
        <v>0</v>
      </c>
      <c r="T18" s="15">
        <f>[14]Setembro!$K$23</f>
        <v>14.799999999999999</v>
      </c>
      <c r="U18" s="15">
        <f>[14]Setembro!$K$24</f>
        <v>0.2</v>
      </c>
      <c r="V18" s="15">
        <f>[14]Setembro!$K$25</f>
        <v>9</v>
      </c>
      <c r="W18" s="15">
        <f>[14]Setembro!$K$26</f>
        <v>0</v>
      </c>
      <c r="X18" s="15">
        <f>[14]Setembro!$K$27</f>
        <v>0</v>
      </c>
      <c r="Y18" s="15">
        <f>[14]Setembro!$K$28</f>
        <v>0</v>
      </c>
      <c r="Z18" s="15">
        <f>[14]Setembro!$K$29</f>
        <v>59.800000000000011</v>
      </c>
      <c r="AA18" s="15">
        <f>[14]Setembro!$K$30</f>
        <v>0</v>
      </c>
      <c r="AB18" s="15">
        <f>[14]Setembro!$K$31</f>
        <v>0</v>
      </c>
      <c r="AC18" s="15">
        <f>[14]Setembro!$K$32</f>
        <v>0</v>
      </c>
      <c r="AD18" s="15">
        <f>[14]Setembro!$K$33</f>
        <v>3.8000000000000003</v>
      </c>
      <c r="AE18" s="15">
        <f>[14]Setembro!$K$34</f>
        <v>0</v>
      </c>
      <c r="AF18" s="17">
        <f t="shared" si="1"/>
        <v>100.4</v>
      </c>
      <c r="AG18" s="17">
        <f t="shared" si="2"/>
        <v>59.800000000000011</v>
      </c>
      <c r="AH18" s="40">
        <v>1</v>
      </c>
    </row>
    <row r="19" spans="1:34" ht="17.100000000000001" customHeight="1" x14ac:dyDescent="0.2">
      <c r="A19" s="10" t="s">
        <v>11</v>
      </c>
      <c r="B19" s="15">
        <f>[15]Setembro!$K$5</f>
        <v>0</v>
      </c>
      <c r="C19" s="15">
        <f>[15]Setembro!$K$6</f>
        <v>0</v>
      </c>
      <c r="D19" s="15">
        <f>[15]Setembro!$K$7</f>
        <v>0</v>
      </c>
      <c r="E19" s="15">
        <f>[15]Setembro!$K$8</f>
        <v>0</v>
      </c>
      <c r="F19" s="15">
        <f>[15]Setembro!$K$9</f>
        <v>0</v>
      </c>
      <c r="G19" s="15">
        <f>[15]Setembro!$K$10</f>
        <v>0</v>
      </c>
      <c r="H19" s="15">
        <f>[15]Setembro!$K$11</f>
        <v>0</v>
      </c>
      <c r="I19" s="15">
        <f>[15]Setembro!$K$12</f>
        <v>0</v>
      </c>
      <c r="J19" s="15">
        <f>[15]Setembro!$K$13</f>
        <v>0</v>
      </c>
      <c r="K19" s="15">
        <f>[15]Setembro!$K$14</f>
        <v>0</v>
      </c>
      <c r="L19" s="15">
        <f>[15]Setembro!$K$15</f>
        <v>0</v>
      </c>
      <c r="M19" s="15">
        <f>[15]Setembro!$K$16</f>
        <v>0</v>
      </c>
      <c r="N19" s="15">
        <f>[15]Setembro!$K$17</f>
        <v>0</v>
      </c>
      <c r="O19" s="15">
        <f>[15]Setembro!$K$18</f>
        <v>0</v>
      </c>
      <c r="P19" s="15">
        <f>[15]Setembro!$K$19</f>
        <v>0</v>
      </c>
      <c r="Q19" s="15">
        <f>[15]Setembro!$K$20</f>
        <v>0</v>
      </c>
      <c r="R19" s="15">
        <f>[15]Setembro!$K$21</f>
        <v>0</v>
      </c>
      <c r="S19" s="15">
        <f>[15]Setembro!$K$22</f>
        <v>0</v>
      </c>
      <c r="T19" s="15">
        <f>[15]Setembro!$K$23</f>
        <v>13.999999999999998</v>
      </c>
      <c r="U19" s="15">
        <f>[15]Setembro!$K$24</f>
        <v>0.2</v>
      </c>
      <c r="V19" s="15">
        <f>[15]Setembro!$K$25</f>
        <v>20.6</v>
      </c>
      <c r="W19" s="15">
        <f>[15]Setembro!$K$26</f>
        <v>0</v>
      </c>
      <c r="X19" s="15">
        <f>[15]Setembro!$K$27</f>
        <v>0</v>
      </c>
      <c r="Y19" s="15">
        <f>[15]Setembro!$K$28</f>
        <v>0</v>
      </c>
      <c r="Z19" s="15">
        <f>[15]Setembro!$K$29</f>
        <v>9.7999999999999989</v>
      </c>
      <c r="AA19" s="15">
        <f>[15]Setembro!$K$30</f>
        <v>0</v>
      </c>
      <c r="AB19" s="15">
        <f>[15]Setembro!$K$31</f>
        <v>0</v>
      </c>
      <c r="AC19" s="15">
        <f>[15]Setembro!$K$32</f>
        <v>0</v>
      </c>
      <c r="AD19" s="15">
        <f>[15]Setembro!$K$33</f>
        <v>0</v>
      </c>
      <c r="AE19" s="15">
        <f>[15]Setembro!$K$34</f>
        <v>0</v>
      </c>
      <c r="AF19" s="17">
        <f t="shared" si="1"/>
        <v>44.599999999999994</v>
      </c>
      <c r="AG19" s="17">
        <f t="shared" si="2"/>
        <v>20.6</v>
      </c>
      <c r="AH19" s="40">
        <v>5</v>
      </c>
    </row>
    <row r="20" spans="1:34" ht="17.100000000000001" customHeight="1" x14ac:dyDescent="0.2">
      <c r="A20" s="10" t="s">
        <v>12</v>
      </c>
      <c r="B20" s="15">
        <f>[16]Setembro!$K$5</f>
        <v>0</v>
      </c>
      <c r="C20" s="15">
        <f>[16]Setembro!$K$6</f>
        <v>0</v>
      </c>
      <c r="D20" s="15">
        <f>[16]Setembro!$K$7</f>
        <v>0</v>
      </c>
      <c r="E20" s="15">
        <f>[16]Setembro!$K$8</f>
        <v>0</v>
      </c>
      <c r="F20" s="15">
        <f>[16]Setembro!$K$9</f>
        <v>0</v>
      </c>
      <c r="G20" s="15">
        <f>[16]Setembro!$K$10</f>
        <v>0</v>
      </c>
      <c r="H20" s="15">
        <f>[16]Setembro!$K$11</f>
        <v>0</v>
      </c>
      <c r="I20" s="15">
        <f>[16]Setembro!$K$12</f>
        <v>0</v>
      </c>
      <c r="J20" s="15">
        <f>[16]Setembro!$K$13</f>
        <v>0</v>
      </c>
      <c r="K20" s="15">
        <f>[16]Setembro!$K$14</f>
        <v>21</v>
      </c>
      <c r="L20" s="15">
        <f>[16]Setembro!$K$15</f>
        <v>0</v>
      </c>
      <c r="M20" s="15">
        <f>[16]Setembro!$K$16</f>
        <v>0</v>
      </c>
      <c r="N20" s="15">
        <f>[16]Setembro!$K$17</f>
        <v>0</v>
      </c>
      <c r="O20" s="15">
        <f>[16]Setembro!$K$18</f>
        <v>0</v>
      </c>
      <c r="P20" s="15">
        <f>[16]Setembro!$K$19</f>
        <v>0</v>
      </c>
      <c r="Q20" s="15">
        <f>[16]Setembro!$K$20</f>
        <v>0</v>
      </c>
      <c r="R20" s="15">
        <f>[16]Setembro!$K$21</f>
        <v>0</v>
      </c>
      <c r="S20" s="15">
        <f>[16]Setembro!$K$22</f>
        <v>0</v>
      </c>
      <c r="T20" s="15">
        <f>[16]Setembro!$K$23</f>
        <v>13.999999999999998</v>
      </c>
      <c r="U20" s="15">
        <f>[16]Setembro!$K$24</f>
        <v>0.2</v>
      </c>
      <c r="V20" s="15">
        <f>[16]Setembro!$K$25</f>
        <v>27.999999999999996</v>
      </c>
      <c r="W20" s="15">
        <f>[16]Setembro!$K$26</f>
        <v>0</v>
      </c>
      <c r="X20" s="15">
        <f>[16]Setembro!$K$27</f>
        <v>0</v>
      </c>
      <c r="Y20" s="15">
        <f>[16]Setembro!$K$28</f>
        <v>0</v>
      </c>
      <c r="Z20" s="15">
        <f>[16]Setembro!$K$29</f>
        <v>37.200000000000003</v>
      </c>
      <c r="AA20" s="15">
        <f>[16]Setembro!$K$30</f>
        <v>0.4</v>
      </c>
      <c r="AB20" s="15">
        <f>[16]Setembro!$K$31</f>
        <v>0</v>
      </c>
      <c r="AC20" s="15">
        <f>[16]Setembro!$K$32</f>
        <v>0</v>
      </c>
      <c r="AD20" s="15">
        <f>[16]Setembro!$K$33</f>
        <v>0</v>
      </c>
      <c r="AE20" s="15">
        <f>[16]Setembro!$K$34</f>
        <v>0</v>
      </c>
      <c r="AF20" s="17">
        <f t="shared" si="1"/>
        <v>100.80000000000001</v>
      </c>
      <c r="AG20" s="17">
        <f t="shared" si="2"/>
        <v>37.200000000000003</v>
      </c>
      <c r="AH20" s="40">
        <v>4</v>
      </c>
    </row>
    <row r="21" spans="1:34" ht="17.100000000000001" customHeight="1" x14ac:dyDescent="0.2">
      <c r="A21" s="10" t="s">
        <v>13</v>
      </c>
      <c r="B21" s="15">
        <f>[17]Setembro!$K$5</f>
        <v>0</v>
      </c>
      <c r="C21" s="15">
        <f>[17]Setembro!$K$6</f>
        <v>0</v>
      </c>
      <c r="D21" s="15">
        <f>[17]Setembro!$K$7</f>
        <v>0</v>
      </c>
      <c r="E21" s="15">
        <f>[17]Setembro!$K$8</f>
        <v>0</v>
      </c>
      <c r="F21" s="15">
        <f>[17]Setembro!$K$9</f>
        <v>0</v>
      </c>
      <c r="G21" s="15">
        <f>[17]Setembro!$K$10</f>
        <v>0</v>
      </c>
      <c r="H21" s="15">
        <f>[17]Setembro!$K$11</f>
        <v>0</v>
      </c>
      <c r="I21" s="15">
        <f>[17]Setembro!$K$12</f>
        <v>0</v>
      </c>
      <c r="J21" s="15">
        <f>[17]Setembro!$K$13</f>
        <v>0</v>
      </c>
      <c r="K21" s="15">
        <f>[17]Setembro!$K$14</f>
        <v>0</v>
      </c>
      <c r="L21" s="15">
        <f>[17]Setembro!$K$15</f>
        <v>0</v>
      </c>
      <c r="M21" s="15">
        <f>[17]Setembro!$K$16</f>
        <v>0</v>
      </c>
      <c r="N21" s="15">
        <f>[17]Setembro!$K$17</f>
        <v>0</v>
      </c>
      <c r="O21" s="15">
        <f>[17]Setembro!$K$18</f>
        <v>0</v>
      </c>
      <c r="P21" s="15">
        <f>[17]Setembro!$K$19</f>
        <v>0</v>
      </c>
      <c r="Q21" s="15">
        <f>[17]Setembro!$K$20</f>
        <v>0</v>
      </c>
      <c r="R21" s="15">
        <f>[17]Setembro!$K$21</f>
        <v>0</v>
      </c>
      <c r="S21" s="15">
        <f>[17]Setembro!$K$22</f>
        <v>0</v>
      </c>
      <c r="T21" s="15">
        <f>[17]Setembro!$K$23</f>
        <v>0.4</v>
      </c>
      <c r="U21" s="15">
        <f>[17]Setembro!$K$24</f>
        <v>0</v>
      </c>
      <c r="V21" s="15">
        <f>[17]Setembro!$K$25</f>
        <v>0.60000000000000009</v>
      </c>
      <c r="W21" s="15">
        <f>[17]Setembro!$K$26</f>
        <v>0.2</v>
      </c>
      <c r="X21" s="15">
        <f>[17]Setembro!$K$27</f>
        <v>0</v>
      </c>
      <c r="Y21" s="15">
        <f>[17]Setembro!$K$28</f>
        <v>0</v>
      </c>
      <c r="Z21" s="15">
        <f>[17]Setembro!$K$29</f>
        <v>81.399999999999991</v>
      </c>
      <c r="AA21" s="15">
        <f>[17]Setembro!$K$30</f>
        <v>0</v>
      </c>
      <c r="AB21" s="15">
        <f>[17]Setembro!$K$31</f>
        <v>0</v>
      </c>
      <c r="AC21" s="15">
        <f>[17]Setembro!$K$32</f>
        <v>0</v>
      </c>
      <c r="AD21" s="15">
        <f>[17]Setembro!$K$33</f>
        <v>0</v>
      </c>
      <c r="AE21" s="15">
        <f>[17]Setembro!$K$34</f>
        <v>0</v>
      </c>
      <c r="AF21" s="17">
        <f t="shared" ref="AF21" si="3">SUM(B21:AE21)</f>
        <v>82.6</v>
      </c>
      <c r="AG21" s="17">
        <f t="shared" ref="AG21" si="4">MAX(B21:AE21)</f>
        <v>81.399999999999991</v>
      </c>
      <c r="AH21" s="40">
        <v>5</v>
      </c>
    </row>
    <row r="22" spans="1:34" ht="17.100000000000001" customHeight="1" x14ac:dyDescent="0.2">
      <c r="A22" s="10" t="s">
        <v>14</v>
      </c>
      <c r="B22" s="15">
        <f>[18]Setembro!$K$5</f>
        <v>0</v>
      </c>
      <c r="C22" s="15">
        <f>[18]Setembro!$K$6</f>
        <v>0</v>
      </c>
      <c r="D22" s="15">
        <f>[18]Setembro!$K$7</f>
        <v>0</v>
      </c>
      <c r="E22" s="15">
        <f>[18]Setembro!$K$8</f>
        <v>0</v>
      </c>
      <c r="F22" s="15">
        <f>[18]Setembro!$K$9</f>
        <v>0</v>
      </c>
      <c r="G22" s="15">
        <f>[18]Setembro!$K$10</f>
        <v>0</v>
      </c>
      <c r="H22" s="15">
        <f>[18]Setembro!$K$11</f>
        <v>0</v>
      </c>
      <c r="I22" s="15">
        <f>[18]Setembro!$K$12</f>
        <v>0</v>
      </c>
      <c r="J22" s="15">
        <f>[18]Setembro!$K$13</f>
        <v>0</v>
      </c>
      <c r="K22" s="15">
        <f>[18]Setembro!$K$14</f>
        <v>0</v>
      </c>
      <c r="L22" s="15">
        <f>[18]Setembro!$K$15</f>
        <v>0</v>
      </c>
      <c r="M22" s="15">
        <f>[18]Setembro!$K$16</f>
        <v>0</v>
      </c>
      <c r="N22" s="15">
        <f>[18]Setembro!$K$17</f>
        <v>0</v>
      </c>
      <c r="O22" s="15">
        <f>[18]Setembro!$K$18</f>
        <v>0</v>
      </c>
      <c r="P22" s="15">
        <f>[18]Setembro!$K$19</f>
        <v>0</v>
      </c>
      <c r="Q22" s="15">
        <f>[18]Setembro!$K$20</f>
        <v>0</v>
      </c>
      <c r="R22" s="15">
        <f>[18]Setembro!$K$21</f>
        <v>0</v>
      </c>
      <c r="S22" s="15">
        <f>[18]Setembro!$K$22</f>
        <v>0</v>
      </c>
      <c r="T22" s="15">
        <f>[18]Setembro!$K$23</f>
        <v>26.400000000000002</v>
      </c>
      <c r="U22" s="15">
        <f>[18]Setembro!$K$24</f>
        <v>9.7999999999999972</v>
      </c>
      <c r="V22" s="15">
        <f>[18]Setembro!$K$25</f>
        <v>10.399999999999997</v>
      </c>
      <c r="W22" s="15">
        <f>[18]Setembro!$K$26</f>
        <v>0</v>
      </c>
      <c r="X22" s="15">
        <f>[18]Setembro!$K$27</f>
        <v>0</v>
      </c>
      <c r="Y22" s="15">
        <f>[18]Setembro!$K$28</f>
        <v>0</v>
      </c>
      <c r="Z22" s="15">
        <f>[18]Setembro!$K$29</f>
        <v>34</v>
      </c>
      <c r="AA22" s="15">
        <f>[18]Setembro!$K$30</f>
        <v>0</v>
      </c>
      <c r="AB22" s="15">
        <f>[18]Setembro!$K$31</f>
        <v>0</v>
      </c>
      <c r="AC22" s="15">
        <f>[18]Setembro!$K$32</f>
        <v>0</v>
      </c>
      <c r="AD22" s="15">
        <f>[18]Setembro!$K$33</f>
        <v>0</v>
      </c>
      <c r="AE22" s="15">
        <f>[18]Setembro!$K$34</f>
        <v>0</v>
      </c>
      <c r="AF22" s="17">
        <f t="shared" si="1"/>
        <v>80.599999999999994</v>
      </c>
      <c r="AG22" s="17">
        <f t="shared" si="2"/>
        <v>34</v>
      </c>
      <c r="AH22" s="40">
        <v>5</v>
      </c>
    </row>
    <row r="23" spans="1:34" ht="17.100000000000001" customHeight="1" x14ac:dyDescent="0.2">
      <c r="A23" s="10" t="s">
        <v>15</v>
      </c>
      <c r="B23" s="15">
        <f>[19]Setembro!$K$5</f>
        <v>0</v>
      </c>
      <c r="C23" s="15">
        <f>[19]Setembro!$K$6</f>
        <v>0</v>
      </c>
      <c r="D23" s="15">
        <f>[19]Setembro!$K$7</f>
        <v>0</v>
      </c>
      <c r="E23" s="15">
        <f>[19]Setembro!$K$8</f>
        <v>0</v>
      </c>
      <c r="F23" s="15">
        <f>[19]Setembro!$K$9</f>
        <v>0</v>
      </c>
      <c r="G23" s="15">
        <f>[19]Setembro!$K$10</f>
        <v>0</v>
      </c>
      <c r="H23" s="15">
        <f>[19]Setembro!$K$11</f>
        <v>0</v>
      </c>
      <c r="I23" s="15">
        <f>[19]Setembro!$K$12</f>
        <v>0</v>
      </c>
      <c r="J23" s="15">
        <f>[19]Setembro!$K$13</f>
        <v>0</v>
      </c>
      <c r="K23" s="15">
        <f>[19]Setembro!$K$14</f>
        <v>0</v>
      </c>
      <c r="L23" s="15">
        <f>[19]Setembro!$K$15</f>
        <v>0</v>
      </c>
      <c r="M23" s="15">
        <f>[19]Setembro!$K$16</f>
        <v>0</v>
      </c>
      <c r="N23" s="15">
        <f>[19]Setembro!$K$17</f>
        <v>0</v>
      </c>
      <c r="O23" s="15">
        <f>[19]Setembro!$K$18</f>
        <v>0</v>
      </c>
      <c r="P23" s="15">
        <f>[19]Setembro!$K$19</f>
        <v>0</v>
      </c>
      <c r="Q23" s="15">
        <f>[19]Setembro!$K$20</f>
        <v>0</v>
      </c>
      <c r="R23" s="15">
        <f>[19]Setembro!$K$21</f>
        <v>0</v>
      </c>
      <c r="S23" s="15">
        <f>[19]Setembro!$K$22</f>
        <v>0</v>
      </c>
      <c r="T23" s="15">
        <f>[19]Setembro!$K$23</f>
        <v>16.2</v>
      </c>
      <c r="U23" s="15">
        <f>[19]Setembro!$K$24</f>
        <v>0.2</v>
      </c>
      <c r="V23" s="15">
        <f>[19]Setembro!$K$25</f>
        <v>3.2</v>
      </c>
      <c r="W23" s="15">
        <f>[19]Setembro!$K$26</f>
        <v>0</v>
      </c>
      <c r="X23" s="15">
        <f>[19]Setembro!$K$27</f>
        <v>0</v>
      </c>
      <c r="Y23" s="15">
        <f>[19]Setembro!$K$28</f>
        <v>0</v>
      </c>
      <c r="Z23" s="15">
        <f>[19]Setembro!$K$29</f>
        <v>57.600000000000009</v>
      </c>
      <c r="AA23" s="15">
        <f>[19]Setembro!$K$30</f>
        <v>0</v>
      </c>
      <c r="AB23" s="15">
        <f>[19]Setembro!$K$31</f>
        <v>0</v>
      </c>
      <c r="AC23" s="15">
        <f>[19]Setembro!$K$32</f>
        <v>0</v>
      </c>
      <c r="AD23" s="15">
        <f>[19]Setembro!$K$33</f>
        <v>0.60000000000000009</v>
      </c>
      <c r="AE23" s="15">
        <f>[19]Setembro!$K$34</f>
        <v>0</v>
      </c>
      <c r="AF23" s="17">
        <f t="shared" si="1"/>
        <v>77.8</v>
      </c>
      <c r="AG23" s="17">
        <f t="shared" si="2"/>
        <v>57.600000000000009</v>
      </c>
      <c r="AH23" s="40">
        <v>1</v>
      </c>
    </row>
    <row r="24" spans="1:34" ht="17.100000000000001" customHeight="1" x14ac:dyDescent="0.2">
      <c r="A24" s="10" t="s">
        <v>16</v>
      </c>
      <c r="B24" s="15">
        <f>[20]Setembro!$K$5</f>
        <v>0</v>
      </c>
      <c r="C24" s="15">
        <f>[20]Setembro!$K$6</f>
        <v>0</v>
      </c>
      <c r="D24" s="15">
        <f>[20]Setembro!$K$7</f>
        <v>0</v>
      </c>
      <c r="E24" s="15">
        <f>[20]Setembro!$K$8</f>
        <v>0</v>
      </c>
      <c r="F24" s="15">
        <f>[20]Setembro!$K$9</f>
        <v>0</v>
      </c>
      <c r="G24" s="15">
        <f>[20]Setembro!$K$10</f>
        <v>0</v>
      </c>
      <c r="H24" s="15">
        <f>[20]Setembro!$K$11</f>
        <v>0</v>
      </c>
      <c r="I24" s="15">
        <f>[20]Setembro!$K$12</f>
        <v>0</v>
      </c>
      <c r="J24" s="15">
        <f>[20]Setembro!$K$13</f>
        <v>2.2000000000000002</v>
      </c>
      <c r="K24" s="15">
        <f>[20]Setembro!$K$14</f>
        <v>0</v>
      </c>
      <c r="L24" s="15">
        <f>[20]Setembro!$K$15</f>
        <v>0</v>
      </c>
      <c r="M24" s="15">
        <f>[20]Setembro!$K$16</f>
        <v>0</v>
      </c>
      <c r="N24" s="15">
        <f>[20]Setembro!$K$17</f>
        <v>0</v>
      </c>
      <c r="O24" s="15">
        <f>[20]Setembro!$K$18</f>
        <v>0</v>
      </c>
      <c r="P24" s="15">
        <f>[20]Setembro!$K$19</f>
        <v>0</v>
      </c>
      <c r="Q24" s="15">
        <f>[20]Setembro!$K$20</f>
        <v>0</v>
      </c>
      <c r="R24" s="15">
        <f>[20]Setembro!$K$21</f>
        <v>0</v>
      </c>
      <c r="S24" s="15">
        <f>[20]Setembro!$K$22</f>
        <v>0</v>
      </c>
      <c r="T24" s="15">
        <f>[20]Setembro!$K$23</f>
        <v>11.200000000000001</v>
      </c>
      <c r="U24" s="15">
        <f>[20]Setembro!$K$24</f>
        <v>0</v>
      </c>
      <c r="V24" s="15">
        <f>[20]Setembro!$K$25</f>
        <v>1.7999999999999998</v>
      </c>
      <c r="W24" s="15">
        <f>[20]Setembro!$K$26</f>
        <v>0</v>
      </c>
      <c r="X24" s="15">
        <f>[20]Setembro!$K$27</f>
        <v>0</v>
      </c>
      <c r="Y24" s="15">
        <f>[20]Setembro!$K$28</f>
        <v>0</v>
      </c>
      <c r="Z24" s="15">
        <f>[20]Setembro!$K$29</f>
        <v>13.8</v>
      </c>
      <c r="AA24" s="15">
        <f>[20]Setembro!$K$30</f>
        <v>0</v>
      </c>
      <c r="AB24" s="15">
        <f>[20]Setembro!$K$31</f>
        <v>0</v>
      </c>
      <c r="AC24" s="15">
        <f>[20]Setembro!$K$32</f>
        <v>0</v>
      </c>
      <c r="AD24" s="15">
        <f>[20]Setembro!$K$33</f>
        <v>0</v>
      </c>
      <c r="AE24" s="15">
        <f>[20]Setembro!$K$34</f>
        <v>0</v>
      </c>
      <c r="AF24" s="17">
        <f t="shared" si="1"/>
        <v>29.000000000000004</v>
      </c>
      <c r="AG24" s="17">
        <f t="shared" si="2"/>
        <v>13.8</v>
      </c>
      <c r="AH24" s="40">
        <v>5</v>
      </c>
    </row>
    <row r="25" spans="1:34" ht="17.100000000000001" customHeight="1" x14ac:dyDescent="0.2">
      <c r="A25" s="10" t="s">
        <v>17</v>
      </c>
      <c r="B25" s="15">
        <f>[21]Setembro!$K$5</f>
        <v>0</v>
      </c>
      <c r="C25" s="15">
        <f>[21]Setembro!$K$6</f>
        <v>0</v>
      </c>
      <c r="D25" s="15">
        <f>[21]Setembro!$K$7</f>
        <v>0</v>
      </c>
      <c r="E25" s="15">
        <f>[21]Setembro!$K$8</f>
        <v>0</v>
      </c>
      <c r="F25" s="15">
        <f>[21]Setembro!$K$9</f>
        <v>0</v>
      </c>
      <c r="G25" s="15">
        <f>[21]Setembro!$K$10</f>
        <v>0</v>
      </c>
      <c r="H25" s="15">
        <f>[21]Setembro!$K$11</f>
        <v>0</v>
      </c>
      <c r="I25" s="15">
        <f>[21]Setembro!$K$12</f>
        <v>0</v>
      </c>
      <c r="J25" s="15">
        <f>[21]Setembro!$K$13</f>
        <v>0</v>
      </c>
      <c r="K25" s="15">
        <f>[21]Setembro!$K$14</f>
        <v>0</v>
      </c>
      <c r="L25" s="15">
        <f>[21]Setembro!$K$15</f>
        <v>0</v>
      </c>
      <c r="M25" s="15">
        <f>[21]Setembro!$K$16</f>
        <v>0</v>
      </c>
      <c r="N25" s="15">
        <f>[21]Setembro!$K$17</f>
        <v>0</v>
      </c>
      <c r="O25" s="15">
        <f>[21]Setembro!$K$18</f>
        <v>0</v>
      </c>
      <c r="P25" s="15">
        <f>[21]Setembro!$K$19</f>
        <v>0</v>
      </c>
      <c r="Q25" s="15">
        <f>[21]Setembro!$K$20</f>
        <v>0</v>
      </c>
      <c r="R25" s="15">
        <f>[21]Setembro!$K$21</f>
        <v>0</v>
      </c>
      <c r="S25" s="15">
        <f>[21]Setembro!$K$22</f>
        <v>0</v>
      </c>
      <c r="T25" s="15">
        <f>[21]Setembro!$K$23</f>
        <v>4.2</v>
      </c>
      <c r="U25" s="15">
        <f>[21]Setembro!$K$24</f>
        <v>0.8</v>
      </c>
      <c r="V25" s="15">
        <f>[21]Setembro!$K$25</f>
        <v>31.800000000000004</v>
      </c>
      <c r="W25" s="15">
        <f>[21]Setembro!$K$26</f>
        <v>0</v>
      </c>
      <c r="X25" s="15">
        <f>[21]Setembro!$K$27</f>
        <v>0</v>
      </c>
      <c r="Y25" s="15">
        <f>[21]Setembro!$K$28</f>
        <v>0</v>
      </c>
      <c r="Z25" s="15">
        <f>[21]Setembro!$K$29</f>
        <v>19.399999999999999</v>
      </c>
      <c r="AA25" s="15">
        <f>[21]Setembro!$K$30</f>
        <v>0</v>
      </c>
      <c r="AB25" s="15">
        <f>[21]Setembro!$K$31</f>
        <v>0</v>
      </c>
      <c r="AC25" s="15">
        <f>[21]Setembro!$K$32</f>
        <v>0</v>
      </c>
      <c r="AD25" s="15">
        <f>[21]Setembro!$K$33</f>
        <v>0</v>
      </c>
      <c r="AE25" s="15">
        <f>[21]Setembro!$K$34</f>
        <v>0</v>
      </c>
      <c r="AF25" s="17">
        <f t="shared" si="1"/>
        <v>56.2</v>
      </c>
      <c r="AG25" s="17">
        <f t="shared" si="2"/>
        <v>31.800000000000004</v>
      </c>
      <c r="AH25" s="40">
        <v>5</v>
      </c>
    </row>
    <row r="26" spans="1:34" ht="17.100000000000001" customHeight="1" x14ac:dyDescent="0.2">
      <c r="A26" s="10" t="s">
        <v>18</v>
      </c>
      <c r="B26" s="15">
        <f>[22]Setembro!$K$5</f>
        <v>0</v>
      </c>
      <c r="C26" s="15">
        <f>[22]Setembro!$K$6</f>
        <v>0</v>
      </c>
      <c r="D26" s="15">
        <f>[22]Setembro!$K$7</f>
        <v>0</v>
      </c>
      <c r="E26" s="15">
        <f>[22]Setembro!$K$8</f>
        <v>0</v>
      </c>
      <c r="F26" s="15">
        <f>[22]Setembro!$K$9</f>
        <v>0</v>
      </c>
      <c r="G26" s="15">
        <f>[22]Setembro!$K$10</f>
        <v>0</v>
      </c>
      <c r="H26" s="15">
        <f>[22]Setembro!$K$11</f>
        <v>0</v>
      </c>
      <c r="I26" s="15">
        <f>[22]Setembro!$K$12</f>
        <v>0</v>
      </c>
      <c r="J26" s="15">
        <f>[22]Setembro!$K$13</f>
        <v>0</v>
      </c>
      <c r="K26" s="15">
        <f>[22]Setembro!$K$14</f>
        <v>0</v>
      </c>
      <c r="L26" s="15">
        <f>[22]Setembro!$K$15</f>
        <v>0.4</v>
      </c>
      <c r="M26" s="15">
        <f>[22]Setembro!$K$16</f>
        <v>0</v>
      </c>
      <c r="N26" s="15">
        <f>[22]Setembro!$K$17</f>
        <v>0</v>
      </c>
      <c r="O26" s="15">
        <f>[22]Setembro!$K$18</f>
        <v>0</v>
      </c>
      <c r="P26" s="15">
        <f>[22]Setembro!$K$19</f>
        <v>0</v>
      </c>
      <c r="Q26" s="15">
        <f>[22]Setembro!$K$20</f>
        <v>0</v>
      </c>
      <c r="R26" s="15">
        <f>[22]Setembro!$K$21</f>
        <v>0</v>
      </c>
      <c r="S26" s="15">
        <f>[22]Setembro!$K$22</f>
        <v>0</v>
      </c>
      <c r="T26" s="15">
        <f>[22]Setembro!$K$23</f>
        <v>7.3999999999999986</v>
      </c>
      <c r="U26" s="15">
        <f>[22]Setembro!$K$24</f>
        <v>9.9999999999999947</v>
      </c>
      <c r="V26" s="15">
        <f>[22]Setembro!$K$25</f>
        <v>6.6</v>
      </c>
      <c r="W26" s="15">
        <f>[22]Setembro!$K$26</f>
        <v>11.599999999999998</v>
      </c>
      <c r="X26" s="15">
        <f>[22]Setembro!$K$27</f>
        <v>0</v>
      </c>
      <c r="Y26" s="15">
        <f>[22]Setembro!$K$28</f>
        <v>0</v>
      </c>
      <c r="Z26" s="15">
        <f>[22]Setembro!$K$29</f>
        <v>13.399999999999999</v>
      </c>
      <c r="AA26" s="15">
        <f>[22]Setembro!$K$30</f>
        <v>0.4</v>
      </c>
      <c r="AB26" s="15">
        <f>[22]Setembro!$K$31</f>
        <v>0</v>
      </c>
      <c r="AC26" s="15">
        <f>[22]Setembro!$K$32</f>
        <v>0</v>
      </c>
      <c r="AD26" s="15">
        <f>[22]Setembro!$K$33</f>
        <v>0</v>
      </c>
      <c r="AE26" s="15">
        <f>[22]Setembro!$K$34</f>
        <v>0</v>
      </c>
      <c r="AF26" s="17">
        <f t="shared" si="1"/>
        <v>49.799999999999983</v>
      </c>
      <c r="AG26" s="17">
        <f t="shared" si="2"/>
        <v>13.399999999999999</v>
      </c>
      <c r="AH26" s="40">
        <v>4</v>
      </c>
    </row>
    <row r="27" spans="1:34" ht="17.100000000000001" customHeight="1" x14ac:dyDescent="0.2">
      <c r="A27" s="10" t="s">
        <v>19</v>
      </c>
      <c r="B27" s="15">
        <f>[23]Setembro!$K$5</f>
        <v>0</v>
      </c>
      <c r="C27" s="15">
        <f>[23]Setembro!$K$6</f>
        <v>0</v>
      </c>
      <c r="D27" s="15">
        <f>[23]Setembro!$K$7</f>
        <v>0</v>
      </c>
      <c r="E27" s="15">
        <f>[23]Setembro!$K$8</f>
        <v>0</v>
      </c>
      <c r="F27" s="15">
        <f>[23]Setembro!$K$9</f>
        <v>0</v>
      </c>
      <c r="G27" s="15">
        <f>[23]Setembro!$K$10</f>
        <v>0</v>
      </c>
      <c r="H27" s="15">
        <f>[23]Setembro!$K$11</f>
        <v>0</v>
      </c>
      <c r="I27" s="15">
        <f>[23]Setembro!$K$12</f>
        <v>0</v>
      </c>
      <c r="J27" s="15">
        <f>[23]Setembro!$K$13</f>
        <v>0</v>
      </c>
      <c r="K27" s="15">
        <f>[23]Setembro!$K$14</f>
        <v>1.5999999999999999</v>
      </c>
      <c r="L27" s="15">
        <f>[23]Setembro!$K$15</f>
        <v>0</v>
      </c>
      <c r="M27" s="15">
        <f>[23]Setembro!$K$16</f>
        <v>0</v>
      </c>
      <c r="N27" s="15">
        <f>[23]Setembro!$K$17</f>
        <v>0</v>
      </c>
      <c r="O27" s="15">
        <f>[23]Setembro!$K$18</f>
        <v>0</v>
      </c>
      <c r="P27" s="15">
        <f>[23]Setembro!$K$19</f>
        <v>0</v>
      </c>
      <c r="Q27" s="15">
        <f>[23]Setembro!$K$20</f>
        <v>0</v>
      </c>
      <c r="R27" s="15">
        <f>[23]Setembro!$K$21</f>
        <v>0.4</v>
      </c>
      <c r="S27" s="15">
        <f>[23]Setembro!$K$22</f>
        <v>0</v>
      </c>
      <c r="T27" s="15">
        <f>[23]Setembro!$K$23</f>
        <v>24.6</v>
      </c>
      <c r="U27" s="15">
        <f>[23]Setembro!$K$24</f>
        <v>0</v>
      </c>
      <c r="V27" s="15">
        <f>[23]Setembro!$K$25</f>
        <v>0.8</v>
      </c>
      <c r="W27" s="15">
        <f>[23]Setembro!$K$26</f>
        <v>0</v>
      </c>
      <c r="X27" s="15">
        <f>[23]Setembro!$K$27</f>
        <v>0</v>
      </c>
      <c r="Y27" s="15">
        <f>[23]Setembro!$K$28</f>
        <v>0</v>
      </c>
      <c r="Z27" s="15">
        <f>[23]Setembro!$K$29</f>
        <v>0.4</v>
      </c>
      <c r="AA27" s="15">
        <f>[23]Setembro!$K$30</f>
        <v>0</v>
      </c>
      <c r="AB27" s="15">
        <f>[23]Setembro!$K$31</f>
        <v>0</v>
      </c>
      <c r="AC27" s="15">
        <f>[23]Setembro!$K$32</f>
        <v>0</v>
      </c>
      <c r="AD27" s="15">
        <f>[23]Setembro!$K$33</f>
        <v>0.8</v>
      </c>
      <c r="AE27" s="15">
        <f>[23]Setembro!$K$34</f>
        <v>0</v>
      </c>
      <c r="AF27" s="17">
        <f t="shared" si="1"/>
        <v>28.6</v>
      </c>
      <c r="AG27" s="17">
        <f t="shared" si="2"/>
        <v>24.6</v>
      </c>
      <c r="AH27" s="40">
        <v>1</v>
      </c>
    </row>
    <row r="28" spans="1:34" ht="17.100000000000001" customHeight="1" x14ac:dyDescent="0.2">
      <c r="A28" s="10" t="s">
        <v>31</v>
      </c>
      <c r="B28" s="3" t="s">
        <v>32</v>
      </c>
      <c r="C28" s="3" t="s">
        <v>32</v>
      </c>
      <c r="D28" s="3" t="s">
        <v>32</v>
      </c>
      <c r="E28" s="3" t="s">
        <v>32</v>
      </c>
      <c r="F28" s="3" t="s">
        <v>32</v>
      </c>
      <c r="G28" s="15">
        <f>[24]Setembro!$K$10</f>
        <v>0</v>
      </c>
      <c r="H28" s="15">
        <f>[24]Setembro!$K$11</f>
        <v>0</v>
      </c>
      <c r="I28" s="15">
        <f>[24]Setembro!$K$12</f>
        <v>0</v>
      </c>
      <c r="J28" s="15">
        <f>[24]Setembro!$K$13</f>
        <v>0</v>
      </c>
      <c r="K28" s="15">
        <f>[24]Setembro!$K$14</f>
        <v>0</v>
      </c>
      <c r="L28" s="15">
        <f>[24]Setembro!$K$15</f>
        <v>0</v>
      </c>
      <c r="M28" s="15">
        <f>[24]Setembro!$K$16</f>
        <v>0</v>
      </c>
      <c r="N28" s="15">
        <f>[24]Setembro!$K$17</f>
        <v>0</v>
      </c>
      <c r="O28" s="15">
        <f>[24]Setembro!$K$18</f>
        <v>0</v>
      </c>
      <c r="P28" s="15">
        <f>[24]Setembro!$K$19</f>
        <v>0</v>
      </c>
      <c r="Q28" s="15">
        <f>[24]Setembro!$K$20</f>
        <v>0</v>
      </c>
      <c r="R28" s="15">
        <f>[24]Setembro!$K$21</f>
        <v>0</v>
      </c>
      <c r="S28" s="15">
        <f>[24]Setembro!$K$22</f>
        <v>0</v>
      </c>
      <c r="T28" s="15">
        <f>[24]Setembro!$K$23</f>
        <v>4.5999999999999996</v>
      </c>
      <c r="U28" s="15">
        <f>[24]Setembro!$K$24</f>
        <v>2.2000000000000002</v>
      </c>
      <c r="V28" s="15">
        <f>[24]Setembro!$K$25</f>
        <v>35.4</v>
      </c>
      <c r="W28" s="15">
        <f>[24]Setembro!$K$26</f>
        <v>0</v>
      </c>
      <c r="X28" s="15">
        <f>[24]Setembro!$K$27</f>
        <v>0</v>
      </c>
      <c r="Y28" s="15">
        <f>[24]Setembro!$K$28</f>
        <v>0</v>
      </c>
      <c r="Z28" s="15">
        <f>[24]Setembro!$K$29</f>
        <v>54.400000000000006</v>
      </c>
      <c r="AA28" s="15">
        <f>[24]Setembro!$K$30</f>
        <v>0</v>
      </c>
      <c r="AB28" s="15">
        <f>[24]Setembro!$K$31</f>
        <v>0</v>
      </c>
      <c r="AC28" s="15">
        <f>[24]Setembro!$K$32</f>
        <v>0</v>
      </c>
      <c r="AD28" s="15">
        <f>[24]Setembro!$K$33</f>
        <v>0</v>
      </c>
      <c r="AE28" s="15">
        <f>[24]Setembro!$K$34</f>
        <v>0</v>
      </c>
      <c r="AF28" s="17">
        <f t="shared" ref="AF28" si="5">SUM(B28:AE28)</f>
        <v>96.6</v>
      </c>
      <c r="AG28" s="17">
        <f t="shared" ref="AG28" si="6">MAX(B28:AE28)</f>
        <v>54.400000000000006</v>
      </c>
      <c r="AH28" s="40">
        <v>5</v>
      </c>
    </row>
    <row r="29" spans="1:34" ht="17.100000000000001" customHeight="1" x14ac:dyDescent="0.2">
      <c r="A29" s="10" t="s">
        <v>20</v>
      </c>
      <c r="B29" s="3">
        <f>[25]Setembro!$K$5</f>
        <v>0</v>
      </c>
      <c r="C29" s="3">
        <f>[25]Setembro!$K$6</f>
        <v>0</v>
      </c>
      <c r="D29" s="3">
        <f>[25]Setembro!$K$7</f>
        <v>0</v>
      </c>
      <c r="E29" s="3">
        <f>[25]Setembro!$K$8</f>
        <v>0</v>
      </c>
      <c r="F29" s="3">
        <f>[25]Setembro!$K$9</f>
        <v>0</v>
      </c>
      <c r="G29" s="3">
        <f>[25]Setembro!$K$10</f>
        <v>0</v>
      </c>
      <c r="H29" s="3">
        <f>[25]Setembro!$K$11</f>
        <v>0</v>
      </c>
      <c r="I29" s="3">
        <f>[25]Setembro!$K$12</f>
        <v>0</v>
      </c>
      <c r="J29" s="3">
        <f>[25]Setembro!$K$13</f>
        <v>0</v>
      </c>
      <c r="K29" s="3">
        <f>[25]Setembro!$K$14</f>
        <v>0</v>
      </c>
      <c r="L29" s="3">
        <f>[25]Setembro!$K$15</f>
        <v>0</v>
      </c>
      <c r="M29" s="3">
        <f>[25]Setembro!$K$16</f>
        <v>0</v>
      </c>
      <c r="N29" s="3">
        <f>[25]Setembro!$K$17</f>
        <v>0</v>
      </c>
      <c r="O29" s="3">
        <f>[25]Setembro!$K$18</f>
        <v>0</v>
      </c>
      <c r="P29" s="3">
        <f>[25]Setembro!$K$19</f>
        <v>0</v>
      </c>
      <c r="Q29" s="3">
        <f>[25]Setembro!$K$20</f>
        <v>0</v>
      </c>
      <c r="R29" s="3">
        <f>[25]Setembro!$K$21</f>
        <v>0</v>
      </c>
      <c r="S29" s="3">
        <f>[25]Setembro!$K$22</f>
        <v>0</v>
      </c>
      <c r="T29" s="3">
        <f>[25]Setembro!$K$23</f>
        <v>10.4</v>
      </c>
      <c r="U29" s="3">
        <f>[25]Setembro!$K$24</f>
        <v>0.4</v>
      </c>
      <c r="V29" s="3">
        <f>[25]Setembro!$K$25</f>
        <v>29.4</v>
      </c>
      <c r="W29" s="3">
        <f>[25]Setembro!$K$26</f>
        <v>0.2</v>
      </c>
      <c r="X29" s="3">
        <f>[25]Setembro!$K$27</f>
        <v>0</v>
      </c>
      <c r="Y29" s="3">
        <f>[25]Setembro!$K$28</f>
        <v>0</v>
      </c>
      <c r="Z29" s="3">
        <f>[25]Setembro!$K$29</f>
        <v>61.999999999999993</v>
      </c>
      <c r="AA29" s="3">
        <f>[25]Setembro!$K$30</f>
        <v>0</v>
      </c>
      <c r="AB29" s="3">
        <f>[25]Setembro!$K$31</f>
        <v>0</v>
      </c>
      <c r="AC29" s="3">
        <f>[25]Setembro!$K$32</f>
        <v>0</v>
      </c>
      <c r="AD29" s="3">
        <f>[25]Setembro!$K$33</f>
        <v>0</v>
      </c>
      <c r="AE29" s="3">
        <f>[25]Setembro!$K$34</f>
        <v>0</v>
      </c>
      <c r="AF29" s="17">
        <f t="shared" ref="AF29" si="7">SUM(B29:AE29)</f>
        <v>102.4</v>
      </c>
      <c r="AG29" s="17">
        <f t="shared" ref="AG29" si="8">MAX(B29:AE29)</f>
        <v>61.999999999999993</v>
      </c>
      <c r="AH29" s="40">
        <v>5</v>
      </c>
    </row>
    <row r="30" spans="1:34" s="5" customFormat="1" ht="17.100000000000001" customHeight="1" x14ac:dyDescent="0.2">
      <c r="A30" s="14" t="s">
        <v>34</v>
      </c>
      <c r="B30" s="22">
        <f>MAX(B5:B29)</f>
        <v>0</v>
      </c>
      <c r="C30" s="22">
        <f t="shared" ref="C30:AG30" si="9">MAX(C5:C29)</f>
        <v>0</v>
      </c>
      <c r="D30" s="22">
        <f t="shared" si="9"/>
        <v>0</v>
      </c>
      <c r="E30" s="22">
        <f t="shared" si="9"/>
        <v>0</v>
      </c>
      <c r="F30" s="22">
        <f t="shared" si="9"/>
        <v>0</v>
      </c>
      <c r="G30" s="22">
        <f t="shared" si="9"/>
        <v>6.6</v>
      </c>
      <c r="H30" s="22">
        <f t="shared" si="9"/>
        <v>0</v>
      </c>
      <c r="I30" s="22">
        <f t="shared" si="9"/>
        <v>0</v>
      </c>
      <c r="J30" s="22">
        <f t="shared" si="9"/>
        <v>2.2000000000000002</v>
      </c>
      <c r="K30" s="22">
        <f t="shared" si="9"/>
        <v>21</v>
      </c>
      <c r="L30" s="22">
        <f t="shared" si="9"/>
        <v>0.4</v>
      </c>
      <c r="M30" s="22">
        <f t="shared" si="9"/>
        <v>12.8</v>
      </c>
      <c r="N30" s="22">
        <f t="shared" si="9"/>
        <v>0</v>
      </c>
      <c r="O30" s="22">
        <f t="shared" si="9"/>
        <v>0</v>
      </c>
      <c r="P30" s="22">
        <f t="shared" si="9"/>
        <v>0</v>
      </c>
      <c r="Q30" s="22">
        <f t="shared" si="9"/>
        <v>14.399999999999999</v>
      </c>
      <c r="R30" s="22">
        <f t="shared" si="9"/>
        <v>5</v>
      </c>
      <c r="S30" s="22">
        <f t="shared" si="9"/>
        <v>0</v>
      </c>
      <c r="T30" s="22">
        <f t="shared" si="9"/>
        <v>26.400000000000002</v>
      </c>
      <c r="U30" s="22">
        <f t="shared" si="9"/>
        <v>34</v>
      </c>
      <c r="V30" s="22">
        <f t="shared" si="9"/>
        <v>86.4</v>
      </c>
      <c r="W30" s="22">
        <f t="shared" si="9"/>
        <v>11.599999999999998</v>
      </c>
      <c r="X30" s="22">
        <f t="shared" si="9"/>
        <v>2.1999999999999997</v>
      </c>
      <c r="Y30" s="22">
        <f t="shared" si="9"/>
        <v>6.2</v>
      </c>
      <c r="Z30" s="22">
        <f t="shared" si="9"/>
        <v>81.399999999999991</v>
      </c>
      <c r="AA30" s="22">
        <f t="shared" si="9"/>
        <v>0.4</v>
      </c>
      <c r="AB30" s="22">
        <f t="shared" si="9"/>
        <v>0</v>
      </c>
      <c r="AC30" s="22">
        <f t="shared" si="9"/>
        <v>0.6</v>
      </c>
      <c r="AD30" s="22">
        <f t="shared" si="9"/>
        <v>3.8000000000000003</v>
      </c>
      <c r="AE30" s="56">
        <f t="shared" si="9"/>
        <v>0.4</v>
      </c>
      <c r="AF30" s="56">
        <f t="shared" si="9"/>
        <v>122.00000000000001</v>
      </c>
      <c r="AG30" s="22">
        <f t="shared" si="9"/>
        <v>86.4</v>
      </c>
      <c r="AH30" s="41"/>
    </row>
    <row r="31" spans="1:34" s="29" customFormat="1" x14ac:dyDescent="0.2">
      <c r="A31" s="27" t="s">
        <v>37</v>
      </c>
      <c r="B31" s="28">
        <f>SUM(B5:B29)</f>
        <v>0</v>
      </c>
      <c r="C31" s="28">
        <f t="shared" ref="C31:AF31" si="10">SUM(C5:C29)</f>
        <v>0</v>
      </c>
      <c r="D31" s="28">
        <f t="shared" si="10"/>
        <v>0</v>
      </c>
      <c r="E31" s="28">
        <f t="shared" si="10"/>
        <v>0</v>
      </c>
      <c r="F31" s="28">
        <f t="shared" si="10"/>
        <v>0</v>
      </c>
      <c r="G31" s="28">
        <f t="shared" si="10"/>
        <v>6.6</v>
      </c>
      <c r="H31" s="28">
        <f t="shared" si="10"/>
        <v>0</v>
      </c>
      <c r="I31" s="28">
        <f t="shared" si="10"/>
        <v>0</v>
      </c>
      <c r="J31" s="28">
        <f t="shared" si="10"/>
        <v>2.2000000000000002</v>
      </c>
      <c r="K31" s="28">
        <f t="shared" si="10"/>
        <v>22.6</v>
      </c>
      <c r="L31" s="28">
        <f t="shared" si="10"/>
        <v>0.4</v>
      </c>
      <c r="M31" s="28">
        <f t="shared" si="10"/>
        <v>19.600000000000001</v>
      </c>
      <c r="N31" s="28">
        <f t="shared" si="10"/>
        <v>0</v>
      </c>
      <c r="O31" s="28">
        <f t="shared" si="10"/>
        <v>0</v>
      </c>
      <c r="P31" s="28">
        <f t="shared" si="10"/>
        <v>0</v>
      </c>
      <c r="Q31" s="28">
        <f t="shared" si="10"/>
        <v>23.2</v>
      </c>
      <c r="R31" s="28">
        <f t="shared" si="10"/>
        <v>7</v>
      </c>
      <c r="S31" s="28">
        <f t="shared" si="10"/>
        <v>0</v>
      </c>
      <c r="T31" s="28">
        <f t="shared" si="10"/>
        <v>261.59999999999997</v>
      </c>
      <c r="U31" s="28">
        <f t="shared" si="10"/>
        <v>127.80000000000001</v>
      </c>
      <c r="V31" s="28">
        <f t="shared" si="10"/>
        <v>525.20000000000005</v>
      </c>
      <c r="W31" s="28">
        <f t="shared" si="10"/>
        <v>27.399999999999995</v>
      </c>
      <c r="X31" s="28">
        <f t="shared" si="10"/>
        <v>3.1999999999999997</v>
      </c>
      <c r="Y31" s="28">
        <f t="shared" si="10"/>
        <v>10.600000000000001</v>
      </c>
      <c r="Z31" s="28">
        <f t="shared" si="10"/>
        <v>662.99999999999989</v>
      </c>
      <c r="AA31" s="28">
        <f t="shared" si="10"/>
        <v>1</v>
      </c>
      <c r="AB31" s="28">
        <f t="shared" si="10"/>
        <v>0</v>
      </c>
      <c r="AC31" s="28">
        <f t="shared" si="10"/>
        <v>0.6</v>
      </c>
      <c r="AD31" s="28">
        <f t="shared" si="10"/>
        <v>10.8</v>
      </c>
      <c r="AE31" s="57">
        <f t="shared" si="10"/>
        <v>0.60000000000000009</v>
      </c>
      <c r="AF31" s="28">
        <f t="shared" si="10"/>
        <v>1713.3999999999996</v>
      </c>
      <c r="AG31" s="39"/>
      <c r="AH31" s="40"/>
    </row>
  </sheetData>
  <mergeCells count="33">
    <mergeCell ref="AE3:AE4"/>
    <mergeCell ref="S3:S4"/>
    <mergeCell ref="R3:R4"/>
    <mergeCell ref="Q3:Q4"/>
    <mergeCell ref="M3:M4"/>
    <mergeCell ref="N3:N4"/>
    <mergeCell ref="O3:O4"/>
    <mergeCell ref="AA3:AA4"/>
    <mergeCell ref="T3:T4"/>
    <mergeCell ref="E3:E4"/>
    <mergeCell ref="F3:F4"/>
    <mergeCell ref="G3:G4"/>
    <mergeCell ref="J3:J4"/>
    <mergeCell ref="A2:A4"/>
    <mergeCell ref="B3:B4"/>
    <mergeCell ref="C3:C4"/>
    <mergeCell ref="D3:D4"/>
    <mergeCell ref="A1:AG1"/>
    <mergeCell ref="B2:AG2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V3:V4"/>
    <mergeCell ref="W3:W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1"/>
  <sheetViews>
    <sheetView workbookViewId="0">
      <selection activeCell="AE30" sqref="AE30"/>
    </sheetView>
  </sheetViews>
  <sheetFormatPr defaultRowHeight="12.75" x14ac:dyDescent="0.2"/>
  <cols>
    <col min="1" max="1" width="19.140625" style="2" bestFit="1" customWidth="1"/>
    <col min="2" max="31" width="5.42578125" style="2" bestFit="1" customWidth="1"/>
    <col min="32" max="32" width="7.5703125" style="19" bestFit="1" customWidth="1"/>
    <col min="33" max="33" width="7.28515625" style="32" bestFit="1" customWidth="1"/>
  </cols>
  <sheetData>
    <row r="1" spans="1:33" ht="20.100000000000001" customHeight="1" thickBot="1" x14ac:dyDescent="0.25">
      <c r="A1" s="66" t="s">
        <v>23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</row>
    <row r="2" spans="1:33" ht="20.100000000000001" customHeight="1" x14ac:dyDescent="0.2">
      <c r="A2" s="63" t="s">
        <v>21</v>
      </c>
      <c r="B2" s="60" t="s">
        <v>52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</row>
    <row r="3" spans="1:33" s="4" customFormat="1" ht="20.100000000000001" customHeight="1" x14ac:dyDescent="0.2">
      <c r="A3" s="64"/>
      <c r="B3" s="58">
        <v>1</v>
      </c>
      <c r="C3" s="58">
        <f>SUM(B3+1)</f>
        <v>2</v>
      </c>
      <c r="D3" s="58">
        <f t="shared" ref="D3:AD3" si="0">SUM(C3+1)</f>
        <v>3</v>
      </c>
      <c r="E3" s="58">
        <f t="shared" si="0"/>
        <v>4</v>
      </c>
      <c r="F3" s="58">
        <f t="shared" si="0"/>
        <v>5</v>
      </c>
      <c r="G3" s="58">
        <f t="shared" si="0"/>
        <v>6</v>
      </c>
      <c r="H3" s="58">
        <f t="shared" si="0"/>
        <v>7</v>
      </c>
      <c r="I3" s="58">
        <f t="shared" si="0"/>
        <v>8</v>
      </c>
      <c r="J3" s="58">
        <f t="shared" si="0"/>
        <v>9</v>
      </c>
      <c r="K3" s="58">
        <f t="shared" si="0"/>
        <v>10</v>
      </c>
      <c r="L3" s="58">
        <f t="shared" si="0"/>
        <v>11</v>
      </c>
      <c r="M3" s="58">
        <f t="shared" si="0"/>
        <v>12</v>
      </c>
      <c r="N3" s="58">
        <f t="shared" si="0"/>
        <v>13</v>
      </c>
      <c r="O3" s="58">
        <f t="shared" si="0"/>
        <v>14</v>
      </c>
      <c r="P3" s="58">
        <f t="shared" si="0"/>
        <v>15</v>
      </c>
      <c r="Q3" s="58">
        <f t="shared" si="0"/>
        <v>16</v>
      </c>
      <c r="R3" s="58">
        <f t="shared" si="0"/>
        <v>17</v>
      </c>
      <c r="S3" s="58">
        <f t="shared" si="0"/>
        <v>18</v>
      </c>
      <c r="T3" s="58">
        <f t="shared" si="0"/>
        <v>19</v>
      </c>
      <c r="U3" s="58">
        <f t="shared" si="0"/>
        <v>20</v>
      </c>
      <c r="V3" s="58">
        <f t="shared" si="0"/>
        <v>21</v>
      </c>
      <c r="W3" s="58">
        <f t="shared" si="0"/>
        <v>22</v>
      </c>
      <c r="X3" s="58">
        <f t="shared" si="0"/>
        <v>23</v>
      </c>
      <c r="Y3" s="58">
        <f t="shared" si="0"/>
        <v>24</v>
      </c>
      <c r="Z3" s="58">
        <f t="shared" si="0"/>
        <v>25</v>
      </c>
      <c r="AA3" s="58">
        <f t="shared" si="0"/>
        <v>26</v>
      </c>
      <c r="AB3" s="58">
        <f t="shared" si="0"/>
        <v>27</v>
      </c>
      <c r="AC3" s="58">
        <f t="shared" si="0"/>
        <v>28</v>
      </c>
      <c r="AD3" s="58">
        <f t="shared" si="0"/>
        <v>29</v>
      </c>
      <c r="AE3" s="58">
        <v>30</v>
      </c>
      <c r="AF3" s="31" t="s">
        <v>42</v>
      </c>
      <c r="AG3" s="34" t="s">
        <v>41</v>
      </c>
    </row>
    <row r="4" spans="1:33" s="5" customFormat="1" ht="20.100000000000001" customHeight="1" thickBot="1" x14ac:dyDescent="0.25">
      <c r="A4" s="65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30" t="s">
        <v>40</v>
      </c>
      <c r="AG4" s="33" t="s">
        <v>43</v>
      </c>
    </row>
    <row r="5" spans="1:33" s="5" customFormat="1" ht="20.100000000000001" customHeight="1" thickTop="1" x14ac:dyDescent="0.2">
      <c r="A5" s="9" t="s">
        <v>49</v>
      </c>
      <c r="B5" s="45">
        <f>[1]Setembro!$C$5</f>
        <v>35.200000000000003</v>
      </c>
      <c r="C5" s="45">
        <f>[1]Setembro!$C$6</f>
        <v>37.1</v>
      </c>
      <c r="D5" s="45">
        <f>[1]Setembro!$C$7</f>
        <v>36.5</v>
      </c>
      <c r="E5" s="45">
        <f>[1]Setembro!$C$8</f>
        <v>33.700000000000003</v>
      </c>
      <c r="F5" s="45">
        <f>[1]Setembro!$C$9</f>
        <v>38.700000000000003</v>
      </c>
      <c r="G5" s="45">
        <f>[1]Setembro!$C$10</f>
        <v>38.799999999999997</v>
      </c>
      <c r="H5" s="45">
        <f>[1]Setembro!$C$11</f>
        <v>38.1</v>
      </c>
      <c r="I5" s="45">
        <f>[1]Setembro!$C$12</f>
        <v>38.4</v>
      </c>
      <c r="J5" s="45">
        <f>[1]Setembro!$C$13</f>
        <v>38.799999999999997</v>
      </c>
      <c r="K5" s="45">
        <f>[1]Setembro!$C$14</f>
        <v>38.9</v>
      </c>
      <c r="L5" s="45">
        <f>[1]Setembro!$C$15</f>
        <v>35.6</v>
      </c>
      <c r="M5" s="45">
        <f>[1]Setembro!$C$16</f>
        <v>38.5</v>
      </c>
      <c r="N5" s="45">
        <f>[1]Setembro!$C$17</f>
        <v>37.799999999999997</v>
      </c>
      <c r="O5" s="45">
        <f>[1]Setembro!$C$18</f>
        <v>37.799999999999997</v>
      </c>
      <c r="P5" s="45">
        <f>[1]Setembro!$C$19</f>
        <v>39.6</v>
      </c>
      <c r="Q5" s="45">
        <f>[1]Setembro!$C$20</f>
        <v>40</v>
      </c>
      <c r="R5" s="45">
        <f>[1]Setembro!$C$21</f>
        <v>40.1</v>
      </c>
      <c r="S5" s="45">
        <f>[1]Setembro!$C$22</f>
        <v>38.799999999999997</v>
      </c>
      <c r="T5" s="45">
        <f>[1]Setembro!$C$23</f>
        <v>35</v>
      </c>
      <c r="U5" s="45">
        <f>[1]Setembro!$C$24</f>
        <v>25.4</v>
      </c>
      <c r="V5" s="45">
        <f>[1]Setembro!$C$25</f>
        <v>23.6</v>
      </c>
      <c r="W5" s="45">
        <f>[1]Setembro!$C$26</f>
        <v>28.6</v>
      </c>
      <c r="X5" s="45">
        <f>[1]Setembro!$C$27</f>
        <v>31.4</v>
      </c>
      <c r="Y5" s="45">
        <f>[1]Setembro!$C$28</f>
        <v>35.1</v>
      </c>
      <c r="Z5" s="45">
        <f>[1]Setembro!$C$29</f>
        <v>28.9</v>
      </c>
      <c r="AA5" s="45">
        <f>[1]Setembro!$C$30</f>
        <v>23.5</v>
      </c>
      <c r="AB5" s="45">
        <f>[1]Setembro!$C$31</f>
        <v>25.2</v>
      </c>
      <c r="AC5" s="45">
        <f>[1]Setembro!$C$32</f>
        <v>29.5</v>
      </c>
      <c r="AD5" s="45">
        <f>[1]Setembro!$C$33</f>
        <v>33.6</v>
      </c>
      <c r="AE5" s="45">
        <f>[1]Setembro!$C$34</f>
        <v>37.1</v>
      </c>
      <c r="AF5" s="46">
        <f t="shared" ref="AF5:AF28" si="1">MAX(B5:AE5)</f>
        <v>40.1</v>
      </c>
      <c r="AG5" s="47">
        <f t="shared" ref="AG5:AG29" si="2">AVERAGE(B5:AE5)</f>
        <v>34.643333333333331</v>
      </c>
    </row>
    <row r="6" spans="1:33" ht="17.100000000000001" customHeight="1" x14ac:dyDescent="0.2">
      <c r="A6" s="10" t="s">
        <v>0</v>
      </c>
      <c r="B6" s="3">
        <f>[2]Setembro!$C$5</f>
        <v>32.1</v>
      </c>
      <c r="C6" s="3">
        <f>[2]Setembro!$C$6</f>
        <v>32.4</v>
      </c>
      <c r="D6" s="3">
        <f>[2]Setembro!$C$7</f>
        <v>24.1</v>
      </c>
      <c r="E6" s="3">
        <f>[2]Setembro!$C$8</f>
        <v>19.100000000000001</v>
      </c>
      <c r="F6" s="3">
        <f>[2]Setembro!$C$9</f>
        <v>16.5</v>
      </c>
      <c r="G6" s="3">
        <f>[2]Setembro!$C$10</f>
        <v>16.3</v>
      </c>
      <c r="H6" s="3">
        <f>[2]Setembro!$C$11</f>
        <v>25.7</v>
      </c>
      <c r="I6" s="3">
        <f>[2]Setembro!$C$12</f>
        <v>29.9</v>
      </c>
      <c r="J6" s="3">
        <f>[2]Setembro!$C$13</f>
        <v>31.2</v>
      </c>
      <c r="K6" s="3">
        <f>[2]Setembro!$C$14</f>
        <v>34</v>
      </c>
      <c r="L6" s="3">
        <f>[2]Setembro!$C$15</f>
        <v>30.6</v>
      </c>
      <c r="M6" s="3">
        <f>[2]Setembro!$C$16</f>
        <v>35.5</v>
      </c>
      <c r="N6" s="3">
        <f>[2]Setembro!$C$17</f>
        <v>33.799999999999997</v>
      </c>
      <c r="O6" s="3">
        <f>[2]Setembro!$C$18</f>
        <v>35.4</v>
      </c>
      <c r="P6" s="3">
        <f>[2]Setembro!$C$19</f>
        <v>37.200000000000003</v>
      </c>
      <c r="Q6" s="3">
        <f>[2]Setembro!$C$20</f>
        <v>38.700000000000003</v>
      </c>
      <c r="R6" s="3">
        <f>[2]Setembro!$C$21</f>
        <v>37.4</v>
      </c>
      <c r="S6" s="3">
        <f>[2]Setembro!$C$22</f>
        <v>36.6</v>
      </c>
      <c r="T6" s="3">
        <f>[2]Setembro!$C$23</f>
        <v>31.1</v>
      </c>
      <c r="U6" s="3">
        <f>[2]Setembro!$C$24</f>
        <v>23.7</v>
      </c>
      <c r="V6" s="3">
        <f>[2]Setembro!$C$25</f>
        <v>26.2</v>
      </c>
      <c r="W6" s="3">
        <f>[2]Setembro!$C$26</f>
        <v>27.5</v>
      </c>
      <c r="X6" s="3">
        <f>[2]Setembro!$C$27</f>
        <v>30.3</v>
      </c>
      <c r="Y6" s="3">
        <f>[2]Setembro!$C$28</f>
        <v>33.6</v>
      </c>
      <c r="Z6" s="3">
        <f>[2]Setembro!$C$29</f>
        <v>26.2</v>
      </c>
      <c r="AA6" s="3">
        <f>[2]Setembro!$C$30</f>
        <v>19.7</v>
      </c>
      <c r="AB6" s="3">
        <f>[2]Setembro!$C$31</f>
        <v>23.2</v>
      </c>
      <c r="AC6" s="3">
        <f>[2]Setembro!$C$32</f>
        <v>27.1</v>
      </c>
      <c r="AD6" s="3">
        <f>[2]Setembro!$C$33</f>
        <v>22.3</v>
      </c>
      <c r="AE6" s="3">
        <f>[2]Setembro!$C$34</f>
        <v>35.4</v>
      </c>
      <c r="AF6" s="17">
        <f t="shared" si="1"/>
        <v>38.700000000000003</v>
      </c>
      <c r="AG6" s="26">
        <f t="shared" si="2"/>
        <v>29.093333333333337</v>
      </c>
    </row>
    <row r="7" spans="1:33" ht="17.100000000000001" customHeight="1" x14ac:dyDescent="0.2">
      <c r="A7" s="10" t="s">
        <v>1</v>
      </c>
      <c r="B7" s="3">
        <f>[3]Setembro!$C$5</f>
        <v>37</v>
      </c>
      <c r="C7" s="3">
        <f>[3]Setembro!$C$6</f>
        <v>38.200000000000003</v>
      </c>
      <c r="D7" s="3">
        <f>[3]Setembro!$C$7</f>
        <v>37.299999999999997</v>
      </c>
      <c r="E7" s="3">
        <f>[3]Setembro!$C$8</f>
        <v>36.200000000000003</v>
      </c>
      <c r="F7" s="3">
        <f>[3]Setembro!$C$9</f>
        <v>40</v>
      </c>
      <c r="G7" s="3">
        <f>[3]Setembro!$C$10</f>
        <v>39.6</v>
      </c>
      <c r="H7" s="3">
        <f>[3]Setembro!$C$11</f>
        <v>38</v>
      </c>
      <c r="I7" s="3">
        <f>[3]Setembro!$C$12</f>
        <v>33.799999999999997</v>
      </c>
      <c r="J7" s="3">
        <f>[3]Setembro!$C$13</f>
        <v>38.6</v>
      </c>
      <c r="K7" s="3">
        <f>[3]Setembro!$C$14</f>
        <v>39</v>
      </c>
      <c r="L7" s="3">
        <f>[3]Setembro!$C$15</f>
        <v>34.9</v>
      </c>
      <c r="M7" s="3">
        <f>[3]Setembro!$C$16</f>
        <v>39.5</v>
      </c>
      <c r="N7" s="3">
        <f>[3]Setembro!$C$17</f>
        <v>37.5</v>
      </c>
      <c r="O7" s="3">
        <f>[3]Setembro!$C$18</f>
        <v>40.9</v>
      </c>
      <c r="P7" s="3">
        <f>[3]Setembro!$C$19</f>
        <v>40.5</v>
      </c>
      <c r="Q7" s="3">
        <f>[3]Setembro!$C$20</f>
        <v>38</v>
      </c>
      <c r="R7" s="3">
        <f>[3]Setembro!$C$21</f>
        <v>39.799999999999997</v>
      </c>
      <c r="S7" s="3">
        <f>[3]Setembro!$C$22</f>
        <v>39</v>
      </c>
      <c r="T7" s="3">
        <f>[3]Setembro!$C$23</f>
        <v>33.4</v>
      </c>
      <c r="U7" s="3">
        <f>[3]Setembro!$C$24</f>
        <v>27</v>
      </c>
      <c r="V7" s="3">
        <f>[3]Setembro!$C$25</f>
        <v>26.7</v>
      </c>
      <c r="W7" s="3">
        <f>[3]Setembro!$C$26</f>
        <v>30.3</v>
      </c>
      <c r="X7" s="3">
        <f>[3]Setembro!$C$27</f>
        <v>33</v>
      </c>
      <c r="Y7" s="3">
        <f>[3]Setembro!$C$28</f>
        <v>36.6</v>
      </c>
      <c r="Z7" s="3">
        <f>[3]Setembro!$C$29</f>
        <v>28.4</v>
      </c>
      <c r="AA7" s="3">
        <f>[3]Setembro!$C$30</f>
        <v>23.1</v>
      </c>
      <c r="AB7" s="3">
        <f>[3]Setembro!$C$31</f>
        <v>27.1</v>
      </c>
      <c r="AC7" s="3">
        <f>[3]Setembro!$C$32</f>
        <v>31.4</v>
      </c>
      <c r="AD7" s="3">
        <f>[3]Setembro!$C$33</f>
        <v>35.6</v>
      </c>
      <c r="AE7" s="3">
        <f>[3]Setembro!$C$34</f>
        <v>36.1</v>
      </c>
      <c r="AF7" s="17">
        <f t="shared" si="1"/>
        <v>40.9</v>
      </c>
      <c r="AG7" s="26">
        <f t="shared" si="2"/>
        <v>35.216666666666669</v>
      </c>
    </row>
    <row r="8" spans="1:33" ht="17.100000000000001" customHeight="1" x14ac:dyDescent="0.2">
      <c r="A8" s="10" t="s">
        <v>50</v>
      </c>
      <c r="B8" s="3">
        <f>[4]Setembro!$C$5</f>
        <v>35.4</v>
      </c>
      <c r="C8" s="3">
        <f>[4]Setembro!$C$6</f>
        <v>37.5</v>
      </c>
      <c r="D8" s="3">
        <f>[4]Setembro!$C$7</f>
        <v>38</v>
      </c>
      <c r="E8" s="3">
        <f>[4]Setembro!$C$8</f>
        <v>34.9</v>
      </c>
      <c r="F8" s="3">
        <f>[4]Setembro!$C$9</f>
        <v>38.6</v>
      </c>
      <c r="G8" s="3">
        <f>[4]Setembro!$C$10</f>
        <v>38.1</v>
      </c>
      <c r="H8" s="3">
        <f>[4]Setembro!$C$11</f>
        <v>37.799999999999997</v>
      </c>
      <c r="I8" s="3">
        <f>[4]Setembro!$C$12</f>
        <v>36.6</v>
      </c>
      <c r="J8" s="3">
        <f>[4]Setembro!$C$13</f>
        <v>37.5</v>
      </c>
      <c r="K8" s="3">
        <f>[4]Setembro!$C$14</f>
        <v>32.200000000000003</v>
      </c>
      <c r="L8" s="3">
        <f>[4]Setembro!$C$15</f>
        <v>30.4</v>
      </c>
      <c r="M8" s="3">
        <f>[4]Setembro!$C$16</f>
        <v>36.1</v>
      </c>
      <c r="N8" s="3">
        <f>[4]Setembro!$C$17</f>
        <v>34.4</v>
      </c>
      <c r="O8" s="3">
        <f>[4]Setembro!$C$18</f>
        <v>39.4</v>
      </c>
      <c r="P8" s="3">
        <f>[4]Setembro!$C$19</f>
        <v>39.700000000000003</v>
      </c>
      <c r="Q8" s="3">
        <f>[4]Setembro!$C$20</f>
        <v>39.200000000000003</v>
      </c>
      <c r="R8" s="3">
        <f>[4]Setembro!$C$21</f>
        <v>39.6</v>
      </c>
      <c r="S8" s="3">
        <f>[4]Setembro!$C$22</f>
        <v>38.1</v>
      </c>
      <c r="T8" s="3">
        <f>[4]Setembro!$C$23</f>
        <v>33.1</v>
      </c>
      <c r="U8" s="3">
        <f>[4]Setembro!$C$24</f>
        <v>27.2</v>
      </c>
      <c r="V8" s="3">
        <f>[4]Setembro!$C$25</f>
        <v>23.7</v>
      </c>
      <c r="W8" s="3">
        <f>[4]Setembro!$C$26</f>
        <v>26.2</v>
      </c>
      <c r="X8" s="3">
        <f>[4]Setembro!$C$27</f>
        <v>30.3</v>
      </c>
      <c r="Y8" s="3">
        <f>[4]Setembro!$C$28</f>
        <v>33.6</v>
      </c>
      <c r="Z8" s="3">
        <f>[4]Setembro!$C$29</f>
        <v>26.2</v>
      </c>
      <c r="AA8" s="3">
        <f>[4]Setembro!$C$30</f>
        <v>19.7</v>
      </c>
      <c r="AB8" s="3">
        <f>[4]Setembro!$C$31</f>
        <v>23.2</v>
      </c>
      <c r="AC8" s="3">
        <f>[4]Setembro!$C$32</f>
        <v>27.1</v>
      </c>
      <c r="AD8" s="3">
        <f>[4]Setembro!$C$33</f>
        <v>22.3</v>
      </c>
      <c r="AE8" s="3">
        <f>[4]Setembro!$C$34</f>
        <v>35.4</v>
      </c>
      <c r="AF8" s="17">
        <f t="shared" ref="AF8" si="3">MAX(B8:AE8)</f>
        <v>39.700000000000003</v>
      </c>
      <c r="AG8" s="26">
        <f t="shared" ref="AG8" si="4">AVERAGE(B8:AE8)</f>
        <v>33.050000000000011</v>
      </c>
    </row>
    <row r="9" spans="1:33" ht="17.100000000000001" customHeight="1" x14ac:dyDescent="0.2">
      <c r="A9" s="10" t="s">
        <v>2</v>
      </c>
      <c r="B9" s="3">
        <f>[5]Setembro!$C$5</f>
        <v>34.4</v>
      </c>
      <c r="C9" s="3">
        <f>[5]Setembro!$C$6</f>
        <v>35.9</v>
      </c>
      <c r="D9" s="3">
        <f>[5]Setembro!$C$7</f>
        <v>35.1</v>
      </c>
      <c r="E9" s="3">
        <f>[5]Setembro!$C$8</f>
        <v>34.4</v>
      </c>
      <c r="F9" s="3">
        <f>[5]Setembro!$C$9</f>
        <v>37.200000000000003</v>
      </c>
      <c r="G9" s="3">
        <f>[5]Setembro!$C$10</f>
        <v>36.700000000000003</v>
      </c>
      <c r="H9" s="3">
        <f>[5]Setembro!$C$11</f>
        <v>35.5</v>
      </c>
      <c r="I9" s="3">
        <f>[5]Setembro!$C$12</f>
        <v>35.299999999999997</v>
      </c>
      <c r="J9" s="3">
        <f>[5]Setembro!$C$13</f>
        <v>36.6</v>
      </c>
      <c r="K9" s="3">
        <f>[5]Setembro!$C$14</f>
        <v>37.1</v>
      </c>
      <c r="L9" s="3">
        <f>[5]Setembro!$C$15</f>
        <v>33.9</v>
      </c>
      <c r="M9" s="3">
        <f>[5]Setembro!$C$16</f>
        <v>37.4</v>
      </c>
      <c r="N9" s="3">
        <f>[5]Setembro!$C$17</f>
        <v>36</v>
      </c>
      <c r="O9" s="3">
        <f>[5]Setembro!$C$18</f>
        <v>37.1</v>
      </c>
      <c r="P9" s="3">
        <f>[5]Setembro!$C$19</f>
        <v>39.200000000000003</v>
      </c>
      <c r="Q9" s="3">
        <f>[5]Setembro!$C$20</f>
        <v>34.4</v>
      </c>
      <c r="R9" s="3">
        <f>[5]Setembro!$C$21</f>
        <v>36</v>
      </c>
      <c r="S9" s="3">
        <f>[5]Setembro!$C$22</f>
        <v>35.299999999999997</v>
      </c>
      <c r="T9" s="3">
        <f>[5]Setembro!$C$23</f>
        <v>31.4</v>
      </c>
      <c r="U9" s="3">
        <f>[5]Setembro!$C$24</f>
        <v>23.5</v>
      </c>
      <c r="V9" s="3">
        <f>[5]Setembro!$C$25</f>
        <v>23.2</v>
      </c>
      <c r="W9" s="3">
        <f>[5]Setembro!$C$26</f>
        <v>27.5</v>
      </c>
      <c r="X9" s="3">
        <f>[5]Setembro!$C$27</f>
        <v>31</v>
      </c>
      <c r="Y9" s="3">
        <f>[5]Setembro!$C$28</f>
        <v>34.5</v>
      </c>
      <c r="Z9" s="3">
        <f>[5]Setembro!$C$29</f>
        <v>27.6</v>
      </c>
      <c r="AA9" s="3">
        <f>[5]Setembro!$C$30</f>
        <v>20.5</v>
      </c>
      <c r="AB9" s="3">
        <f>[5]Setembro!$C$31</f>
        <v>25.2</v>
      </c>
      <c r="AC9" s="3">
        <f>[5]Setembro!$C$32</f>
        <v>29.1</v>
      </c>
      <c r="AD9" s="3">
        <f>[5]Setembro!$C$33</f>
        <v>32</v>
      </c>
      <c r="AE9" s="3">
        <f>[5]Setembro!$C$34</f>
        <v>34.799999999999997</v>
      </c>
      <c r="AF9" s="17">
        <f t="shared" si="1"/>
        <v>39.200000000000003</v>
      </c>
      <c r="AG9" s="26">
        <f t="shared" si="2"/>
        <v>32.926666666666669</v>
      </c>
    </row>
    <row r="10" spans="1:33" ht="17.100000000000001" customHeight="1" x14ac:dyDescent="0.2">
      <c r="A10" s="10" t="s">
        <v>3</v>
      </c>
      <c r="B10" s="3">
        <f>[6]Setembro!$C$5</f>
        <v>35</v>
      </c>
      <c r="C10" s="3">
        <f>[6]Setembro!$C$6</f>
        <v>35.6</v>
      </c>
      <c r="D10" s="3">
        <f>[6]Setembro!$C$7</f>
        <v>36</v>
      </c>
      <c r="E10" s="3">
        <f>[6]Setembro!$C$8</f>
        <v>34.1</v>
      </c>
      <c r="F10" s="3">
        <f>[6]Setembro!$C$9</f>
        <v>36.6</v>
      </c>
      <c r="G10" s="3">
        <f>[6]Setembro!$C$10</f>
        <v>36.200000000000003</v>
      </c>
      <c r="H10" s="3">
        <f>[6]Setembro!$C$11</f>
        <v>36.299999999999997</v>
      </c>
      <c r="I10" s="3">
        <f>[6]Setembro!$C$12</f>
        <v>36.200000000000003</v>
      </c>
      <c r="J10" s="3">
        <f>[6]Setembro!$C$13</f>
        <v>36.799999999999997</v>
      </c>
      <c r="K10" s="3">
        <f>[6]Setembro!$C$14</f>
        <v>37.799999999999997</v>
      </c>
      <c r="L10" s="3">
        <f>[6]Setembro!$C$15</f>
        <v>36.700000000000003</v>
      </c>
      <c r="M10" s="3">
        <f>[6]Setembro!$C$16</f>
        <v>37.5</v>
      </c>
      <c r="N10" s="3">
        <f>[6]Setembro!$C$17</f>
        <v>37.700000000000003</v>
      </c>
      <c r="O10" s="3">
        <f>[6]Setembro!$C$18</f>
        <v>37.700000000000003</v>
      </c>
      <c r="P10" s="3">
        <f>[6]Setembro!$C$19</f>
        <v>38.299999999999997</v>
      </c>
      <c r="Q10" s="3">
        <f>[6]Setembro!$C$20</f>
        <v>38.6</v>
      </c>
      <c r="R10" s="3">
        <f>[6]Setembro!$C$21</f>
        <v>37.200000000000003</v>
      </c>
      <c r="S10" s="3">
        <f>[6]Setembro!$C$22</f>
        <v>38.299999999999997</v>
      </c>
      <c r="T10" s="3">
        <f>[6]Setembro!$C$23</f>
        <v>34.700000000000003</v>
      </c>
      <c r="U10" s="3">
        <f>[6]Setembro!$C$24</f>
        <v>24</v>
      </c>
      <c r="V10" s="3">
        <f>[6]Setembro!$C$25</f>
        <v>30.1</v>
      </c>
      <c r="W10" s="3">
        <f>[6]Setembro!$C$26</f>
        <v>27.4</v>
      </c>
      <c r="X10" s="3">
        <f>[6]Setembro!$C$27</f>
        <v>32</v>
      </c>
      <c r="Y10" s="3">
        <f>[6]Setembro!$C$28</f>
        <v>34.6</v>
      </c>
      <c r="Z10" s="3">
        <f>[6]Setembro!$C$29</f>
        <v>28.4</v>
      </c>
      <c r="AA10" s="3">
        <f>[6]Setembro!$C$30</f>
        <v>25.1</v>
      </c>
      <c r="AB10" s="3">
        <f>[6]Setembro!$C$31</f>
        <v>24.8</v>
      </c>
      <c r="AC10" s="3">
        <f>[6]Setembro!$C$32</f>
        <v>29.9</v>
      </c>
      <c r="AD10" s="3">
        <f>[6]Setembro!$C$33</f>
        <v>33.9</v>
      </c>
      <c r="AE10" s="3">
        <f>[6]Setembro!$C$34</f>
        <v>35.299999999999997</v>
      </c>
      <c r="AF10" s="17">
        <f t="shared" si="1"/>
        <v>38.6</v>
      </c>
      <c r="AG10" s="26">
        <f t="shared" si="2"/>
        <v>34.093333333333334</v>
      </c>
    </row>
    <row r="11" spans="1:33" ht="17.100000000000001" customHeight="1" x14ac:dyDescent="0.2">
      <c r="A11" s="10" t="s">
        <v>4</v>
      </c>
      <c r="B11" s="3">
        <f>[7]Setembro!$C$5</f>
        <v>33.1</v>
      </c>
      <c r="C11" s="3">
        <f>[7]Setembro!$C$6</f>
        <v>33.200000000000003</v>
      </c>
      <c r="D11" s="3">
        <f>[7]Setembro!$C$7</f>
        <v>33.4</v>
      </c>
      <c r="E11" s="3">
        <f>[7]Setembro!$C$8</f>
        <v>33</v>
      </c>
      <c r="F11" s="3">
        <f>[7]Setembro!$C$9</f>
        <v>34.5</v>
      </c>
      <c r="G11" s="3">
        <f>[7]Setembro!$C$10</f>
        <v>34.1</v>
      </c>
      <c r="H11" s="3">
        <f>[7]Setembro!$C$11</f>
        <v>33.4</v>
      </c>
      <c r="I11" s="3">
        <f>[7]Setembro!$C$12</f>
        <v>33.700000000000003</v>
      </c>
      <c r="J11" s="3">
        <f>[7]Setembro!$C$13</f>
        <v>33.9</v>
      </c>
      <c r="K11" s="3">
        <f>[7]Setembro!$C$14</f>
        <v>34.9</v>
      </c>
      <c r="L11" s="3">
        <f>[7]Setembro!$C$15</f>
        <v>34.4</v>
      </c>
      <c r="M11" s="3">
        <f>[7]Setembro!$C$16</f>
        <v>34.799999999999997</v>
      </c>
      <c r="N11" s="3">
        <f>[7]Setembro!$C$17</f>
        <v>35.4</v>
      </c>
      <c r="O11" s="3">
        <f>[7]Setembro!$C$18</f>
        <v>35.299999999999997</v>
      </c>
      <c r="P11" s="3">
        <f>[7]Setembro!$C$19</f>
        <v>36.9</v>
      </c>
      <c r="Q11" s="3">
        <f>[7]Setembro!$C$20</f>
        <v>36.200000000000003</v>
      </c>
      <c r="R11" s="3">
        <f>[7]Setembro!$C$21</f>
        <v>34.6</v>
      </c>
      <c r="S11" s="3">
        <f>[7]Setembro!$C$22</f>
        <v>34.9</v>
      </c>
      <c r="T11" s="3">
        <f>[7]Setembro!$C$23</f>
        <v>32.299999999999997</v>
      </c>
      <c r="U11" s="3">
        <f>[7]Setembro!$C$24</f>
        <v>24.6</v>
      </c>
      <c r="V11" s="3">
        <f>[7]Setembro!$C$25</f>
        <v>27.8</v>
      </c>
      <c r="W11" s="3">
        <f>[7]Setembro!$C$26</f>
        <v>24.6</v>
      </c>
      <c r="X11" s="3">
        <f>[7]Setembro!$C$27</f>
        <v>29.1</v>
      </c>
      <c r="Y11" s="3">
        <f>[7]Setembro!$C$28</f>
        <v>31.9</v>
      </c>
      <c r="Z11" s="3">
        <f>[7]Setembro!$C$29</f>
        <v>28.9</v>
      </c>
      <c r="AA11" s="3">
        <f>[7]Setembro!$C$30</f>
        <v>22.5</v>
      </c>
      <c r="AB11" s="3">
        <f>[7]Setembro!$C$31</f>
        <v>22.9</v>
      </c>
      <c r="AC11" s="3">
        <f>[7]Setembro!$C$32</f>
        <v>28.9</v>
      </c>
      <c r="AD11" s="3">
        <f>[7]Setembro!$C$33</f>
        <v>32.4</v>
      </c>
      <c r="AE11" s="3">
        <f>[7]Setembro!$C$34</f>
        <v>33.4</v>
      </c>
      <c r="AF11" s="17">
        <f t="shared" si="1"/>
        <v>36.9</v>
      </c>
      <c r="AG11" s="26">
        <f t="shared" si="2"/>
        <v>31.966666666666661</v>
      </c>
    </row>
    <row r="12" spans="1:33" ht="17.100000000000001" customHeight="1" x14ac:dyDescent="0.2">
      <c r="A12" s="10" t="s">
        <v>5</v>
      </c>
      <c r="B12" s="3">
        <f>[8]Setembro!$C$5</f>
        <v>37.6</v>
      </c>
      <c r="C12" s="3">
        <f>[8]Setembro!$C$6</f>
        <v>37.9</v>
      </c>
      <c r="D12" s="3">
        <f>[8]Setembro!$C$7</f>
        <v>38.200000000000003</v>
      </c>
      <c r="E12" s="3">
        <f>[8]Setembro!$C$8</f>
        <v>38.6</v>
      </c>
      <c r="F12" s="3">
        <f>[8]Setembro!$C$9</f>
        <v>39.200000000000003</v>
      </c>
      <c r="G12" s="3">
        <f>[8]Setembro!$C$10</f>
        <v>39.5</v>
      </c>
      <c r="H12" s="3">
        <f>[8]Setembro!$C$11</f>
        <v>38.4</v>
      </c>
      <c r="I12" s="3">
        <f>[8]Setembro!$C$12</f>
        <v>39.299999999999997</v>
      </c>
      <c r="J12" s="3">
        <f>[8]Setembro!$C$13</f>
        <v>37.5</v>
      </c>
      <c r="K12" s="3">
        <f>[8]Setembro!$C$14</f>
        <v>37</v>
      </c>
      <c r="L12" s="3">
        <f>[8]Setembro!$C$15</f>
        <v>33.200000000000003</v>
      </c>
      <c r="M12" s="3">
        <f>[8]Setembro!$C$16</f>
        <v>37.700000000000003</v>
      </c>
      <c r="N12" s="3">
        <f>[8]Setembro!$C$17</f>
        <v>36.5</v>
      </c>
      <c r="O12" s="3">
        <f>[8]Setembro!$C$18</f>
        <v>39.5</v>
      </c>
      <c r="P12" s="3">
        <f>[8]Setembro!$C$19</f>
        <v>40.5</v>
      </c>
      <c r="Q12" s="3">
        <f>[8]Setembro!$C$20</f>
        <v>39.5</v>
      </c>
      <c r="R12" s="3">
        <f>[8]Setembro!$C$21</f>
        <v>39.200000000000003</v>
      </c>
      <c r="S12" s="3">
        <f>[8]Setembro!$C$22</f>
        <v>38.299999999999997</v>
      </c>
      <c r="T12" s="3">
        <f>[8]Setembro!$C$23</f>
        <v>31.4</v>
      </c>
      <c r="U12" s="3">
        <f>[8]Setembro!$C$24</f>
        <v>29</v>
      </c>
      <c r="V12" s="3">
        <f>[8]Setembro!$C$25</f>
        <v>26.9</v>
      </c>
      <c r="W12" s="3">
        <f>[8]Setembro!$C$26</f>
        <v>31.2</v>
      </c>
      <c r="X12" s="3">
        <f>[8]Setembro!$C$27</f>
        <v>34.1</v>
      </c>
      <c r="Y12" s="3">
        <f>[8]Setembro!$C$28</f>
        <v>38.200000000000003</v>
      </c>
      <c r="Z12" s="3">
        <f>[8]Setembro!$C$29</f>
        <v>32.200000000000003</v>
      </c>
      <c r="AA12" s="3">
        <f>[8]Setembro!$C$30</f>
        <v>24.1</v>
      </c>
      <c r="AB12" s="3">
        <f>[8]Setembro!$C$31</f>
        <v>27.7</v>
      </c>
      <c r="AC12" s="3">
        <f>[8]Setembro!$C$32</f>
        <v>33.1</v>
      </c>
      <c r="AD12" s="3">
        <f>[8]Setembro!$C$33</f>
        <v>36.200000000000003</v>
      </c>
      <c r="AE12" s="3">
        <f>[8]Setembro!$C$34</f>
        <v>38</v>
      </c>
      <c r="AF12" s="17">
        <f t="shared" si="1"/>
        <v>40.5</v>
      </c>
      <c r="AG12" s="26">
        <f t="shared" si="2"/>
        <v>35.656666666666666</v>
      </c>
    </row>
    <row r="13" spans="1:33" ht="17.100000000000001" customHeight="1" x14ac:dyDescent="0.2">
      <c r="A13" s="10" t="s">
        <v>6</v>
      </c>
      <c r="B13" s="3">
        <f>[9]Setembro!$C$5</f>
        <v>34.1</v>
      </c>
      <c r="C13" s="3">
        <f>[9]Setembro!$C$6</f>
        <v>34.299999999999997</v>
      </c>
      <c r="D13" s="3">
        <f>[9]Setembro!$C$7</f>
        <v>34.6</v>
      </c>
      <c r="E13" s="3">
        <f>[9]Setembro!$C$8</f>
        <v>35.200000000000003</v>
      </c>
      <c r="F13" s="3">
        <f>[9]Setembro!$C$9</f>
        <v>35.5</v>
      </c>
      <c r="G13" s="3">
        <f>[9]Setembro!$C$10</f>
        <v>35.4</v>
      </c>
      <c r="H13" s="3">
        <f>[9]Setembro!$C$11</f>
        <v>34.9</v>
      </c>
      <c r="I13" s="3">
        <f>[9]Setembro!$C$12</f>
        <v>35.4</v>
      </c>
      <c r="J13" s="3">
        <f>[9]Setembro!$C$13</f>
        <v>35.6</v>
      </c>
      <c r="K13" s="3">
        <f>[9]Setembro!$C$14</f>
        <v>35</v>
      </c>
      <c r="L13" s="3">
        <f>[9]Setembro!$C$15</f>
        <v>34</v>
      </c>
      <c r="M13" s="3">
        <f>[9]Setembro!$C$16</f>
        <v>35.4</v>
      </c>
      <c r="N13" s="3">
        <f>[9]Setembro!$C$17</f>
        <v>36.799999999999997</v>
      </c>
      <c r="O13" s="3">
        <f>[9]Setembro!$C$18</f>
        <v>36.700000000000003</v>
      </c>
      <c r="P13" s="3">
        <f>[9]Setembro!$C$19</f>
        <v>35.4</v>
      </c>
      <c r="Q13" s="3">
        <f>[9]Setembro!$C$20</f>
        <v>36.200000000000003</v>
      </c>
      <c r="R13" s="3">
        <f>[9]Setembro!$C$21</f>
        <v>35.799999999999997</v>
      </c>
      <c r="S13" s="3">
        <f>[9]Setembro!$C$22</f>
        <v>36</v>
      </c>
      <c r="T13" s="3">
        <f>[9]Setembro!$C$23</f>
        <v>35</v>
      </c>
      <c r="U13" s="3">
        <f>[9]Setembro!$C$24</f>
        <v>29.4</v>
      </c>
      <c r="V13" s="3">
        <f>[9]Setembro!$C$25</f>
        <v>27.9</v>
      </c>
      <c r="W13" s="3">
        <f>[9]Setembro!$C$26</f>
        <v>29.7</v>
      </c>
      <c r="X13" s="3">
        <f>[9]Setembro!$C$27</f>
        <v>34.4</v>
      </c>
      <c r="Y13" s="3">
        <f>[9]Setembro!$C$28</f>
        <v>37</v>
      </c>
      <c r="Z13" s="3">
        <f>[9]Setembro!$C$29</f>
        <v>28.2</v>
      </c>
      <c r="AA13" s="3">
        <f>[9]Setembro!$C$30</f>
        <v>28.7</v>
      </c>
      <c r="AB13" s="3">
        <f>[9]Setembro!$C$31</f>
        <v>29.3</v>
      </c>
      <c r="AC13" s="3">
        <f>[9]Setembro!$C$32</f>
        <v>34.799999999999997</v>
      </c>
      <c r="AD13" s="3">
        <f>[9]Setembro!$C$33</f>
        <v>37.799999999999997</v>
      </c>
      <c r="AE13" s="3">
        <f>[9]Setembro!$C$34</f>
        <v>36.9</v>
      </c>
      <c r="AF13" s="17">
        <f t="shared" si="1"/>
        <v>37.799999999999997</v>
      </c>
      <c r="AG13" s="26">
        <f t="shared" si="2"/>
        <v>34.179999999999993</v>
      </c>
    </row>
    <row r="14" spans="1:33" ht="17.100000000000001" customHeight="1" x14ac:dyDescent="0.2">
      <c r="A14" s="10" t="s">
        <v>7</v>
      </c>
      <c r="B14" s="3">
        <f>[10]Setembro!$C$5</f>
        <v>32.4</v>
      </c>
      <c r="C14" s="3">
        <f>[10]Setembro!$C$6</f>
        <v>34.6</v>
      </c>
      <c r="D14" s="3">
        <f>[10]Setembro!$C$7</f>
        <v>34.200000000000003</v>
      </c>
      <c r="E14" s="3">
        <f>[10]Setembro!$C$8</f>
        <v>30.8</v>
      </c>
      <c r="F14" s="3">
        <f>[10]Setembro!$C$9</f>
        <v>34.9</v>
      </c>
      <c r="G14" s="3">
        <f>[10]Setembro!$C$10</f>
        <v>37.5</v>
      </c>
      <c r="H14" s="3">
        <f>[10]Setembro!$C$11</f>
        <v>37.700000000000003</v>
      </c>
      <c r="I14" s="3">
        <f>[10]Setembro!$C$12</f>
        <v>31.8</v>
      </c>
      <c r="J14" s="3">
        <f>[10]Setembro!$C$13</f>
        <v>38.1</v>
      </c>
      <c r="K14" s="3">
        <f>[10]Setembro!$C$14</f>
        <v>37</v>
      </c>
      <c r="L14" s="3">
        <f>[10]Setembro!$C$15</f>
        <v>30.5</v>
      </c>
      <c r="M14" s="3">
        <f>[10]Setembro!$C$16</f>
        <v>35.799999999999997</v>
      </c>
      <c r="N14" s="3">
        <f>[10]Setembro!$C$17</f>
        <v>33.4</v>
      </c>
      <c r="O14" s="3">
        <f>[10]Setembro!$C$18</f>
        <v>35</v>
      </c>
      <c r="P14" s="3">
        <f>[10]Setembro!$C$19</f>
        <v>36.5</v>
      </c>
      <c r="Q14" s="3">
        <f>[10]Setembro!$C$20</f>
        <v>36.799999999999997</v>
      </c>
      <c r="R14" s="3">
        <f>[10]Setembro!$C$21</f>
        <v>38.6</v>
      </c>
      <c r="S14" s="3">
        <f>[10]Setembro!$C$22</f>
        <v>37.5</v>
      </c>
      <c r="T14" s="3">
        <f>[10]Setembro!$C$23</f>
        <v>30.3</v>
      </c>
      <c r="U14" s="3">
        <f>[10]Setembro!$C$24</f>
        <v>24.3</v>
      </c>
      <c r="V14" s="3">
        <f>[10]Setembro!$C$25</f>
        <v>25.4</v>
      </c>
      <c r="W14" s="3">
        <f>[10]Setembro!$C$26</f>
        <v>27</v>
      </c>
      <c r="X14" s="3">
        <f>[10]Setembro!$C$27</f>
        <v>29.3</v>
      </c>
      <c r="Y14" s="3">
        <f>[10]Setembro!$C$28</f>
        <v>32.799999999999997</v>
      </c>
      <c r="Z14" s="3">
        <f>[10]Setembro!$C$29</f>
        <v>29.3</v>
      </c>
      <c r="AA14" s="3">
        <f>[10]Setembro!$C$30</f>
        <v>20</v>
      </c>
      <c r="AB14" s="3">
        <f>[10]Setembro!$C$31</f>
        <v>22.8</v>
      </c>
      <c r="AC14" s="3">
        <f>[10]Setembro!$C$32</f>
        <v>26.8</v>
      </c>
      <c r="AD14" s="3">
        <f>[10]Setembro!$C$33</f>
        <v>27.1</v>
      </c>
      <c r="AE14" s="3">
        <f>[10]Setembro!$C$34</f>
        <v>36.1</v>
      </c>
      <c r="AF14" s="17">
        <f t="shared" si="1"/>
        <v>38.6</v>
      </c>
      <c r="AG14" s="26">
        <f t="shared" si="2"/>
        <v>32.143333333333324</v>
      </c>
    </row>
    <row r="15" spans="1:33" ht="17.100000000000001" customHeight="1" x14ac:dyDescent="0.2">
      <c r="A15" s="10" t="s">
        <v>8</v>
      </c>
      <c r="B15" s="3">
        <f>[11]Setembro!$C$5</f>
        <v>31.5</v>
      </c>
      <c r="C15" s="3">
        <f>[11]Setembro!$C$6</f>
        <v>33</v>
      </c>
      <c r="D15" s="3">
        <f>[11]Setembro!$C$7</f>
        <v>33.200000000000003</v>
      </c>
      <c r="E15" s="3">
        <f>[11]Setembro!$C$8</f>
        <v>29.8</v>
      </c>
      <c r="F15" s="3">
        <f>[11]Setembro!$C$9</f>
        <v>32.1</v>
      </c>
      <c r="G15" s="3">
        <f>[11]Setembro!$C$10</f>
        <v>35.4</v>
      </c>
      <c r="H15" s="3">
        <f>[11]Setembro!$C$11</f>
        <v>38</v>
      </c>
      <c r="I15" s="3">
        <f>[11]Setembro!$C$12</f>
        <v>36</v>
      </c>
      <c r="J15" s="3">
        <f>[11]Setembro!$C$13</f>
        <v>37.200000000000003</v>
      </c>
      <c r="K15" s="3">
        <f>[11]Setembro!$C$14</f>
        <v>36.299999999999997</v>
      </c>
      <c r="L15" s="3">
        <f>[11]Setembro!$C$15</f>
        <v>30.2</v>
      </c>
      <c r="M15" s="3">
        <f>[11]Setembro!$C$16</f>
        <v>34.700000000000003</v>
      </c>
      <c r="N15" s="3">
        <f>[11]Setembro!$C$17</f>
        <v>33.4</v>
      </c>
      <c r="O15" s="3">
        <f>[11]Setembro!$C$18</f>
        <v>33.5</v>
      </c>
      <c r="P15" s="3">
        <f>[11]Setembro!$C$19</f>
        <v>35.4</v>
      </c>
      <c r="Q15" s="3">
        <f>[11]Setembro!$C$20</f>
        <v>38.799999999999997</v>
      </c>
      <c r="R15" s="3">
        <f>[11]Setembro!$C$21</f>
        <v>37.700000000000003</v>
      </c>
      <c r="S15" s="3">
        <f>[11]Setembro!$C$22</f>
        <v>38.1</v>
      </c>
      <c r="T15" s="3">
        <f>[11]Setembro!$C$23</f>
        <v>31.5</v>
      </c>
      <c r="U15" s="3">
        <f>[11]Setembro!$C$24</f>
        <v>24.7</v>
      </c>
      <c r="V15" s="3">
        <f>[11]Setembro!$C$25</f>
        <v>26.2</v>
      </c>
      <c r="W15" s="3">
        <f>[11]Setembro!$C$26</f>
        <v>27.2</v>
      </c>
      <c r="X15" s="3">
        <f>[11]Setembro!$C$27</f>
        <v>29.2</v>
      </c>
      <c r="Y15" s="3">
        <f>[11]Setembro!$C$28</f>
        <v>32.6</v>
      </c>
      <c r="Z15" s="3">
        <f>[11]Setembro!$C$29</f>
        <v>25.9</v>
      </c>
      <c r="AA15" s="3">
        <f>[11]Setembro!$C$30</f>
        <v>20.7</v>
      </c>
      <c r="AB15" s="3">
        <f>[11]Setembro!$C$31</f>
        <v>22.7</v>
      </c>
      <c r="AC15" s="3">
        <f>[11]Setembro!$C$32</f>
        <v>26.9</v>
      </c>
      <c r="AD15" s="3">
        <f>[11]Setembro!$C$33</f>
        <v>20.5</v>
      </c>
      <c r="AE15" s="3">
        <f>[11]Setembro!$C$34</f>
        <v>31.5</v>
      </c>
      <c r="AF15" s="17">
        <f t="shared" si="1"/>
        <v>38.799999999999997</v>
      </c>
      <c r="AG15" s="26">
        <f t="shared" si="2"/>
        <v>31.463333333333342</v>
      </c>
    </row>
    <row r="16" spans="1:33" ht="17.100000000000001" customHeight="1" x14ac:dyDescent="0.2">
      <c r="A16" s="10" t="s">
        <v>9</v>
      </c>
      <c r="B16" s="3">
        <f>[12]Setembro!$C$5</f>
        <v>32.299999999999997</v>
      </c>
      <c r="C16" s="3">
        <f>[12]Setembro!$C$6</f>
        <v>34.299999999999997</v>
      </c>
      <c r="D16" s="3">
        <f>[12]Setembro!$C$7</f>
        <v>33.700000000000003</v>
      </c>
      <c r="E16" s="3">
        <f>[12]Setembro!$C$8</f>
        <v>31</v>
      </c>
      <c r="F16" s="3">
        <f>[12]Setembro!$C$9</f>
        <v>35</v>
      </c>
      <c r="G16" s="3">
        <f>[12]Setembro!$C$10</f>
        <v>37.299999999999997</v>
      </c>
      <c r="H16" s="3">
        <f>[12]Setembro!$C$11</f>
        <v>37.6</v>
      </c>
      <c r="I16" s="3">
        <f>[12]Setembro!$C$12</f>
        <v>35.6</v>
      </c>
      <c r="J16" s="3">
        <f>[12]Setembro!$C$13</f>
        <v>37.9</v>
      </c>
      <c r="K16" s="3">
        <f>[12]Setembro!$C$14</f>
        <v>37.799999999999997</v>
      </c>
      <c r="L16" s="3">
        <f>[12]Setembro!$C$15</f>
        <v>31.3</v>
      </c>
      <c r="M16" s="3">
        <f>[12]Setembro!$C$16</f>
        <v>36.4</v>
      </c>
      <c r="N16" s="3">
        <f>[12]Setembro!$C$17</f>
        <v>34.6</v>
      </c>
      <c r="O16" s="3">
        <f>[12]Setembro!$C$18</f>
        <v>34.799999999999997</v>
      </c>
      <c r="P16" s="3">
        <f>[12]Setembro!$C$19</f>
        <v>37.299999999999997</v>
      </c>
      <c r="Q16" s="3">
        <f>[12]Setembro!$C$20</f>
        <v>38.799999999999997</v>
      </c>
      <c r="R16" s="3">
        <f>[12]Setembro!$C$21</f>
        <v>38.4</v>
      </c>
      <c r="S16" s="3">
        <f>[12]Setembro!$C$22</f>
        <v>38.200000000000003</v>
      </c>
      <c r="T16" s="3">
        <f>[12]Setembro!$C$23</f>
        <v>32</v>
      </c>
      <c r="U16" s="3">
        <f>[12]Setembro!$C$24</f>
        <v>25.9</v>
      </c>
      <c r="V16" s="3">
        <f>[12]Setembro!$C$25</f>
        <v>24.9</v>
      </c>
      <c r="W16" s="3">
        <f>[12]Setembro!$C$26</f>
        <v>26.3</v>
      </c>
      <c r="X16" s="3">
        <f>[12]Setembro!$C$27</f>
        <v>29.1</v>
      </c>
      <c r="Y16" s="3">
        <f>[12]Setembro!$C$28</f>
        <v>33.1</v>
      </c>
      <c r="Z16" s="3">
        <f>[12]Setembro!$C$29</f>
        <v>26.9</v>
      </c>
      <c r="AA16" s="3">
        <f>[12]Setembro!$C$30</f>
        <v>20.7</v>
      </c>
      <c r="AB16" s="3">
        <f>[12]Setembro!$C$31</f>
        <v>22.8</v>
      </c>
      <c r="AC16" s="3">
        <f>[12]Setembro!$C$32</f>
        <v>27.3</v>
      </c>
      <c r="AD16" s="3">
        <f>[12]Setembro!$C$33</f>
        <v>25.6</v>
      </c>
      <c r="AE16" s="3">
        <f>[12]Setembro!$C$34</f>
        <v>34.9</v>
      </c>
      <c r="AF16" s="17">
        <f t="shared" si="1"/>
        <v>38.799999999999997</v>
      </c>
      <c r="AG16" s="26">
        <f t="shared" si="2"/>
        <v>32.393333333333331</v>
      </c>
    </row>
    <row r="17" spans="1:33" ht="17.100000000000001" customHeight="1" x14ac:dyDescent="0.2">
      <c r="A17" s="10" t="s">
        <v>51</v>
      </c>
      <c r="B17" s="3">
        <f>[13]Setembro!$C$5</f>
        <v>35.9</v>
      </c>
      <c r="C17" s="3">
        <f>[13]Setembro!$C$6</f>
        <v>37</v>
      </c>
      <c r="D17" s="3">
        <f>[13]Setembro!$C$7</f>
        <v>37.6</v>
      </c>
      <c r="E17" s="3">
        <f>[13]Setembro!$C$8</f>
        <v>34.9</v>
      </c>
      <c r="F17" s="3">
        <f>[13]Setembro!$C$9</f>
        <v>38</v>
      </c>
      <c r="G17" s="3">
        <f>[13]Setembro!$C$10</f>
        <v>38</v>
      </c>
      <c r="H17" s="3">
        <f>[13]Setembro!$C$11</f>
        <v>36.700000000000003</v>
      </c>
      <c r="I17" s="3">
        <f>[13]Setembro!$C$12</f>
        <v>35.5</v>
      </c>
      <c r="J17" s="3">
        <f>[13]Setembro!$C$13</f>
        <v>37.4</v>
      </c>
      <c r="K17" s="3">
        <f>[13]Setembro!$C$14</f>
        <v>35.5</v>
      </c>
      <c r="L17" s="3">
        <f>[13]Setembro!$C$15</f>
        <v>32.799999999999997</v>
      </c>
      <c r="M17" s="3">
        <f>[13]Setembro!$C$16</f>
        <v>36.700000000000003</v>
      </c>
      <c r="N17" s="3">
        <f>[13]Setembro!$C$17</f>
        <v>35.5</v>
      </c>
      <c r="O17" s="3">
        <f>[13]Setembro!$C$18</f>
        <v>38.9</v>
      </c>
      <c r="P17" s="3">
        <f>[13]Setembro!$C$19</f>
        <v>38.9</v>
      </c>
      <c r="Q17" s="3">
        <f>[13]Setembro!$C$20</f>
        <v>37.200000000000003</v>
      </c>
      <c r="R17" s="3">
        <f>[13]Setembro!$C$21</f>
        <v>37.9</v>
      </c>
      <c r="S17" s="3">
        <f>[13]Setembro!$C$22</f>
        <v>36.9</v>
      </c>
      <c r="T17" s="3">
        <f>[13]Setembro!$C$23</f>
        <v>33.4</v>
      </c>
      <c r="U17" s="3">
        <f>[13]Setembro!$C$24</f>
        <v>25.5</v>
      </c>
      <c r="V17" s="3">
        <f>[13]Setembro!$C$25</f>
        <v>29.5</v>
      </c>
      <c r="W17" s="3">
        <f>[13]Setembro!$C$26</f>
        <v>31</v>
      </c>
      <c r="X17" s="3">
        <f>[13]Setembro!$C$27</f>
        <v>32.4</v>
      </c>
      <c r="Y17" s="3">
        <f>[13]Setembro!$C$28</f>
        <v>35</v>
      </c>
      <c r="Z17" s="3">
        <f>[13]Setembro!$C$29</f>
        <v>30.3</v>
      </c>
      <c r="AA17" s="3">
        <f>[13]Setembro!$C$30</f>
        <v>22.1</v>
      </c>
      <c r="AB17" s="3">
        <f>[13]Setembro!$C$31</f>
        <v>26.5</v>
      </c>
      <c r="AC17" s="3">
        <f>[13]Setembro!$C$32</f>
        <v>30.7</v>
      </c>
      <c r="AD17" s="3">
        <f>[13]Setembro!$C$33</f>
        <v>33.9</v>
      </c>
      <c r="AE17" s="3">
        <f>[13]Setembro!$C$34</f>
        <v>35.299999999999997</v>
      </c>
      <c r="AF17" s="17">
        <f t="shared" ref="AF17" si="5">MAX(B17:AE17)</f>
        <v>38.9</v>
      </c>
      <c r="AG17" s="26">
        <f t="shared" ref="AG17" si="6">AVERAGE(B17:AE17)</f>
        <v>34.229999999999997</v>
      </c>
    </row>
    <row r="18" spans="1:33" ht="17.100000000000001" customHeight="1" x14ac:dyDescent="0.2">
      <c r="A18" s="10" t="s">
        <v>10</v>
      </c>
      <c r="B18" s="3">
        <f>[14]Setembro!$C$5</f>
        <v>32.5</v>
      </c>
      <c r="C18" s="3">
        <f>[14]Setembro!$C$6</f>
        <v>33.799999999999997</v>
      </c>
      <c r="D18" s="3">
        <f>[14]Setembro!$C$7</f>
        <v>33.799999999999997</v>
      </c>
      <c r="E18" s="3">
        <f>[14]Setembro!$C$8</f>
        <v>31.1</v>
      </c>
      <c r="F18" s="3">
        <f>[14]Setembro!$C$9</f>
        <v>34.200000000000003</v>
      </c>
      <c r="G18" s="3">
        <f>[14]Setembro!$C$10</f>
        <v>36.799999999999997</v>
      </c>
      <c r="H18" s="3">
        <f>[14]Setembro!$C$11</f>
        <v>37.5</v>
      </c>
      <c r="I18" s="3">
        <f>[14]Setembro!$C$12</f>
        <v>33.9</v>
      </c>
      <c r="J18" s="3">
        <f>[14]Setembro!$C$13</f>
        <v>37.4</v>
      </c>
      <c r="K18" s="3">
        <f>[14]Setembro!$C$14</f>
        <v>36.5</v>
      </c>
      <c r="L18" s="3">
        <f>[14]Setembro!$C$15</f>
        <v>29.8</v>
      </c>
      <c r="M18" s="3">
        <f>[14]Setembro!$C$16</f>
        <v>35</v>
      </c>
      <c r="N18" s="3">
        <f>[14]Setembro!$C$17</f>
        <v>32</v>
      </c>
      <c r="O18" s="3">
        <f>[14]Setembro!$C$18</f>
        <v>34.700000000000003</v>
      </c>
      <c r="P18" s="3">
        <f>[14]Setembro!$C$19</f>
        <v>36.6</v>
      </c>
      <c r="Q18" s="3">
        <f>[14]Setembro!$C$20</f>
        <v>37.700000000000003</v>
      </c>
      <c r="R18" s="3">
        <f>[14]Setembro!$C$21</f>
        <v>37.9</v>
      </c>
      <c r="S18" s="3">
        <f>[14]Setembro!$C$22</f>
        <v>36.9</v>
      </c>
      <c r="T18" s="3">
        <f>[14]Setembro!$C$23</f>
        <v>30.3</v>
      </c>
      <c r="U18" s="3">
        <f>[14]Setembro!$C$24</f>
        <v>24.3</v>
      </c>
      <c r="V18" s="3">
        <f>[14]Setembro!$C$25</f>
        <v>26.2</v>
      </c>
      <c r="W18" s="3">
        <f>[14]Setembro!$C$26</f>
        <v>27.2</v>
      </c>
      <c r="X18" s="3">
        <f>[14]Setembro!$C$27</f>
        <v>29.5</v>
      </c>
      <c r="Y18" s="3">
        <f>[14]Setembro!$C$28</f>
        <v>32.799999999999997</v>
      </c>
      <c r="Z18" s="3">
        <f>[14]Setembro!$C$29</f>
        <v>27.4</v>
      </c>
      <c r="AA18" s="3">
        <f>[14]Setembro!$C$30</f>
        <v>19.7</v>
      </c>
      <c r="AB18" s="3">
        <f>[14]Setembro!$C$31</f>
        <v>23.4</v>
      </c>
      <c r="AC18" s="3">
        <f>[14]Setembro!$C$32</f>
        <v>27</v>
      </c>
      <c r="AD18" s="3">
        <f>[14]Setembro!$C$33</f>
        <v>22</v>
      </c>
      <c r="AE18" s="3">
        <f>[14]Setembro!$C$34</f>
        <v>34.5</v>
      </c>
      <c r="AF18" s="17">
        <f t="shared" si="1"/>
        <v>37.9</v>
      </c>
      <c r="AG18" s="26">
        <f t="shared" si="2"/>
        <v>31.746666666666663</v>
      </c>
    </row>
    <row r="19" spans="1:33" ht="17.100000000000001" customHeight="1" x14ac:dyDescent="0.2">
      <c r="A19" s="10" t="s">
        <v>11</v>
      </c>
      <c r="B19" s="3">
        <f>[15]Setembro!$C$5</f>
        <v>34.200000000000003</v>
      </c>
      <c r="C19" s="3">
        <f>[15]Setembro!$C$6</f>
        <v>35.1</v>
      </c>
      <c r="D19" s="3">
        <f>[15]Setembro!$C$7</f>
        <v>35.299999999999997</v>
      </c>
      <c r="E19" s="3">
        <f>[15]Setembro!$C$8</f>
        <v>31.8</v>
      </c>
      <c r="F19" s="3">
        <f>[15]Setembro!$C$9</f>
        <v>37</v>
      </c>
      <c r="G19" s="3">
        <f>[15]Setembro!$C$10</f>
        <v>38.200000000000003</v>
      </c>
      <c r="H19" s="3">
        <f>[15]Setembro!$C$11</f>
        <v>37.6</v>
      </c>
      <c r="I19" s="3">
        <f>[15]Setembro!$C$12</f>
        <v>30.4</v>
      </c>
      <c r="J19" s="3">
        <f>[15]Setembro!$C$13</f>
        <v>38.4</v>
      </c>
      <c r="K19" s="3">
        <f>[15]Setembro!$C$14</f>
        <v>37.9</v>
      </c>
      <c r="L19" s="3">
        <f>[15]Setembro!$C$15</f>
        <v>31</v>
      </c>
      <c r="M19" s="3">
        <f>[15]Setembro!$C$16</f>
        <v>36.5</v>
      </c>
      <c r="N19" s="3">
        <f>[15]Setembro!$C$17</f>
        <v>31.9</v>
      </c>
      <c r="O19" s="3">
        <f>[15]Setembro!$C$18</f>
        <v>36.9</v>
      </c>
      <c r="P19" s="3">
        <f>[15]Setembro!$C$19</f>
        <v>38.700000000000003</v>
      </c>
      <c r="Q19" s="3">
        <f>[15]Setembro!$C$20</f>
        <v>37.6</v>
      </c>
      <c r="R19" s="3">
        <f>[15]Setembro!$C$21</f>
        <v>38.299999999999997</v>
      </c>
      <c r="S19" s="3">
        <f>[15]Setembro!$C$22</f>
        <v>37</v>
      </c>
      <c r="T19" s="3">
        <f>[15]Setembro!$C$23</f>
        <v>30</v>
      </c>
      <c r="U19" s="3">
        <f>[15]Setembro!$C$24</f>
        <v>26.1</v>
      </c>
      <c r="V19" s="3">
        <f>[15]Setembro!$C$25</f>
        <v>26</v>
      </c>
      <c r="W19" s="3">
        <f>[15]Setembro!$C$26</f>
        <v>27.8</v>
      </c>
      <c r="X19" s="3">
        <f>[15]Setembro!$C$27</f>
        <v>30.5</v>
      </c>
      <c r="Y19" s="3">
        <f>[15]Setembro!$C$28</f>
        <v>35</v>
      </c>
      <c r="Z19" s="3">
        <f>[15]Setembro!$C$29</f>
        <v>25.4</v>
      </c>
      <c r="AA19" s="3">
        <f>[15]Setembro!$C$30</f>
        <v>20.2</v>
      </c>
      <c r="AB19" s="3">
        <f>[15]Setembro!$C$31</f>
        <v>24.6</v>
      </c>
      <c r="AC19" s="3">
        <f>[15]Setembro!$C$32</f>
        <v>28.4</v>
      </c>
      <c r="AD19" s="3">
        <f>[15]Setembro!$C$33</f>
        <v>30.1</v>
      </c>
      <c r="AE19" s="3">
        <f>[15]Setembro!$C$34</f>
        <v>36.1</v>
      </c>
      <c r="AF19" s="17">
        <f t="shared" si="1"/>
        <v>38.700000000000003</v>
      </c>
      <c r="AG19" s="26">
        <f t="shared" si="2"/>
        <v>32.799999999999997</v>
      </c>
    </row>
    <row r="20" spans="1:33" ht="17.100000000000001" customHeight="1" x14ac:dyDescent="0.2">
      <c r="A20" s="10" t="s">
        <v>12</v>
      </c>
      <c r="B20" s="3">
        <f>[16]Setembro!$C$5</f>
        <v>37</v>
      </c>
      <c r="C20" s="3">
        <f>[16]Setembro!$C$6</f>
        <v>38</v>
      </c>
      <c r="D20" s="3">
        <f>[16]Setembro!$C$7</f>
        <v>38</v>
      </c>
      <c r="E20" s="3">
        <f>[16]Setembro!$C$8</f>
        <v>36.5</v>
      </c>
      <c r="F20" s="3">
        <f>[16]Setembro!$C$9</f>
        <v>39</v>
      </c>
      <c r="G20" s="3">
        <f>[16]Setembro!$C$10</f>
        <v>38.700000000000003</v>
      </c>
      <c r="H20" s="3">
        <f>[16]Setembro!$C$11</f>
        <v>37.299999999999997</v>
      </c>
      <c r="I20" s="3">
        <f>[16]Setembro!$C$12</f>
        <v>36.6</v>
      </c>
      <c r="J20" s="3">
        <f>[16]Setembro!$C$13</f>
        <v>37.299999999999997</v>
      </c>
      <c r="K20" s="3">
        <f>[16]Setembro!$C$14</f>
        <v>37.9</v>
      </c>
      <c r="L20" s="3">
        <f>[16]Setembro!$C$15</f>
        <v>32.5</v>
      </c>
      <c r="M20" s="3">
        <f>[16]Setembro!$C$16</f>
        <v>37.6</v>
      </c>
      <c r="N20" s="3">
        <f>[16]Setembro!$C$17</f>
        <v>35.9</v>
      </c>
      <c r="O20" s="3">
        <f>[16]Setembro!$C$18</f>
        <v>40.299999999999997</v>
      </c>
      <c r="P20" s="3">
        <f>[16]Setembro!$C$19</f>
        <v>39.1</v>
      </c>
      <c r="Q20" s="3">
        <f>[16]Setembro!$C$20</f>
        <v>37.5</v>
      </c>
      <c r="R20" s="3">
        <f>[16]Setembro!$C$21</f>
        <v>37.700000000000003</v>
      </c>
      <c r="S20" s="3">
        <f>[16]Setembro!$C$22</f>
        <v>37.6</v>
      </c>
      <c r="T20" s="3">
        <f>[16]Setembro!$C$23</f>
        <v>30</v>
      </c>
      <c r="U20" s="3">
        <f>[16]Setembro!$C$24</f>
        <v>26.1</v>
      </c>
      <c r="V20" s="3">
        <f>[16]Setembro!$C$25</f>
        <v>27.7</v>
      </c>
      <c r="W20" s="3">
        <f>[16]Setembro!$C$26</f>
        <v>30.6</v>
      </c>
      <c r="X20" s="3">
        <f>[16]Setembro!$C$27</f>
        <v>32.299999999999997</v>
      </c>
      <c r="Y20" s="3">
        <f>[16]Setembro!$C$28</f>
        <v>36.700000000000003</v>
      </c>
      <c r="Z20" s="3">
        <f>[16]Setembro!$C$29</f>
        <v>28.8</v>
      </c>
      <c r="AA20" s="3">
        <f>[16]Setembro!$C$30</f>
        <v>22.8</v>
      </c>
      <c r="AB20" s="3">
        <f>[16]Setembro!$C$31</f>
        <v>27.1</v>
      </c>
      <c r="AC20" s="3">
        <f>[16]Setembro!$C$32</f>
        <v>31.3</v>
      </c>
      <c r="AD20" s="3">
        <f>[16]Setembro!$C$33</f>
        <v>35</v>
      </c>
      <c r="AE20" s="3">
        <f>[16]Setembro!$C$34</f>
        <v>35.200000000000003</v>
      </c>
      <c r="AF20" s="17">
        <f t="shared" si="1"/>
        <v>40.299999999999997</v>
      </c>
      <c r="AG20" s="26">
        <f t="shared" si="2"/>
        <v>34.603333333333339</v>
      </c>
    </row>
    <row r="21" spans="1:33" ht="17.100000000000001" customHeight="1" x14ac:dyDescent="0.2">
      <c r="A21" s="10" t="s">
        <v>13</v>
      </c>
      <c r="B21" s="3">
        <f>[17]Setembro!$C$5</f>
        <v>39.1</v>
      </c>
      <c r="C21" s="3">
        <f>[17]Setembro!$C$6</f>
        <v>39.9</v>
      </c>
      <c r="D21" s="3">
        <f>[17]Setembro!$C$7</f>
        <v>39.5</v>
      </c>
      <c r="E21" s="3">
        <f>[17]Setembro!$C$8</f>
        <v>40.4</v>
      </c>
      <c r="F21" s="3">
        <f>[17]Setembro!$C$9</f>
        <v>39.1</v>
      </c>
      <c r="G21" s="3">
        <f>[17]Setembro!$C$10</f>
        <v>39.700000000000003</v>
      </c>
      <c r="H21" s="3">
        <f>[17]Setembro!$C$11</f>
        <v>38.9</v>
      </c>
      <c r="I21" s="3">
        <f>[17]Setembro!$C$12</f>
        <v>38.200000000000003</v>
      </c>
      <c r="J21" s="3">
        <f>[17]Setembro!$C$13</f>
        <v>38.700000000000003</v>
      </c>
      <c r="K21" s="3">
        <f>[17]Setembro!$C$14</f>
        <v>38.9</v>
      </c>
      <c r="L21" s="3">
        <f>[17]Setembro!$C$15</f>
        <v>35.1</v>
      </c>
      <c r="M21" s="3">
        <f>[17]Setembro!$C$16</f>
        <v>39.9</v>
      </c>
      <c r="N21" s="3">
        <f>[17]Setembro!$C$17</f>
        <v>38.9</v>
      </c>
      <c r="O21" s="3">
        <f>[17]Setembro!$C$18</f>
        <v>40.700000000000003</v>
      </c>
      <c r="P21" s="3">
        <f>[17]Setembro!$C$19</f>
        <v>40.6</v>
      </c>
      <c r="Q21" s="3">
        <f>[17]Setembro!$C$20</f>
        <v>38.4</v>
      </c>
      <c r="R21" s="3">
        <f>[17]Setembro!$C$21</f>
        <v>39</v>
      </c>
      <c r="S21" s="3">
        <f>[17]Setembro!$C$22</f>
        <v>37.9</v>
      </c>
      <c r="T21" s="3">
        <f>[17]Setembro!$C$23</f>
        <v>34.5</v>
      </c>
      <c r="U21" s="3">
        <f>[17]Setembro!$C$24</f>
        <v>30.4</v>
      </c>
      <c r="V21" s="3">
        <f>[17]Setembro!$C$25</f>
        <v>26.9</v>
      </c>
      <c r="W21" s="3">
        <f>[17]Setembro!$C$26</f>
        <v>32.4</v>
      </c>
      <c r="X21" s="3">
        <f>[17]Setembro!$C$27</f>
        <v>35.1</v>
      </c>
      <c r="Y21" s="3">
        <f>[17]Setembro!$C$28</f>
        <v>37.4</v>
      </c>
      <c r="Z21" s="3">
        <f>[17]Setembro!$C$29</f>
        <v>30.5</v>
      </c>
      <c r="AA21" s="3">
        <f>[17]Setembro!$C$30</f>
        <v>23.7</v>
      </c>
      <c r="AB21" s="3">
        <f>[17]Setembro!$C$31</f>
        <v>28.9</v>
      </c>
      <c r="AC21" s="3">
        <f>[17]Setembro!$C$32</f>
        <v>34.5</v>
      </c>
      <c r="AD21" s="3">
        <f>[17]Setembro!$C$33</f>
        <v>36.5</v>
      </c>
      <c r="AE21" s="3">
        <f>[17]Setembro!$C$34</f>
        <v>36.299999999999997</v>
      </c>
      <c r="AF21" s="17">
        <f t="shared" ref="AF21:AF22" si="7">MAX(B21:AE21)</f>
        <v>40.700000000000003</v>
      </c>
      <c r="AG21" s="26">
        <f t="shared" ref="AG21:AG22" si="8">AVERAGE(B21:AE21)</f>
        <v>36.333333333333329</v>
      </c>
    </row>
    <row r="22" spans="1:33" ht="17.100000000000001" customHeight="1" x14ac:dyDescent="0.2">
      <c r="A22" s="10" t="s">
        <v>14</v>
      </c>
      <c r="B22" s="3">
        <f>[18]Setembro!$C$5</f>
        <v>35.299999999999997</v>
      </c>
      <c r="C22" s="3">
        <f>[18]Setembro!$C$6</f>
        <v>35.5</v>
      </c>
      <c r="D22" s="3">
        <f>[18]Setembro!$C$7</f>
        <v>35.799999999999997</v>
      </c>
      <c r="E22" s="3">
        <f>[18]Setembro!$C$8</f>
        <v>35.200000000000003</v>
      </c>
      <c r="F22" s="3">
        <f>[18]Setembro!$C$9</f>
        <v>36.299999999999997</v>
      </c>
      <c r="G22" s="3">
        <f>[18]Setembro!$C$10</f>
        <v>36.5</v>
      </c>
      <c r="H22" s="3">
        <f>[18]Setembro!$C$11</f>
        <v>35.6</v>
      </c>
      <c r="I22" s="3">
        <f>[18]Setembro!$C$12</f>
        <v>36.4</v>
      </c>
      <c r="J22" s="3">
        <f>[18]Setembro!$C$13</f>
        <v>36.5</v>
      </c>
      <c r="K22" s="3">
        <f>[18]Setembro!$C$14</f>
        <v>38.200000000000003</v>
      </c>
      <c r="L22" s="3">
        <f>[18]Setembro!$C$15</f>
        <v>37.4</v>
      </c>
      <c r="M22" s="3">
        <f>[18]Setembro!$C$16</f>
        <v>38.200000000000003</v>
      </c>
      <c r="N22" s="3">
        <f>[18]Setembro!$C$17</f>
        <v>38.1</v>
      </c>
      <c r="O22" s="3">
        <f>[18]Setembro!$C$18</f>
        <v>37.5</v>
      </c>
      <c r="P22" s="3">
        <f>[18]Setembro!$C$19</f>
        <v>39.1</v>
      </c>
      <c r="Q22" s="3">
        <f>[18]Setembro!$C$20</f>
        <v>38.5</v>
      </c>
      <c r="R22" s="3">
        <f>[18]Setembro!$C$21</f>
        <v>37.9</v>
      </c>
      <c r="S22" s="3">
        <f>[18]Setembro!$C$22</f>
        <v>38.1</v>
      </c>
      <c r="T22" s="3">
        <f>[18]Setembro!$C$23</f>
        <v>36.1</v>
      </c>
      <c r="U22" s="3">
        <f>[18]Setembro!$C$24</f>
        <v>25.6</v>
      </c>
      <c r="V22" s="3">
        <f>[18]Setembro!$C$25</f>
        <v>28</v>
      </c>
      <c r="W22" s="3">
        <f>[18]Setembro!$C$26</f>
        <v>26.4</v>
      </c>
      <c r="X22" s="3">
        <f>[18]Setembro!$C$27</f>
        <v>29.4</v>
      </c>
      <c r="Y22" s="3">
        <f>[18]Setembro!$C$28</f>
        <v>31.6</v>
      </c>
      <c r="Z22" s="3">
        <f>[18]Setembro!$C$29</f>
        <v>27.6</v>
      </c>
      <c r="AA22" s="3">
        <f>[18]Setembro!$C$30</f>
        <v>21.6</v>
      </c>
      <c r="AB22" s="3">
        <f>[18]Setembro!$C$31</f>
        <v>17.399999999999999</v>
      </c>
      <c r="AC22" s="3">
        <f>[18]Setembro!$C$32</f>
        <v>19.5</v>
      </c>
      <c r="AD22" s="3">
        <f>[18]Setembro!$C$33</f>
        <v>21.3</v>
      </c>
      <c r="AE22" s="3">
        <f>[18]Setembro!$C$34</f>
        <v>32.700000000000003</v>
      </c>
      <c r="AF22" s="17">
        <f t="shared" si="7"/>
        <v>39.1</v>
      </c>
      <c r="AG22" s="26">
        <f t="shared" si="8"/>
        <v>32.776666666666671</v>
      </c>
    </row>
    <row r="23" spans="1:33" ht="17.100000000000001" customHeight="1" x14ac:dyDescent="0.2">
      <c r="A23" s="10" t="s">
        <v>15</v>
      </c>
      <c r="B23" s="3">
        <f>[19]Setembro!$C$5</f>
        <v>31.6</v>
      </c>
      <c r="C23" s="3">
        <f>[19]Setembro!$C$6</f>
        <v>33.200000000000003</v>
      </c>
      <c r="D23" s="3">
        <f>[19]Setembro!$C$7</f>
        <v>33.700000000000003</v>
      </c>
      <c r="E23" s="3">
        <f>[19]Setembro!$C$8</f>
        <v>30.4</v>
      </c>
      <c r="F23" s="3">
        <f>[19]Setembro!$C$9</f>
        <v>34.299999999999997</v>
      </c>
      <c r="G23" s="3">
        <f>[19]Setembro!$C$10</f>
        <v>35.1</v>
      </c>
      <c r="H23" s="3">
        <f>[19]Setembro!$C$11</f>
        <v>33.9</v>
      </c>
      <c r="I23" s="3">
        <f>[19]Setembro!$C$12</f>
        <v>33</v>
      </c>
      <c r="J23" s="3">
        <f>[19]Setembro!$C$13</f>
        <v>34.700000000000003</v>
      </c>
      <c r="K23" s="3">
        <f>[19]Setembro!$C$14</f>
        <v>31.7</v>
      </c>
      <c r="L23" s="3">
        <f>[19]Setembro!$C$15</f>
        <v>29.3</v>
      </c>
      <c r="M23" s="3">
        <f>[19]Setembro!$C$16</f>
        <v>32.5</v>
      </c>
      <c r="N23" s="3">
        <f>[19]Setembro!$C$17</f>
        <v>32.5</v>
      </c>
      <c r="O23" s="3">
        <f>[19]Setembro!$C$18</f>
        <v>34.799999999999997</v>
      </c>
      <c r="P23" s="3">
        <f>[19]Setembro!$C$19</f>
        <v>35.4</v>
      </c>
      <c r="Q23" s="3">
        <f>[19]Setembro!$C$20</f>
        <v>35.5</v>
      </c>
      <c r="R23" s="3">
        <f>[19]Setembro!$C$21</f>
        <v>36.1</v>
      </c>
      <c r="S23" s="3">
        <f>[19]Setembro!$C$22</f>
        <v>34.200000000000003</v>
      </c>
      <c r="T23" s="3">
        <f>[19]Setembro!$C$23</f>
        <v>30</v>
      </c>
      <c r="U23" s="3">
        <f>[19]Setembro!$C$24</f>
        <v>23.5</v>
      </c>
      <c r="V23" s="3">
        <f>[19]Setembro!$C$25</f>
        <v>25.6</v>
      </c>
      <c r="W23" s="3">
        <f>[19]Setembro!$C$26</f>
        <v>26.2</v>
      </c>
      <c r="X23" s="3">
        <f>[19]Setembro!$C$27</f>
        <v>29.4</v>
      </c>
      <c r="Y23" s="3">
        <f>[19]Setembro!$C$28</f>
        <v>32.1</v>
      </c>
      <c r="Z23" s="3">
        <f>[19]Setembro!$C$29</f>
        <v>26.4</v>
      </c>
      <c r="AA23" s="3">
        <f>[19]Setembro!$C$30</f>
        <v>17.3</v>
      </c>
      <c r="AB23" s="3">
        <f>[19]Setembro!$C$31</f>
        <v>22.1</v>
      </c>
      <c r="AC23" s="3">
        <f>[19]Setembro!$C$32</f>
        <v>25.3</v>
      </c>
      <c r="AD23" s="3">
        <f>[19]Setembro!$C$33</f>
        <v>23.8</v>
      </c>
      <c r="AE23" s="3">
        <f>[19]Setembro!$C$34</f>
        <v>33.1</v>
      </c>
      <c r="AF23" s="17">
        <f t="shared" si="1"/>
        <v>36.1</v>
      </c>
      <c r="AG23" s="26">
        <f t="shared" si="2"/>
        <v>30.556666666666665</v>
      </c>
    </row>
    <row r="24" spans="1:33" ht="17.100000000000001" customHeight="1" x14ac:dyDescent="0.2">
      <c r="A24" s="10" t="s">
        <v>16</v>
      </c>
      <c r="B24" s="3">
        <f>[20]Setembro!$C$5</f>
        <v>30</v>
      </c>
      <c r="C24" s="3">
        <f>[20]Setembro!$C$6</f>
        <v>38.9</v>
      </c>
      <c r="D24" s="3">
        <f>[20]Setembro!$C$7</f>
        <v>39.4</v>
      </c>
      <c r="E24" s="3">
        <f>[20]Setembro!$C$8</f>
        <v>39</v>
      </c>
      <c r="F24" s="3">
        <f>[20]Setembro!$C$9</f>
        <v>40.5</v>
      </c>
      <c r="G24" s="3">
        <f>[20]Setembro!$C$10</f>
        <v>39</v>
      </c>
      <c r="H24" s="3">
        <f>[20]Setembro!$C$11</f>
        <v>37.299999999999997</v>
      </c>
      <c r="I24" s="3">
        <f>[20]Setembro!$C$12</f>
        <v>38.200000000000003</v>
      </c>
      <c r="J24" s="3">
        <f>[20]Setembro!$C$13</f>
        <v>34.6</v>
      </c>
      <c r="K24" s="3">
        <f>[20]Setembro!$C$14</f>
        <v>29.1</v>
      </c>
      <c r="L24" s="3">
        <f>[20]Setembro!$C$15</f>
        <v>29.8</v>
      </c>
      <c r="M24" s="3">
        <f>[20]Setembro!$C$16</f>
        <v>36.6</v>
      </c>
      <c r="N24" s="3">
        <f>[20]Setembro!$C$17</f>
        <v>34.6</v>
      </c>
      <c r="O24" s="3">
        <f>[20]Setembro!$C$18</f>
        <v>41</v>
      </c>
      <c r="P24" s="3">
        <f>[20]Setembro!$C$19</f>
        <v>39.799999999999997</v>
      </c>
      <c r="Q24" s="3">
        <f>[20]Setembro!$C$20</f>
        <v>39.6</v>
      </c>
      <c r="R24" s="3">
        <f>[20]Setembro!$C$21</f>
        <v>40</v>
      </c>
      <c r="S24" s="3">
        <f>[20]Setembro!$C$22</f>
        <v>39.700000000000003</v>
      </c>
      <c r="T24" s="3">
        <f>[20]Setembro!$C$23</f>
        <v>36.299999999999997</v>
      </c>
      <c r="U24" s="3">
        <f>[20]Setembro!$C$24</f>
        <v>26.5</v>
      </c>
      <c r="V24" s="3">
        <f>[20]Setembro!$C$25</f>
        <v>29.8</v>
      </c>
      <c r="W24" s="3">
        <f>[20]Setembro!$C$26</f>
        <v>32.1</v>
      </c>
      <c r="X24" s="3">
        <f>[20]Setembro!$C$27</f>
        <v>34</v>
      </c>
      <c r="Y24" s="3">
        <f>[20]Setembro!$C$28</f>
        <v>37.700000000000003</v>
      </c>
      <c r="Z24" s="3">
        <f>[20]Setembro!$C$29</f>
        <v>32.4</v>
      </c>
      <c r="AA24" s="3">
        <f>[20]Setembro!$C$30</f>
        <v>22</v>
      </c>
      <c r="AB24" s="3">
        <f>[20]Setembro!$C$31</f>
        <v>28.5</v>
      </c>
      <c r="AC24" s="3">
        <f>[20]Setembro!$C$32</f>
        <v>33.299999999999997</v>
      </c>
      <c r="AD24" s="3">
        <f>[20]Setembro!$C$33</f>
        <v>36.700000000000003</v>
      </c>
      <c r="AE24" s="3">
        <f>[20]Setembro!$C$34</f>
        <v>38.4</v>
      </c>
      <c r="AF24" s="17">
        <f t="shared" si="1"/>
        <v>41</v>
      </c>
      <c r="AG24" s="26">
        <f t="shared" si="2"/>
        <v>35.160000000000004</v>
      </c>
    </row>
    <row r="25" spans="1:33" ht="17.100000000000001" customHeight="1" x14ac:dyDescent="0.2">
      <c r="A25" s="10" t="s">
        <v>17</v>
      </c>
      <c r="B25" s="3">
        <f>[21]Setembro!$C$5</f>
        <v>34.299999999999997</v>
      </c>
      <c r="C25" s="3">
        <f>[21]Setembro!$C$6</f>
        <v>35.4</v>
      </c>
      <c r="D25" s="3">
        <f>[21]Setembro!$C$7</f>
        <v>36</v>
      </c>
      <c r="E25" s="3">
        <f>[21]Setembro!$C$8</f>
        <v>32.6</v>
      </c>
      <c r="F25" s="3">
        <f>[21]Setembro!$C$9</f>
        <v>37.6</v>
      </c>
      <c r="G25" s="3">
        <f>[21]Setembro!$C$10</f>
        <v>38.700000000000003</v>
      </c>
      <c r="H25" s="3">
        <f>[21]Setembro!$C$11</f>
        <v>38.6</v>
      </c>
      <c r="I25" s="3">
        <f>[21]Setembro!$C$12</f>
        <v>32</v>
      </c>
      <c r="J25" s="3">
        <f>[21]Setembro!$C$13</f>
        <v>39</v>
      </c>
      <c r="K25" s="3">
        <f>[21]Setembro!$C$14</f>
        <v>38.5</v>
      </c>
      <c r="L25" s="3">
        <f>[21]Setembro!$C$15</f>
        <v>31.7</v>
      </c>
      <c r="M25" s="3">
        <f>[21]Setembro!$C$16</f>
        <v>37.9</v>
      </c>
      <c r="N25" s="3">
        <f>[21]Setembro!$C$17</f>
        <v>33</v>
      </c>
      <c r="O25" s="3">
        <f>[21]Setembro!$C$18</f>
        <v>36.700000000000003</v>
      </c>
      <c r="P25" s="3">
        <f>[21]Setembro!$C$19</f>
        <v>38.299999999999997</v>
      </c>
      <c r="Q25" s="3">
        <f>[21]Setembro!$C$20</f>
        <v>38.299999999999997</v>
      </c>
      <c r="R25" s="3">
        <f>[21]Setembro!$C$21</f>
        <v>39.1</v>
      </c>
      <c r="S25" s="3">
        <f>[21]Setembro!$C$22</f>
        <v>37.799999999999997</v>
      </c>
      <c r="T25" s="3">
        <f>[21]Setembro!$C$23</f>
        <v>30.2</v>
      </c>
      <c r="U25" s="3">
        <f>[21]Setembro!$C$24</f>
        <v>27.4</v>
      </c>
      <c r="V25" s="3">
        <f>[21]Setembro!$C$25</f>
        <v>25.9</v>
      </c>
      <c r="W25" s="3">
        <f>[21]Setembro!$C$26</f>
        <v>27.8</v>
      </c>
      <c r="X25" s="3">
        <f>[21]Setembro!$C$27</f>
        <v>31</v>
      </c>
      <c r="Y25" s="3">
        <f>[21]Setembro!$C$28</f>
        <v>35.299999999999997</v>
      </c>
      <c r="Z25" s="3">
        <f>[21]Setembro!$C$29</f>
        <v>27.3</v>
      </c>
      <c r="AA25" s="3">
        <f>[21]Setembro!$C$30</f>
        <v>21.1</v>
      </c>
      <c r="AB25" s="3">
        <f>[21]Setembro!$C$31</f>
        <v>25.6</v>
      </c>
      <c r="AC25" s="3">
        <f>[21]Setembro!$C$32</f>
        <v>29.2</v>
      </c>
      <c r="AD25" s="3">
        <f>[21]Setembro!$C$33</f>
        <v>29.9</v>
      </c>
      <c r="AE25" s="3">
        <f>[21]Setembro!$C$34</f>
        <v>37.1</v>
      </c>
      <c r="AF25" s="17">
        <f t="shared" si="1"/>
        <v>39.1</v>
      </c>
      <c r="AG25" s="26">
        <f t="shared" si="2"/>
        <v>33.443333333333321</v>
      </c>
    </row>
    <row r="26" spans="1:33" ht="17.100000000000001" customHeight="1" x14ac:dyDescent="0.2">
      <c r="A26" s="10" t="s">
        <v>18</v>
      </c>
      <c r="B26" s="3">
        <f>[22]Setembro!$C$5</f>
        <v>34.799999999999997</v>
      </c>
      <c r="C26" s="3">
        <f>[22]Setembro!$C$6</f>
        <v>35.6</v>
      </c>
      <c r="D26" s="3">
        <f>[22]Setembro!$C$7</f>
        <v>35.6</v>
      </c>
      <c r="E26" s="3">
        <f>[22]Setembro!$C$8</f>
        <v>35.1</v>
      </c>
      <c r="F26" s="3">
        <f>[22]Setembro!$C$9</f>
        <v>36.200000000000003</v>
      </c>
      <c r="G26" s="3">
        <f>[22]Setembro!$C$10</f>
        <v>35.700000000000003</v>
      </c>
      <c r="H26" s="3">
        <f>[22]Setembro!$C$11</f>
        <v>34.9</v>
      </c>
      <c r="I26" s="3">
        <f>[22]Setembro!$C$12</f>
        <v>35.700000000000003</v>
      </c>
      <c r="J26" s="3">
        <f>[22]Setembro!$C$13</f>
        <v>36.1</v>
      </c>
      <c r="K26" s="3">
        <f>[22]Setembro!$C$14</f>
        <v>36.4</v>
      </c>
      <c r="L26" s="3">
        <f>[22]Setembro!$C$15</f>
        <v>34.6</v>
      </c>
      <c r="M26" s="3">
        <f>[22]Setembro!$C$16</f>
        <v>36.5</v>
      </c>
      <c r="N26" s="3">
        <f>[22]Setembro!$C$17</f>
        <v>36.9</v>
      </c>
      <c r="O26" s="3">
        <f>[22]Setembro!$C$18</f>
        <v>37</v>
      </c>
      <c r="P26" s="3">
        <f>[22]Setembro!$C$19</f>
        <v>37.799999999999997</v>
      </c>
      <c r="Q26" s="3">
        <f>[22]Setembro!$C$20</f>
        <v>35.9</v>
      </c>
      <c r="R26" s="3">
        <f>[22]Setembro!$C$21</f>
        <v>35.5</v>
      </c>
      <c r="S26" s="3">
        <f>[22]Setembro!$C$22</f>
        <v>35.5</v>
      </c>
      <c r="T26" s="3">
        <f>[22]Setembro!$C$23</f>
        <v>32.6</v>
      </c>
      <c r="U26" s="3">
        <f>[22]Setembro!$C$24</f>
        <v>26</v>
      </c>
      <c r="V26" s="3">
        <f>[22]Setembro!$C$25</f>
        <v>23.1</v>
      </c>
      <c r="W26" s="3">
        <f>[22]Setembro!$C$26</f>
        <v>26.3</v>
      </c>
      <c r="X26" s="3">
        <f>[22]Setembro!$C$27</f>
        <v>30.7</v>
      </c>
      <c r="Y26" s="3">
        <f>[22]Setembro!$C$28</f>
        <v>33.1</v>
      </c>
      <c r="Z26" s="3">
        <f>[22]Setembro!$C$29</f>
        <v>26.1</v>
      </c>
      <c r="AA26" s="3">
        <f>[22]Setembro!$C$30</f>
        <v>22</v>
      </c>
      <c r="AB26" s="3">
        <f>[22]Setembro!$C$31</f>
        <v>24.7</v>
      </c>
      <c r="AC26" s="3">
        <f>[22]Setembro!$C$32</f>
        <v>29.2</v>
      </c>
      <c r="AD26" s="3">
        <f>[22]Setembro!$C$33</f>
        <v>34.299999999999997</v>
      </c>
      <c r="AE26" s="3">
        <f>[22]Setembro!$C$34</f>
        <v>34.200000000000003</v>
      </c>
      <c r="AF26" s="17">
        <f t="shared" si="1"/>
        <v>37.799999999999997</v>
      </c>
      <c r="AG26" s="26">
        <f t="shared" si="2"/>
        <v>32.936666666666675</v>
      </c>
    </row>
    <row r="27" spans="1:33" ht="17.100000000000001" customHeight="1" x14ac:dyDescent="0.2">
      <c r="A27" s="10" t="s">
        <v>19</v>
      </c>
      <c r="B27" s="3">
        <f>[23]Setembro!$C$5</f>
        <v>32.200000000000003</v>
      </c>
      <c r="C27" s="3">
        <f>[23]Setembro!$C$6</f>
        <v>33.6</v>
      </c>
      <c r="D27" s="3">
        <f>[23]Setembro!$C$7</f>
        <v>32.700000000000003</v>
      </c>
      <c r="E27" s="3">
        <f>[23]Setembro!$C$8</f>
        <v>29.6</v>
      </c>
      <c r="F27" s="3">
        <f>[23]Setembro!$C$9</f>
        <v>32.200000000000003</v>
      </c>
      <c r="G27" s="3">
        <f>[23]Setembro!$C$10</f>
        <v>35.6</v>
      </c>
      <c r="H27" s="3">
        <f>[23]Setembro!$C$11</f>
        <v>36.5</v>
      </c>
      <c r="I27" s="3">
        <f>[23]Setembro!$C$12</f>
        <v>33.299999999999997</v>
      </c>
      <c r="J27" s="3">
        <f>[23]Setembro!$C$13</f>
        <v>33.5</v>
      </c>
      <c r="K27" s="3">
        <f>[23]Setembro!$C$14</f>
        <v>30.5</v>
      </c>
      <c r="L27" s="3">
        <f>[23]Setembro!$C$15</f>
        <v>27.3</v>
      </c>
      <c r="M27" s="3">
        <f>[23]Setembro!$C$16</f>
        <v>32.299999999999997</v>
      </c>
      <c r="N27" s="3">
        <f>[23]Setembro!$C$17</f>
        <v>31.7</v>
      </c>
      <c r="O27" s="3">
        <f>[23]Setembro!$C$18</f>
        <v>34.4</v>
      </c>
      <c r="P27" s="3">
        <f>[23]Setembro!$C$19</f>
        <v>36.200000000000003</v>
      </c>
      <c r="Q27" s="3">
        <f>[23]Setembro!$C$20</f>
        <v>38.200000000000003</v>
      </c>
      <c r="R27" s="3">
        <f>[23]Setembro!$C$21</f>
        <v>37</v>
      </c>
      <c r="S27" s="3">
        <f>[23]Setembro!$C$22</f>
        <v>36.6</v>
      </c>
      <c r="T27" s="3">
        <f>[23]Setembro!$C$23</f>
        <v>29.4</v>
      </c>
      <c r="U27" s="3">
        <f>[23]Setembro!$C$24</f>
        <v>23.5</v>
      </c>
      <c r="V27" s="3">
        <f>[23]Setembro!$C$25</f>
        <v>25.7</v>
      </c>
      <c r="W27" s="3">
        <f>[23]Setembro!$C$26</f>
        <v>26.1</v>
      </c>
      <c r="X27" s="3">
        <f>[23]Setembro!$C$27</f>
        <v>29.4</v>
      </c>
      <c r="Y27" s="3">
        <f>[23]Setembro!$C$28</f>
        <v>32</v>
      </c>
      <c r="Z27" s="3">
        <f>[23]Setembro!$C$29</f>
        <v>27</v>
      </c>
      <c r="AA27" s="3">
        <f>[23]Setembro!$C$30</f>
        <v>19.600000000000001</v>
      </c>
      <c r="AB27" s="3">
        <f>[23]Setembro!$C$31</f>
        <v>22.8</v>
      </c>
      <c r="AC27" s="3">
        <f>[23]Setembro!$C$32</f>
        <v>26.5</v>
      </c>
      <c r="AD27" s="3">
        <f>[23]Setembro!$C$33</f>
        <v>20.6</v>
      </c>
      <c r="AE27" s="3">
        <f>[23]Setembro!$C$34</f>
        <v>33.4</v>
      </c>
      <c r="AF27" s="17">
        <f t="shared" si="1"/>
        <v>38.200000000000003</v>
      </c>
      <c r="AG27" s="26">
        <f t="shared" si="2"/>
        <v>30.646666666666665</v>
      </c>
    </row>
    <row r="28" spans="1:33" ht="17.100000000000001" customHeight="1" x14ac:dyDescent="0.2">
      <c r="A28" s="10" t="s">
        <v>31</v>
      </c>
      <c r="B28" s="3">
        <f>[24]Setembro!$C$5</f>
        <v>35.1</v>
      </c>
      <c r="C28" s="3">
        <f>[24]Setembro!$C$6</f>
        <v>35.5</v>
      </c>
      <c r="D28" s="3">
        <f>[24]Setembro!$C$7</f>
        <v>34.799999999999997</v>
      </c>
      <c r="E28" s="3">
        <f>[24]Setembro!$C$8</f>
        <v>33.200000000000003</v>
      </c>
      <c r="F28" s="3">
        <f>[24]Setembro!$C$9</f>
        <v>38</v>
      </c>
      <c r="G28" s="3">
        <f>[24]Setembro!$C$10</f>
        <v>37.6</v>
      </c>
      <c r="H28" s="3">
        <f>[24]Setembro!$C$11</f>
        <v>36.5</v>
      </c>
      <c r="I28" s="3">
        <f>[24]Setembro!$C$12</f>
        <v>34.799999999999997</v>
      </c>
      <c r="J28" s="3">
        <f>[24]Setembro!$C$13</f>
        <v>37.299999999999997</v>
      </c>
      <c r="K28" s="3">
        <f>[24]Setembro!$C$14</f>
        <v>37.4</v>
      </c>
      <c r="L28" s="3">
        <f>[24]Setembro!$C$15</f>
        <v>32.9</v>
      </c>
      <c r="M28" s="3">
        <f>[24]Setembro!$C$16</f>
        <v>37.799999999999997</v>
      </c>
      <c r="N28" s="3">
        <f>[24]Setembro!$C$17</f>
        <v>35.700000000000003</v>
      </c>
      <c r="O28" s="3">
        <f>[24]Setembro!$C$18</f>
        <v>37.4</v>
      </c>
      <c r="P28" s="3">
        <f>[24]Setembro!$C$19</f>
        <v>39.1</v>
      </c>
      <c r="Q28" s="3">
        <f>[24]Setembro!$C$20</f>
        <v>35.9</v>
      </c>
      <c r="R28" s="3">
        <f>[24]Setembro!$C$21</f>
        <v>37.1</v>
      </c>
      <c r="S28" s="3">
        <f>[24]Setembro!$C$22</f>
        <v>36.5</v>
      </c>
      <c r="T28" s="3">
        <f>[24]Setembro!$C$23</f>
        <v>31.8</v>
      </c>
      <c r="U28" s="3">
        <f>[24]Setembro!$C$24</f>
        <v>26.4</v>
      </c>
      <c r="V28" s="3">
        <f>[24]Setembro!$C$25</f>
        <v>23.7</v>
      </c>
      <c r="W28" s="3">
        <f>[24]Setembro!$C$26</f>
        <v>27.6</v>
      </c>
      <c r="X28" s="3">
        <f>[24]Setembro!$C$27</f>
        <v>31.3</v>
      </c>
      <c r="Y28" s="3">
        <f>[24]Setembro!$C$28</f>
        <v>34.9</v>
      </c>
      <c r="Z28" s="3">
        <f>[24]Setembro!$C$29</f>
        <v>28.9</v>
      </c>
      <c r="AA28" s="3">
        <f>[24]Setembro!$C$30</f>
        <v>21</v>
      </c>
      <c r="AB28" s="3">
        <f>[24]Setembro!$C$31</f>
        <v>25.2</v>
      </c>
      <c r="AC28" s="3">
        <f>[24]Setembro!$C$32</f>
        <v>29.4</v>
      </c>
      <c r="AD28" s="3">
        <f>[24]Setembro!$C$33</f>
        <v>32.6</v>
      </c>
      <c r="AE28" s="3">
        <f>[24]Setembro!$C$34</f>
        <v>35.299999999999997</v>
      </c>
      <c r="AF28" s="17">
        <f t="shared" si="1"/>
        <v>39.1</v>
      </c>
      <c r="AG28" s="26">
        <f t="shared" si="2"/>
        <v>33.356666666666662</v>
      </c>
    </row>
    <row r="29" spans="1:33" ht="17.100000000000001" customHeight="1" x14ac:dyDescent="0.2">
      <c r="A29" s="10" t="s">
        <v>20</v>
      </c>
      <c r="B29" s="3">
        <f>[25]Setembro!$C$5</f>
        <v>34.799999999999997</v>
      </c>
      <c r="C29" s="3">
        <f>[25]Setembro!$C$6</f>
        <v>36.700000000000003</v>
      </c>
      <c r="D29" s="3">
        <f>[25]Setembro!$C$7</f>
        <v>33.9</v>
      </c>
      <c r="E29" s="3">
        <f>[25]Setembro!$C$8</f>
        <v>37.700000000000003</v>
      </c>
      <c r="F29" s="3">
        <f>[25]Setembro!$C$9</f>
        <v>37.4</v>
      </c>
      <c r="G29" s="3">
        <f>[25]Setembro!$C$10</f>
        <v>37.299999999999997</v>
      </c>
      <c r="H29" s="3">
        <f>[25]Setembro!$C$11</f>
        <v>38.200000000000003</v>
      </c>
      <c r="I29" s="3">
        <f>[25]Setembro!$C$12</f>
        <v>38</v>
      </c>
      <c r="J29" s="3">
        <f>[25]Setembro!$C$13</f>
        <v>39.1</v>
      </c>
      <c r="K29" s="3">
        <f>[25]Setembro!$C$14</f>
        <v>35.799999999999997</v>
      </c>
      <c r="L29" s="3">
        <f>[25]Setembro!$C$15</f>
        <v>35.799999999999997</v>
      </c>
      <c r="M29" s="3">
        <f>[25]Setembro!$C$16</f>
        <v>37.5</v>
      </c>
      <c r="N29" s="3">
        <f>[25]Setembro!$C$17</f>
        <v>38</v>
      </c>
      <c r="O29" s="3">
        <f>[25]Setembro!$C$18</f>
        <v>37.1</v>
      </c>
      <c r="P29" s="3">
        <f>[25]Setembro!$C$19</f>
        <v>38.700000000000003</v>
      </c>
      <c r="Q29" s="3">
        <f>[25]Setembro!$C$20</f>
        <v>39.5</v>
      </c>
      <c r="R29" s="3">
        <f>[25]Setembro!$C$21</f>
        <v>39</v>
      </c>
      <c r="S29" s="3">
        <f>[25]Setembro!$C$22</f>
        <v>39.299999999999997</v>
      </c>
      <c r="T29" s="3">
        <f>[25]Setembro!$C$23</f>
        <v>36.1</v>
      </c>
      <c r="U29" s="3">
        <f>[25]Setembro!$C$24</f>
        <v>25.3</v>
      </c>
      <c r="V29" s="3">
        <f>[25]Setembro!$C$25</f>
        <v>24.3</v>
      </c>
      <c r="W29" s="3">
        <f>[25]Setembro!$C$26</f>
        <v>29.1</v>
      </c>
      <c r="X29" s="3">
        <f>[25]Setembro!$C$27</f>
        <v>31.9</v>
      </c>
      <c r="Y29" s="3">
        <f>[25]Setembro!$C$28</f>
        <v>35.200000000000003</v>
      </c>
      <c r="Z29" s="3">
        <f>[25]Setembro!$C$29</f>
        <v>27.4</v>
      </c>
      <c r="AA29" s="3">
        <f>[25]Setembro!$C$30</f>
        <v>23.8</v>
      </c>
      <c r="AB29" s="3">
        <f>[25]Setembro!$C$31</f>
        <v>26.5</v>
      </c>
      <c r="AC29" s="3">
        <f>[25]Setembro!$C$32</f>
        <v>29.4</v>
      </c>
      <c r="AD29" s="3">
        <f>[25]Setembro!$C$33</f>
        <v>32.9</v>
      </c>
      <c r="AE29" s="3">
        <f>[25]Setembro!$C$34</f>
        <v>36.6</v>
      </c>
      <c r="AF29" s="17">
        <f>MAX(B29:AE29)</f>
        <v>39.5</v>
      </c>
      <c r="AG29" s="26">
        <f t="shared" si="2"/>
        <v>34.409999999999997</v>
      </c>
    </row>
    <row r="30" spans="1:33" s="5" customFormat="1" ht="17.100000000000001" customHeight="1" x14ac:dyDescent="0.2">
      <c r="A30" s="14" t="s">
        <v>34</v>
      </c>
      <c r="B30" s="22">
        <f>MAX(B5:B29)</f>
        <v>39.1</v>
      </c>
      <c r="C30" s="22">
        <f t="shared" ref="C30:AG30" si="9">MAX(C5:C29)</f>
        <v>39.9</v>
      </c>
      <c r="D30" s="22">
        <f t="shared" si="9"/>
        <v>39.5</v>
      </c>
      <c r="E30" s="22">
        <f t="shared" si="9"/>
        <v>40.4</v>
      </c>
      <c r="F30" s="22">
        <f t="shared" si="9"/>
        <v>40.5</v>
      </c>
      <c r="G30" s="22">
        <f t="shared" si="9"/>
        <v>39.700000000000003</v>
      </c>
      <c r="H30" s="22">
        <f t="shared" si="9"/>
        <v>38.9</v>
      </c>
      <c r="I30" s="22">
        <f t="shared" si="9"/>
        <v>39.299999999999997</v>
      </c>
      <c r="J30" s="22">
        <f t="shared" si="9"/>
        <v>39.1</v>
      </c>
      <c r="K30" s="22">
        <f t="shared" si="9"/>
        <v>39</v>
      </c>
      <c r="L30" s="22">
        <f t="shared" si="9"/>
        <v>37.4</v>
      </c>
      <c r="M30" s="22">
        <f t="shared" si="9"/>
        <v>39.9</v>
      </c>
      <c r="N30" s="22">
        <f t="shared" si="9"/>
        <v>38.9</v>
      </c>
      <c r="O30" s="22">
        <f t="shared" si="9"/>
        <v>41</v>
      </c>
      <c r="P30" s="22">
        <f t="shared" si="9"/>
        <v>40.6</v>
      </c>
      <c r="Q30" s="22">
        <f t="shared" si="9"/>
        <v>40</v>
      </c>
      <c r="R30" s="22">
        <f t="shared" si="9"/>
        <v>40.1</v>
      </c>
      <c r="S30" s="22">
        <f t="shared" si="9"/>
        <v>39.700000000000003</v>
      </c>
      <c r="T30" s="22">
        <f t="shared" si="9"/>
        <v>36.299999999999997</v>
      </c>
      <c r="U30" s="22">
        <f t="shared" si="9"/>
        <v>30.4</v>
      </c>
      <c r="V30" s="22">
        <f t="shared" si="9"/>
        <v>30.1</v>
      </c>
      <c r="W30" s="22">
        <f t="shared" si="9"/>
        <v>32.4</v>
      </c>
      <c r="X30" s="22">
        <f t="shared" si="9"/>
        <v>35.1</v>
      </c>
      <c r="Y30" s="22">
        <f t="shared" si="9"/>
        <v>38.200000000000003</v>
      </c>
      <c r="Z30" s="22">
        <f t="shared" si="9"/>
        <v>32.4</v>
      </c>
      <c r="AA30" s="22">
        <f t="shared" si="9"/>
        <v>28.7</v>
      </c>
      <c r="AB30" s="22">
        <f t="shared" si="9"/>
        <v>29.3</v>
      </c>
      <c r="AC30" s="22">
        <f t="shared" si="9"/>
        <v>34.799999999999997</v>
      </c>
      <c r="AD30" s="22">
        <f t="shared" si="9"/>
        <v>37.799999999999997</v>
      </c>
      <c r="AE30" s="56">
        <f t="shared" si="9"/>
        <v>38.4</v>
      </c>
      <c r="AF30" s="22">
        <f t="shared" si="9"/>
        <v>41</v>
      </c>
      <c r="AG30" s="22">
        <f t="shared" si="9"/>
        <v>36.333333333333329</v>
      </c>
    </row>
    <row r="31" spans="1:33" x14ac:dyDescent="0.2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26"/>
      <c r="AG31" s="35"/>
    </row>
  </sheetData>
  <mergeCells count="33">
    <mergeCell ref="F3:F4"/>
    <mergeCell ref="B3:B4"/>
    <mergeCell ref="M3:M4"/>
    <mergeCell ref="E3:E4"/>
    <mergeCell ref="C3:C4"/>
    <mergeCell ref="G3:G4"/>
    <mergeCell ref="N3:N4"/>
    <mergeCell ref="O3:O4"/>
    <mergeCell ref="AE3:AE4"/>
    <mergeCell ref="H3:H4"/>
    <mergeCell ref="I3:I4"/>
    <mergeCell ref="U3:U4"/>
    <mergeCell ref="V3:V4"/>
    <mergeCell ref="J3:J4"/>
    <mergeCell ref="K3:K4"/>
    <mergeCell ref="L3:L4"/>
    <mergeCell ref="S3:S4"/>
    <mergeCell ref="A2:A4"/>
    <mergeCell ref="D3:D4"/>
    <mergeCell ref="A1:AG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B2:AG2"/>
    <mergeCell ref="T3:T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0"/>
  <sheetViews>
    <sheetView workbookViewId="0">
      <selection activeCell="AC38" sqref="AC38"/>
    </sheetView>
  </sheetViews>
  <sheetFormatPr defaultRowHeight="12.75" x14ac:dyDescent="0.2"/>
  <cols>
    <col min="1" max="1" width="19.140625" style="2" customWidth="1"/>
    <col min="2" max="30" width="5.42578125" style="2" bestFit="1" customWidth="1"/>
    <col min="31" max="31" width="5.5703125" style="2" customWidth="1"/>
    <col min="32" max="32" width="7" style="19" bestFit="1" customWidth="1"/>
    <col min="33" max="33" width="7.28515625" style="1" bestFit="1" customWidth="1"/>
  </cols>
  <sheetData>
    <row r="1" spans="1:33" ht="20.100000000000001" customHeight="1" thickBot="1" x14ac:dyDescent="0.25">
      <c r="A1" s="66" t="s">
        <v>24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</row>
    <row r="2" spans="1:33" s="4" customFormat="1" ht="20.100000000000001" customHeight="1" x14ac:dyDescent="0.2">
      <c r="A2" s="63" t="s">
        <v>21</v>
      </c>
      <c r="B2" s="60" t="s">
        <v>52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</row>
    <row r="3" spans="1:33" s="5" customFormat="1" ht="20.100000000000001" customHeight="1" x14ac:dyDescent="0.2">
      <c r="A3" s="64"/>
      <c r="B3" s="58">
        <v>1</v>
      </c>
      <c r="C3" s="58">
        <f>SUM(B3+1)</f>
        <v>2</v>
      </c>
      <c r="D3" s="58">
        <f t="shared" ref="D3:AD3" si="0">SUM(C3+1)</f>
        <v>3</v>
      </c>
      <c r="E3" s="58">
        <f t="shared" si="0"/>
        <v>4</v>
      </c>
      <c r="F3" s="58">
        <f t="shared" si="0"/>
        <v>5</v>
      </c>
      <c r="G3" s="58">
        <f t="shared" si="0"/>
        <v>6</v>
      </c>
      <c r="H3" s="58">
        <f t="shared" si="0"/>
        <v>7</v>
      </c>
      <c r="I3" s="58">
        <f t="shared" si="0"/>
        <v>8</v>
      </c>
      <c r="J3" s="58">
        <f t="shared" si="0"/>
        <v>9</v>
      </c>
      <c r="K3" s="58">
        <f t="shared" si="0"/>
        <v>10</v>
      </c>
      <c r="L3" s="58">
        <f t="shared" si="0"/>
        <v>11</v>
      </c>
      <c r="M3" s="58">
        <f t="shared" si="0"/>
        <v>12</v>
      </c>
      <c r="N3" s="58">
        <f t="shared" si="0"/>
        <v>13</v>
      </c>
      <c r="O3" s="58">
        <f t="shared" si="0"/>
        <v>14</v>
      </c>
      <c r="P3" s="58">
        <f t="shared" si="0"/>
        <v>15</v>
      </c>
      <c r="Q3" s="58">
        <f t="shared" si="0"/>
        <v>16</v>
      </c>
      <c r="R3" s="58">
        <f t="shared" si="0"/>
        <v>17</v>
      </c>
      <c r="S3" s="58">
        <f t="shared" si="0"/>
        <v>18</v>
      </c>
      <c r="T3" s="58">
        <f t="shared" si="0"/>
        <v>19</v>
      </c>
      <c r="U3" s="58">
        <f t="shared" si="0"/>
        <v>20</v>
      </c>
      <c r="V3" s="58">
        <f t="shared" si="0"/>
        <v>21</v>
      </c>
      <c r="W3" s="58">
        <f t="shared" si="0"/>
        <v>22</v>
      </c>
      <c r="X3" s="58">
        <f t="shared" si="0"/>
        <v>23</v>
      </c>
      <c r="Y3" s="58">
        <f t="shared" si="0"/>
        <v>24</v>
      </c>
      <c r="Z3" s="58">
        <f t="shared" si="0"/>
        <v>25</v>
      </c>
      <c r="AA3" s="58">
        <f t="shared" si="0"/>
        <v>26</v>
      </c>
      <c r="AB3" s="58">
        <f t="shared" si="0"/>
        <v>27</v>
      </c>
      <c r="AC3" s="58">
        <f t="shared" si="0"/>
        <v>28</v>
      </c>
      <c r="AD3" s="58">
        <f t="shared" si="0"/>
        <v>29</v>
      </c>
      <c r="AE3" s="58">
        <v>30</v>
      </c>
      <c r="AF3" s="31" t="s">
        <v>44</v>
      </c>
      <c r="AG3" s="34" t="s">
        <v>41</v>
      </c>
    </row>
    <row r="4" spans="1:33" s="5" customFormat="1" ht="20.100000000000001" customHeight="1" thickBot="1" x14ac:dyDescent="0.25">
      <c r="A4" s="65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30" t="s">
        <v>40</v>
      </c>
      <c r="AG4" s="33" t="s">
        <v>43</v>
      </c>
    </row>
    <row r="5" spans="1:33" s="5" customFormat="1" ht="20.100000000000001" customHeight="1" thickTop="1" x14ac:dyDescent="0.2">
      <c r="A5" s="9" t="s">
        <v>49</v>
      </c>
      <c r="B5" s="45">
        <f>[1]Setembro!$D$5</f>
        <v>12</v>
      </c>
      <c r="C5" s="45">
        <f>[1]Setembro!$D$6</f>
        <v>14.8</v>
      </c>
      <c r="D5" s="45">
        <f>[1]Setembro!$D$7</f>
        <v>14.1</v>
      </c>
      <c r="E5" s="45">
        <f>[1]Setembro!$D$8</f>
        <v>15.5</v>
      </c>
      <c r="F5" s="45">
        <f>[1]Setembro!$D$9</f>
        <v>15.5</v>
      </c>
      <c r="G5" s="45">
        <f>[1]Setembro!$D$10</f>
        <v>15.9</v>
      </c>
      <c r="H5" s="45">
        <f>[1]Setembro!$D$11</f>
        <v>16.2</v>
      </c>
      <c r="I5" s="45">
        <f>[1]Setembro!$D$12</f>
        <v>15.9</v>
      </c>
      <c r="J5" s="45">
        <f>[1]Setembro!$D$13</f>
        <v>15</v>
      </c>
      <c r="K5" s="45">
        <f>[1]Setembro!$D$14</f>
        <v>15.3</v>
      </c>
      <c r="L5" s="45">
        <f>[1]Setembro!$D$15</f>
        <v>19.899999999999999</v>
      </c>
      <c r="M5" s="45">
        <f>[1]Setembro!$D$16</f>
        <v>19.399999999999999</v>
      </c>
      <c r="N5" s="45">
        <f>[1]Setembro!$D$17</f>
        <v>20.6</v>
      </c>
      <c r="O5" s="45">
        <f>[1]Setembro!$D$18</f>
        <v>20.3</v>
      </c>
      <c r="P5" s="45">
        <f>[1]Setembro!$D$19</f>
        <v>19.399999999999999</v>
      </c>
      <c r="Q5" s="45">
        <f>[1]Setembro!$D$20</f>
        <v>19.3</v>
      </c>
      <c r="R5" s="45">
        <f>[1]Setembro!$D$21</f>
        <v>20.3</v>
      </c>
      <c r="S5" s="45">
        <f>[1]Setembro!$D$22</f>
        <v>22.3</v>
      </c>
      <c r="T5" s="45">
        <f>[1]Setembro!$D$23</f>
        <v>20.100000000000001</v>
      </c>
      <c r="U5" s="45">
        <f>[1]Setembro!$D$24</f>
        <v>17.600000000000001</v>
      </c>
      <c r="V5" s="45">
        <f>[1]Setembro!$D$25</f>
        <v>19.100000000000001</v>
      </c>
      <c r="W5" s="45">
        <f>[1]Setembro!$D$26</f>
        <v>13.4</v>
      </c>
      <c r="X5" s="45">
        <f>[1]Setembro!$D$27</f>
        <v>12.9</v>
      </c>
      <c r="Y5" s="45">
        <f>[1]Setembro!$D$28</f>
        <v>18.2</v>
      </c>
      <c r="Z5" s="45">
        <f>[1]Setembro!$D$29</f>
        <v>19.7</v>
      </c>
      <c r="AA5" s="45">
        <f>[1]Setembro!$D$30</f>
        <v>13.2</v>
      </c>
      <c r="AB5" s="45">
        <f>[1]Setembro!$D$31</f>
        <v>9.4</v>
      </c>
      <c r="AC5" s="45">
        <f>[1]Setembro!$D$32</f>
        <v>11.2</v>
      </c>
      <c r="AD5" s="45">
        <f>[1]Setembro!$D$33</f>
        <v>13.5</v>
      </c>
      <c r="AE5" s="45">
        <f>[1]Setembro!$D$34</f>
        <v>16.3</v>
      </c>
      <c r="AF5" s="46">
        <f t="shared" ref="AF5:AF29" si="1">MIN(B5:AE5)</f>
        <v>9.4</v>
      </c>
      <c r="AG5" s="47">
        <f t="shared" ref="AG5:AG29" si="2">AVERAGE(B5:AE5)</f>
        <v>16.543333333333337</v>
      </c>
    </row>
    <row r="6" spans="1:33" ht="17.100000000000001" customHeight="1" x14ac:dyDescent="0.2">
      <c r="A6" s="10" t="s">
        <v>0</v>
      </c>
      <c r="B6" s="3">
        <f>[2]Setembro!$D$5</f>
        <v>10.5</v>
      </c>
      <c r="C6" s="3">
        <f>[2]Setembro!$D$6</f>
        <v>12.1</v>
      </c>
      <c r="D6" s="3">
        <f>[2]Setembro!$D$7</f>
        <v>14.7</v>
      </c>
      <c r="E6" s="3">
        <f>[2]Setembro!$D$8</f>
        <v>11</v>
      </c>
      <c r="F6" s="3">
        <f>[2]Setembro!$D$9</f>
        <v>8.8000000000000007</v>
      </c>
      <c r="G6" s="3">
        <f>[2]Setembro!$D$10</f>
        <v>9.5</v>
      </c>
      <c r="H6" s="3">
        <f>[2]Setembro!$D$11</f>
        <v>7.5</v>
      </c>
      <c r="I6" s="3">
        <f>[2]Setembro!$D$12</f>
        <v>10.5</v>
      </c>
      <c r="J6" s="3">
        <f>[2]Setembro!$D$13</f>
        <v>10.3</v>
      </c>
      <c r="K6" s="3">
        <f>[2]Setembro!$D$14</f>
        <v>18.8</v>
      </c>
      <c r="L6" s="3">
        <f>[2]Setembro!$D$15</f>
        <v>16.600000000000001</v>
      </c>
      <c r="M6" s="3">
        <f>[2]Setembro!$D$16</f>
        <v>15.5</v>
      </c>
      <c r="N6" s="3">
        <f>[2]Setembro!$D$17</f>
        <v>16.5</v>
      </c>
      <c r="O6" s="3">
        <f>[2]Setembro!$D$18</f>
        <v>15.6</v>
      </c>
      <c r="P6" s="3">
        <f>[2]Setembro!$D$19</f>
        <v>18.399999999999999</v>
      </c>
      <c r="Q6" s="3">
        <f>[2]Setembro!$D$20</f>
        <v>19.600000000000001</v>
      </c>
      <c r="R6" s="3">
        <f>[2]Setembro!$D$21</f>
        <v>20.6</v>
      </c>
      <c r="S6" s="3">
        <f>[2]Setembro!$D$22</f>
        <v>20.399999999999999</v>
      </c>
      <c r="T6" s="3">
        <f>[2]Setembro!$D$23</f>
        <v>14.4</v>
      </c>
      <c r="U6" s="3">
        <f>[2]Setembro!$D$24</f>
        <v>7.8</v>
      </c>
      <c r="V6" s="3">
        <f>[2]Setembro!$D$25</f>
        <v>17</v>
      </c>
      <c r="W6" s="3">
        <f>[2]Setembro!$D$26</f>
        <v>9.1</v>
      </c>
      <c r="X6" s="3">
        <f>[2]Setembro!$D$27</f>
        <v>8.6999999999999993</v>
      </c>
      <c r="Y6" s="3">
        <f>[2]Setembro!$D$28</f>
        <v>13.5</v>
      </c>
      <c r="Z6" s="3">
        <f>[2]Setembro!$D$29</f>
        <v>16.899999999999999</v>
      </c>
      <c r="AA6" s="3">
        <f>[2]Setembro!$D$30</f>
        <v>6.2</v>
      </c>
      <c r="AB6" s="3">
        <f>[2]Setembro!$D$31</f>
        <v>5.0999999999999996</v>
      </c>
      <c r="AC6" s="3">
        <f>[2]Setembro!$D$32</f>
        <v>10</v>
      </c>
      <c r="AD6" s="3">
        <f>[2]Setembro!$D$33</f>
        <v>14.2</v>
      </c>
      <c r="AE6" s="3">
        <f>[2]Setembro!$D$34</f>
        <v>14.7</v>
      </c>
      <c r="AF6" s="17">
        <f t="shared" si="1"/>
        <v>5.0999999999999996</v>
      </c>
      <c r="AG6" s="26">
        <f t="shared" si="2"/>
        <v>13.149999999999999</v>
      </c>
    </row>
    <row r="7" spans="1:33" ht="17.100000000000001" customHeight="1" x14ac:dyDescent="0.2">
      <c r="A7" s="10" t="s">
        <v>1</v>
      </c>
      <c r="B7" s="3">
        <f>[3]Setembro!$D$5</f>
        <v>18.399999999999999</v>
      </c>
      <c r="C7" s="3">
        <f>[3]Setembro!$D$6</f>
        <v>18.8</v>
      </c>
      <c r="D7" s="3">
        <f>[3]Setembro!$D$7</f>
        <v>18.3</v>
      </c>
      <c r="E7" s="3">
        <f>[3]Setembro!$D$8</f>
        <v>19.8</v>
      </c>
      <c r="F7" s="3">
        <f>[3]Setembro!$D$9</f>
        <v>21.8</v>
      </c>
      <c r="G7" s="3">
        <f>[3]Setembro!$D$10</f>
        <v>16.7</v>
      </c>
      <c r="H7" s="3">
        <f>[3]Setembro!$D$11</f>
        <v>17.899999999999999</v>
      </c>
      <c r="I7" s="3">
        <f>[3]Setembro!$D$12</f>
        <v>18.100000000000001</v>
      </c>
      <c r="J7" s="3">
        <f>[3]Setembro!$D$13</f>
        <v>21</v>
      </c>
      <c r="K7" s="3">
        <f>[3]Setembro!$D$14</f>
        <v>18.2</v>
      </c>
      <c r="L7" s="3">
        <f>[3]Setembro!$D$15</f>
        <v>19.2</v>
      </c>
      <c r="M7" s="3">
        <f>[3]Setembro!$D$16</f>
        <v>19.8</v>
      </c>
      <c r="N7" s="3">
        <f>[3]Setembro!$D$17</f>
        <v>24</v>
      </c>
      <c r="O7" s="3">
        <f>[3]Setembro!$D$18</f>
        <v>24.1</v>
      </c>
      <c r="P7" s="3">
        <f>[3]Setembro!$D$19</f>
        <v>22.4</v>
      </c>
      <c r="Q7" s="3">
        <f>[3]Setembro!$D$20</f>
        <v>24.5</v>
      </c>
      <c r="R7" s="3">
        <f>[3]Setembro!$D$21</f>
        <v>21.6</v>
      </c>
      <c r="S7" s="3">
        <f>[3]Setembro!$D$22</f>
        <v>25.9</v>
      </c>
      <c r="T7" s="3">
        <f>[3]Setembro!$D$23</f>
        <v>18.100000000000001</v>
      </c>
      <c r="U7" s="3">
        <f>[3]Setembro!$D$24</f>
        <v>13.8</v>
      </c>
      <c r="V7" s="3">
        <f>[3]Setembro!$D$25</f>
        <v>19.3</v>
      </c>
      <c r="W7" s="3">
        <f>[3]Setembro!$D$26</f>
        <v>14.3</v>
      </c>
      <c r="X7" s="3">
        <f>[3]Setembro!$D$27</f>
        <v>13.2</v>
      </c>
      <c r="Y7" s="3">
        <f>[3]Setembro!$D$28</f>
        <v>21.6</v>
      </c>
      <c r="Z7" s="3">
        <f>[3]Setembro!$D$29</f>
        <v>20.9</v>
      </c>
      <c r="AA7" s="3">
        <f>[3]Setembro!$D$30</f>
        <v>12.4</v>
      </c>
      <c r="AB7" s="3">
        <f>[3]Setembro!$D$31</f>
        <v>8.1</v>
      </c>
      <c r="AC7" s="3">
        <f>[3]Setembro!$D$32</f>
        <v>15.9</v>
      </c>
      <c r="AD7" s="3">
        <f>[3]Setembro!$D$33</f>
        <v>23.7</v>
      </c>
      <c r="AE7" s="3">
        <f>[3]Setembro!$D$34</f>
        <v>22.9</v>
      </c>
      <c r="AF7" s="17">
        <f t="shared" si="1"/>
        <v>8.1</v>
      </c>
      <c r="AG7" s="26">
        <f t="shared" si="2"/>
        <v>19.156666666666663</v>
      </c>
    </row>
    <row r="8" spans="1:33" ht="17.100000000000001" customHeight="1" x14ac:dyDescent="0.2">
      <c r="A8" s="10" t="s">
        <v>50</v>
      </c>
      <c r="B8" s="3">
        <f>[4]Setembro!$D$5</f>
        <v>11.2</v>
      </c>
      <c r="C8" s="3">
        <f>[4]Setembro!$D$6</f>
        <v>12.5</v>
      </c>
      <c r="D8" s="3">
        <f>[4]Setembro!$D$7</f>
        <v>12.3</v>
      </c>
      <c r="E8" s="3">
        <f>[4]Setembro!$D$8</f>
        <v>13</v>
      </c>
      <c r="F8" s="3">
        <f>[4]Setembro!$D$9</f>
        <v>15.4</v>
      </c>
      <c r="G8" s="3">
        <f>[4]Setembro!$D$10</f>
        <v>16.399999999999999</v>
      </c>
      <c r="H8" s="3">
        <f>[4]Setembro!$D$11</f>
        <v>19.100000000000001</v>
      </c>
      <c r="I8" s="3">
        <f>[4]Setembro!$D$12</f>
        <v>21.2</v>
      </c>
      <c r="J8" s="3">
        <f>[4]Setembro!$D$13</f>
        <v>23.2</v>
      </c>
      <c r="K8" s="3">
        <f>[4]Setembro!$D$14</f>
        <v>18</v>
      </c>
      <c r="L8" s="3">
        <f>[4]Setembro!$D$15</f>
        <v>17</v>
      </c>
      <c r="M8" s="3">
        <f>[4]Setembro!$D$16</f>
        <v>16.5</v>
      </c>
      <c r="N8" s="3">
        <f>[4]Setembro!$D$17</f>
        <v>16.600000000000001</v>
      </c>
      <c r="O8" s="3">
        <f>[4]Setembro!$D$18</f>
        <v>16.3</v>
      </c>
      <c r="P8" s="3">
        <f>[4]Setembro!$D$19</f>
        <v>21.2</v>
      </c>
      <c r="Q8" s="3">
        <f>[4]Setembro!$D$20</f>
        <v>22.3</v>
      </c>
      <c r="R8" s="3">
        <f>[4]Setembro!$D$21</f>
        <v>23</v>
      </c>
      <c r="S8" s="3">
        <f>[4]Setembro!$D$22</f>
        <v>24.2</v>
      </c>
      <c r="T8" s="3">
        <f>[4]Setembro!$D$23</f>
        <v>15.8</v>
      </c>
      <c r="U8" s="3">
        <f>[4]Setembro!$D$24</f>
        <v>9.5</v>
      </c>
      <c r="V8" s="3">
        <f>[4]Setembro!$D$25</f>
        <v>7.8</v>
      </c>
      <c r="W8" s="3">
        <f>[4]Setembro!$D$26</f>
        <v>17</v>
      </c>
      <c r="X8" s="3">
        <f>[4]Setembro!$D$27</f>
        <v>8.6999999999999993</v>
      </c>
      <c r="Y8" s="3">
        <f>[4]Setembro!$D$28</f>
        <v>13.5</v>
      </c>
      <c r="Z8" s="3">
        <f>[4]Setembro!$D$29</f>
        <v>16.899999999999999</v>
      </c>
      <c r="AA8" s="3">
        <f>[4]Setembro!$D$30</f>
        <v>6.2</v>
      </c>
      <c r="AB8" s="3">
        <f>[4]Setembro!$D$31</f>
        <v>5.0999999999999996</v>
      </c>
      <c r="AC8" s="3">
        <f>[4]Setembro!$D$32</f>
        <v>10</v>
      </c>
      <c r="AD8" s="3">
        <f>[4]Setembro!$D$33</f>
        <v>14.2</v>
      </c>
      <c r="AE8" s="3">
        <f>[4]Setembro!$D$34</f>
        <v>14.7</v>
      </c>
      <c r="AF8" s="17">
        <f t="shared" ref="AF8" si="3">MIN(B8:AE8)</f>
        <v>5.0999999999999996</v>
      </c>
      <c r="AG8" s="26">
        <f t="shared" ref="AG8" si="4">AVERAGE(B8:AE8)</f>
        <v>15.293333333333331</v>
      </c>
    </row>
    <row r="9" spans="1:33" ht="17.100000000000001" customHeight="1" x14ac:dyDescent="0.2">
      <c r="A9" s="10" t="s">
        <v>2</v>
      </c>
      <c r="B9" s="3">
        <f>[5]Setembro!$D$5</f>
        <v>20.9</v>
      </c>
      <c r="C9" s="3">
        <f>[5]Setembro!$D$6</f>
        <v>21</v>
      </c>
      <c r="D9" s="3">
        <f>[5]Setembro!$D$7</f>
        <v>19.600000000000001</v>
      </c>
      <c r="E9" s="3">
        <f>[5]Setembro!$D$8</f>
        <v>19.2</v>
      </c>
      <c r="F9" s="3">
        <f>[5]Setembro!$D$9</f>
        <v>22.7</v>
      </c>
      <c r="G9" s="3">
        <f>[5]Setembro!$D$10</f>
        <v>22.1</v>
      </c>
      <c r="H9" s="3">
        <f>[5]Setembro!$D$11</f>
        <v>23.7</v>
      </c>
      <c r="I9" s="3">
        <f>[5]Setembro!$D$12</f>
        <v>21.6</v>
      </c>
      <c r="J9" s="3">
        <f>[5]Setembro!$D$13</f>
        <v>22.6</v>
      </c>
      <c r="K9" s="3">
        <f>[5]Setembro!$D$14</f>
        <v>20.5</v>
      </c>
      <c r="L9" s="3">
        <f>[5]Setembro!$D$15</f>
        <v>19</v>
      </c>
      <c r="M9" s="3">
        <f>[5]Setembro!$D$16</f>
        <v>22.8</v>
      </c>
      <c r="N9" s="3">
        <f>[5]Setembro!$D$17</f>
        <v>21.4</v>
      </c>
      <c r="O9" s="3">
        <f>[5]Setembro!$D$18</f>
        <v>25</v>
      </c>
      <c r="P9" s="3">
        <f>[5]Setembro!$D$19</f>
        <v>25.6</v>
      </c>
      <c r="Q9" s="3">
        <f>[5]Setembro!$D$20</f>
        <v>23.1</v>
      </c>
      <c r="R9" s="3">
        <f>[5]Setembro!$D$21</f>
        <v>22.6</v>
      </c>
      <c r="S9" s="3">
        <f>[5]Setembro!$D$22</f>
        <v>25</v>
      </c>
      <c r="T9" s="3">
        <f>[5]Setembro!$D$23</f>
        <v>16</v>
      </c>
      <c r="U9" s="3">
        <f>[5]Setembro!$D$24</f>
        <v>14.8</v>
      </c>
      <c r="V9" s="3">
        <f>[5]Setembro!$D$25</f>
        <v>16.899999999999999</v>
      </c>
      <c r="W9" s="3">
        <f>[5]Setembro!$D$26</f>
        <v>13.2</v>
      </c>
      <c r="X9" s="3">
        <f>[5]Setembro!$D$27</f>
        <v>11.8</v>
      </c>
      <c r="Y9" s="3">
        <f>[5]Setembro!$D$28</f>
        <v>22</v>
      </c>
      <c r="Z9" s="3">
        <f>[5]Setembro!$D$29</f>
        <v>18.5</v>
      </c>
      <c r="AA9" s="3">
        <f>[5]Setembro!$D$30</f>
        <v>9.3000000000000007</v>
      </c>
      <c r="AB9" s="3">
        <f>[5]Setembro!$D$31</f>
        <v>11.3</v>
      </c>
      <c r="AC9" s="3">
        <f>[5]Setembro!$D$32</f>
        <v>13.4</v>
      </c>
      <c r="AD9" s="3">
        <f>[5]Setembro!$D$33</f>
        <v>19.2</v>
      </c>
      <c r="AE9" s="3">
        <f>[5]Setembro!$D$34</f>
        <v>21.9</v>
      </c>
      <c r="AF9" s="17">
        <f t="shared" si="1"/>
        <v>9.3000000000000007</v>
      </c>
      <c r="AG9" s="26">
        <f t="shared" si="2"/>
        <v>19.556666666666665</v>
      </c>
    </row>
    <row r="10" spans="1:33" ht="17.100000000000001" customHeight="1" x14ac:dyDescent="0.2">
      <c r="A10" s="10" t="s">
        <v>3</v>
      </c>
      <c r="B10" s="3">
        <f>[6]Setembro!$D$5</f>
        <v>13.1</v>
      </c>
      <c r="C10" s="3">
        <f>[6]Setembro!$D$6</f>
        <v>14.8</v>
      </c>
      <c r="D10" s="3">
        <f>[6]Setembro!$D$7</f>
        <v>15.8</v>
      </c>
      <c r="E10" s="3">
        <f>[6]Setembro!$D$8</f>
        <v>17.8</v>
      </c>
      <c r="F10" s="3">
        <f>[6]Setembro!$D$9</f>
        <v>16.3</v>
      </c>
      <c r="G10" s="3">
        <f>[6]Setembro!$D$10</f>
        <v>18.5</v>
      </c>
      <c r="H10" s="3">
        <f>[6]Setembro!$D$11</f>
        <v>16.100000000000001</v>
      </c>
      <c r="I10" s="3">
        <f>[6]Setembro!$D$12</f>
        <v>15.6</v>
      </c>
      <c r="J10" s="3">
        <f>[6]Setembro!$D$13</f>
        <v>15</v>
      </c>
      <c r="K10" s="3">
        <f>[6]Setembro!$D$14</f>
        <v>14.5</v>
      </c>
      <c r="L10" s="3">
        <f>[6]Setembro!$D$15</f>
        <v>17.8</v>
      </c>
      <c r="M10" s="3">
        <f>[6]Setembro!$D$16</f>
        <v>19</v>
      </c>
      <c r="N10" s="3">
        <f>[6]Setembro!$D$17</f>
        <v>18.8</v>
      </c>
      <c r="O10" s="3">
        <f>[6]Setembro!$D$18</f>
        <v>22.2</v>
      </c>
      <c r="P10" s="3">
        <f>[6]Setembro!$D$19</f>
        <v>21.8</v>
      </c>
      <c r="Q10" s="3">
        <f>[6]Setembro!$D$20</f>
        <v>20</v>
      </c>
      <c r="R10" s="3">
        <f>[6]Setembro!$D$21</f>
        <v>21.4</v>
      </c>
      <c r="S10" s="3">
        <f>[6]Setembro!$D$22</f>
        <v>21.3</v>
      </c>
      <c r="T10" s="3">
        <f>[6]Setembro!$D$23</f>
        <v>21.5</v>
      </c>
      <c r="U10" s="3">
        <f>[6]Setembro!$D$24</f>
        <v>17.600000000000001</v>
      </c>
      <c r="V10" s="3">
        <f>[6]Setembro!$D$25</f>
        <v>19.600000000000001</v>
      </c>
      <c r="W10" s="3">
        <f>[6]Setembro!$D$26</f>
        <v>18.5</v>
      </c>
      <c r="X10" s="3">
        <f>[6]Setembro!$D$27</f>
        <v>14.2</v>
      </c>
      <c r="Y10" s="3">
        <f>[6]Setembro!$D$28</f>
        <v>20.7</v>
      </c>
      <c r="Z10" s="3">
        <f>[6]Setembro!$D$29</f>
        <v>18.600000000000001</v>
      </c>
      <c r="AA10" s="3">
        <f>[6]Setembro!$D$30</f>
        <v>17.100000000000001</v>
      </c>
      <c r="AB10" s="3">
        <f>[6]Setembro!$D$31</f>
        <v>11.3</v>
      </c>
      <c r="AC10" s="3">
        <f>[6]Setembro!$D$32</f>
        <v>12</v>
      </c>
      <c r="AD10" s="3">
        <f>[6]Setembro!$D$33</f>
        <v>15.6</v>
      </c>
      <c r="AE10" s="3">
        <f>[6]Setembro!$D$34</f>
        <v>17.899999999999999</v>
      </c>
      <c r="AF10" s="17">
        <f t="shared" si="1"/>
        <v>11.3</v>
      </c>
      <c r="AG10" s="26">
        <f t="shared" si="2"/>
        <v>17.480000000000004</v>
      </c>
    </row>
    <row r="11" spans="1:33" ht="17.100000000000001" customHeight="1" x14ac:dyDescent="0.2">
      <c r="A11" s="10" t="s">
        <v>4</v>
      </c>
      <c r="B11" s="3">
        <f>[7]Setembro!$D$5</f>
        <v>17.3</v>
      </c>
      <c r="C11" s="3">
        <f>[7]Setembro!$D$6</f>
        <v>17.8</v>
      </c>
      <c r="D11" s="3">
        <f>[7]Setembro!$D$7</f>
        <v>17.8</v>
      </c>
      <c r="E11" s="3">
        <f>[7]Setembro!$D$8</f>
        <v>18</v>
      </c>
      <c r="F11" s="3">
        <f>[7]Setembro!$D$9</f>
        <v>18.8</v>
      </c>
      <c r="G11" s="3">
        <f>[7]Setembro!$D$10</f>
        <v>18.7</v>
      </c>
      <c r="H11" s="3">
        <f>[7]Setembro!$D$11</f>
        <v>19.2</v>
      </c>
      <c r="I11" s="3">
        <f>[7]Setembro!$D$12</f>
        <v>19.2</v>
      </c>
      <c r="J11" s="3">
        <f>[7]Setembro!$D$13</f>
        <v>19.3</v>
      </c>
      <c r="K11" s="3">
        <f>[7]Setembro!$D$14</f>
        <v>20.2</v>
      </c>
      <c r="L11" s="3">
        <f>[7]Setembro!$D$15</f>
        <v>17.5</v>
      </c>
      <c r="M11" s="3">
        <f>[7]Setembro!$D$16</f>
        <v>18.5</v>
      </c>
      <c r="N11" s="3">
        <f>[7]Setembro!$D$17</f>
        <v>21</v>
      </c>
      <c r="O11" s="3">
        <f>[7]Setembro!$D$18</f>
        <v>23.5</v>
      </c>
      <c r="P11" s="3">
        <f>[7]Setembro!$D$19</f>
        <v>21.8</v>
      </c>
      <c r="Q11" s="3">
        <f>[7]Setembro!$D$20</f>
        <v>21</v>
      </c>
      <c r="R11" s="3">
        <f>[7]Setembro!$D$21</f>
        <v>23.4</v>
      </c>
      <c r="S11" s="3">
        <f>[7]Setembro!$D$22</f>
        <v>22</v>
      </c>
      <c r="T11" s="3">
        <f>[7]Setembro!$D$23</f>
        <v>21.8</v>
      </c>
      <c r="U11" s="3">
        <f>[7]Setembro!$D$24</f>
        <v>16.2</v>
      </c>
      <c r="V11" s="3">
        <f>[7]Setembro!$D$25</f>
        <v>17.600000000000001</v>
      </c>
      <c r="W11" s="3">
        <f>[7]Setembro!$D$26</f>
        <v>16</v>
      </c>
      <c r="X11" s="3">
        <f>[7]Setembro!$D$27</f>
        <v>16</v>
      </c>
      <c r="Y11" s="3">
        <f>[7]Setembro!$D$28</f>
        <v>19.399999999999999</v>
      </c>
      <c r="Z11" s="3">
        <f>[7]Setembro!$D$29</f>
        <v>17.399999999999999</v>
      </c>
      <c r="AA11" s="3">
        <f>[7]Setembro!$D$30</f>
        <v>13.3</v>
      </c>
      <c r="AB11" s="3">
        <f>[7]Setembro!$D$31</f>
        <v>9.1999999999999993</v>
      </c>
      <c r="AC11" s="3">
        <f>[7]Setembro!$D$32</f>
        <v>10.7</v>
      </c>
      <c r="AD11" s="3">
        <f>[7]Setembro!$D$33</f>
        <v>14.7</v>
      </c>
      <c r="AE11" s="3">
        <f>[7]Setembro!$D$34</f>
        <v>17</v>
      </c>
      <c r="AF11" s="17">
        <f t="shared" si="1"/>
        <v>9.1999999999999993</v>
      </c>
      <c r="AG11" s="26">
        <f t="shared" si="2"/>
        <v>18.143333333333334</v>
      </c>
    </row>
    <row r="12" spans="1:33" ht="17.100000000000001" customHeight="1" x14ac:dyDescent="0.2">
      <c r="A12" s="10" t="s">
        <v>5</v>
      </c>
      <c r="B12" s="3">
        <f>[8]Setembro!$D$5</f>
        <v>20.399999999999999</v>
      </c>
      <c r="C12" s="3">
        <f>[8]Setembro!$D$6</f>
        <v>21.8</v>
      </c>
      <c r="D12" s="15">
        <f>[8]Setembro!$D$7</f>
        <v>22.4</v>
      </c>
      <c r="E12" s="15">
        <f>[8]Setembro!$D$8</f>
        <v>22.4</v>
      </c>
      <c r="F12" s="15">
        <f>[8]Setembro!$D$9</f>
        <v>21.8</v>
      </c>
      <c r="G12" s="15">
        <f>[8]Setembro!$D$10</f>
        <v>27.6</v>
      </c>
      <c r="H12" s="15">
        <f>[8]Setembro!$D$11</f>
        <v>25.7</v>
      </c>
      <c r="I12" s="15">
        <f>[8]Setembro!$D$12</f>
        <v>27</v>
      </c>
      <c r="J12" s="15">
        <f>[8]Setembro!$D$13</f>
        <v>24.7</v>
      </c>
      <c r="K12" s="15">
        <f>[8]Setembro!$D$14</f>
        <v>22.3</v>
      </c>
      <c r="L12" s="15">
        <f>[8]Setembro!$D$15</f>
        <v>20.7</v>
      </c>
      <c r="M12" s="15">
        <f>[8]Setembro!$D$16</f>
        <v>21.8</v>
      </c>
      <c r="N12" s="15">
        <f>[8]Setembro!$D$17</f>
        <v>26.6</v>
      </c>
      <c r="O12" s="15">
        <f>[8]Setembro!$D$18</f>
        <v>24.1</v>
      </c>
      <c r="P12" s="3">
        <f>[8]Setembro!$D$19</f>
        <v>26.1</v>
      </c>
      <c r="Q12" s="3">
        <f>[8]Setembro!$D$20</f>
        <v>27.2</v>
      </c>
      <c r="R12" s="3">
        <f>[8]Setembro!$D$21</f>
        <v>28.1</v>
      </c>
      <c r="S12" s="3">
        <f>[8]Setembro!$D$22</f>
        <v>26.2</v>
      </c>
      <c r="T12" s="3">
        <f>[8]Setembro!$D$23</f>
        <v>17.399999999999999</v>
      </c>
      <c r="U12" s="3">
        <f>[8]Setembro!$D$24</f>
        <v>16.100000000000001</v>
      </c>
      <c r="V12" s="3">
        <f>[8]Setembro!$D$25</f>
        <v>23.5</v>
      </c>
      <c r="W12" s="3">
        <f>[8]Setembro!$D$26</f>
        <v>17.600000000000001</v>
      </c>
      <c r="X12" s="3">
        <f>[8]Setembro!$D$27</f>
        <v>17.5</v>
      </c>
      <c r="Y12" s="3">
        <f>[8]Setembro!$D$28</f>
        <v>26.2</v>
      </c>
      <c r="Z12" s="3">
        <f>[8]Setembro!$D$29</f>
        <v>21.8</v>
      </c>
      <c r="AA12" s="3">
        <f>[8]Setembro!$D$30</f>
        <v>14.7</v>
      </c>
      <c r="AB12" s="3">
        <f>[8]Setembro!$D$31</f>
        <v>13.5</v>
      </c>
      <c r="AC12" s="3">
        <f>[8]Setembro!$D$32</f>
        <v>20.2</v>
      </c>
      <c r="AD12" s="3">
        <f>[8]Setembro!$D$33</f>
        <v>25.9</v>
      </c>
      <c r="AE12" s="3">
        <f>[8]Setembro!$D$34</f>
        <v>25.8</v>
      </c>
      <c r="AF12" s="17">
        <f t="shared" si="1"/>
        <v>13.5</v>
      </c>
      <c r="AG12" s="26">
        <f t="shared" si="2"/>
        <v>22.570000000000004</v>
      </c>
    </row>
    <row r="13" spans="1:33" ht="17.100000000000001" customHeight="1" x14ac:dyDescent="0.2">
      <c r="A13" s="10" t="s">
        <v>6</v>
      </c>
      <c r="B13" s="15">
        <f>[9]Setembro!$D$5</f>
        <v>18.8</v>
      </c>
      <c r="C13" s="15">
        <f>[9]Setembro!$D$6</f>
        <v>19</v>
      </c>
      <c r="D13" s="15">
        <f>[9]Setembro!$D$7</f>
        <v>19.5</v>
      </c>
      <c r="E13" s="15">
        <f>[9]Setembro!$D$8</f>
        <v>19.3</v>
      </c>
      <c r="F13" s="15">
        <f>[9]Setembro!$D$9</f>
        <v>18.600000000000001</v>
      </c>
      <c r="G13" s="15">
        <f>[9]Setembro!$D$10</f>
        <v>17.7</v>
      </c>
      <c r="H13" s="15">
        <f>[9]Setembro!$D$11</f>
        <v>18.2</v>
      </c>
      <c r="I13" s="15">
        <f>[9]Setembro!$D$12</f>
        <v>18.100000000000001</v>
      </c>
      <c r="J13" s="15">
        <f>[9]Setembro!$D$13</f>
        <v>17.600000000000001</v>
      </c>
      <c r="K13" s="15">
        <f>[9]Setembro!$D$14</f>
        <v>18.399999999999999</v>
      </c>
      <c r="L13" s="15">
        <f>[9]Setembro!$D$15</f>
        <v>20.7</v>
      </c>
      <c r="M13" s="15">
        <f>[9]Setembro!$D$16</f>
        <v>21.3</v>
      </c>
      <c r="N13" s="15">
        <f>[9]Setembro!$D$17</f>
        <v>21.8</v>
      </c>
      <c r="O13" s="15">
        <f>[9]Setembro!$D$18</f>
        <v>22</v>
      </c>
      <c r="P13" s="15">
        <f>[9]Setembro!$D$19</f>
        <v>23.4</v>
      </c>
      <c r="Q13" s="15">
        <f>[9]Setembro!$D$20</f>
        <v>25.5</v>
      </c>
      <c r="R13" s="15">
        <f>[9]Setembro!$D$21</f>
        <v>22</v>
      </c>
      <c r="S13" s="15">
        <f>[9]Setembro!$D$22</f>
        <v>22</v>
      </c>
      <c r="T13" s="15">
        <f>[9]Setembro!$D$23</f>
        <v>24.5</v>
      </c>
      <c r="U13" s="15">
        <f>[9]Setembro!$D$24</f>
        <v>19.5</v>
      </c>
      <c r="V13" s="15">
        <f>[9]Setembro!$D$25</f>
        <v>22.3</v>
      </c>
      <c r="W13" s="15">
        <f>[9]Setembro!$D$26</f>
        <v>20.9</v>
      </c>
      <c r="X13" s="15">
        <f>[9]Setembro!$D$27</f>
        <v>18.2</v>
      </c>
      <c r="Y13" s="15">
        <f>[9]Setembro!$D$28</f>
        <v>21.7</v>
      </c>
      <c r="Z13" s="15">
        <f>[9]Setembro!$D$29</f>
        <v>21.5</v>
      </c>
      <c r="AA13" s="15">
        <f>[9]Setembro!$D$30</f>
        <v>17.2</v>
      </c>
      <c r="AB13" s="15">
        <f>[9]Setembro!$D$31</f>
        <v>10.7</v>
      </c>
      <c r="AC13" s="15">
        <f>[9]Setembro!$D$32</f>
        <v>13.5</v>
      </c>
      <c r="AD13" s="15">
        <f>[9]Setembro!$D$33</f>
        <v>19.2</v>
      </c>
      <c r="AE13" s="15">
        <f>[9]Setembro!$D$34</f>
        <v>18.7</v>
      </c>
      <c r="AF13" s="17">
        <f t="shared" si="1"/>
        <v>10.7</v>
      </c>
      <c r="AG13" s="26">
        <f t="shared" si="2"/>
        <v>19.726666666666674</v>
      </c>
    </row>
    <row r="14" spans="1:33" ht="17.100000000000001" customHeight="1" x14ac:dyDescent="0.2">
      <c r="A14" s="10" t="s">
        <v>7</v>
      </c>
      <c r="B14" s="15">
        <f>[10]Setembro!$D$5</f>
        <v>14.1</v>
      </c>
      <c r="C14" s="15">
        <f>[10]Setembro!$D$6</f>
        <v>15.2</v>
      </c>
      <c r="D14" s="15">
        <f>[10]Setembro!$D$7</f>
        <v>16.100000000000001</v>
      </c>
      <c r="E14" s="15">
        <f>[10]Setembro!$D$8</f>
        <v>16.3</v>
      </c>
      <c r="F14" s="15">
        <f>[10]Setembro!$D$9</f>
        <v>17.399999999999999</v>
      </c>
      <c r="G14" s="15">
        <f>[10]Setembro!$D$10</f>
        <v>20.3</v>
      </c>
      <c r="H14" s="15">
        <f>[10]Setembro!$D$11</f>
        <v>22.1</v>
      </c>
      <c r="I14" s="15">
        <f>[10]Setembro!$D$12</f>
        <v>21.2</v>
      </c>
      <c r="J14" s="15">
        <f>[10]Setembro!$D$13</f>
        <v>21.2</v>
      </c>
      <c r="K14" s="15">
        <f>[10]Setembro!$D$14</f>
        <v>21.8</v>
      </c>
      <c r="L14" s="15">
        <f>[10]Setembro!$D$15</f>
        <v>17.399999999999999</v>
      </c>
      <c r="M14" s="15">
        <f>[10]Setembro!$D$16</f>
        <v>19.2</v>
      </c>
      <c r="N14" s="15">
        <f>[10]Setembro!$D$17</f>
        <v>18</v>
      </c>
      <c r="O14" s="15">
        <f>[10]Setembro!$D$18</f>
        <v>21</v>
      </c>
      <c r="P14" s="15">
        <f>[10]Setembro!$D$19</f>
        <v>22</v>
      </c>
      <c r="Q14" s="15">
        <f>[10]Setembro!$D$20</f>
        <v>24.4</v>
      </c>
      <c r="R14" s="15">
        <f>[10]Setembro!$D$21</f>
        <v>24.3</v>
      </c>
      <c r="S14" s="15">
        <f>[10]Setembro!$D$22</f>
        <v>20.3</v>
      </c>
      <c r="T14" s="15">
        <f>[10]Setembro!$D$23</f>
        <v>13.2</v>
      </c>
      <c r="U14" s="15">
        <f>[10]Setembro!$D$24</f>
        <v>10</v>
      </c>
      <c r="V14" s="15">
        <f>[10]Setembro!$D$25</f>
        <v>18.399999999999999</v>
      </c>
      <c r="W14" s="15">
        <f>[10]Setembro!$D$26</f>
        <v>12</v>
      </c>
      <c r="X14" s="15">
        <f>[10]Setembro!$D$27</f>
        <v>13.6</v>
      </c>
      <c r="Y14" s="15">
        <f>[10]Setembro!$D$28</f>
        <v>18.7</v>
      </c>
      <c r="Z14" s="15">
        <f>[10]Setembro!$D$29</f>
        <v>19</v>
      </c>
      <c r="AA14" s="15">
        <f>[10]Setembro!$D$30</f>
        <v>6.4</v>
      </c>
      <c r="AB14" s="15">
        <f>[10]Setembro!$D$31</f>
        <v>9.5</v>
      </c>
      <c r="AC14" s="15">
        <f>[10]Setembro!$D$32</f>
        <v>11.6</v>
      </c>
      <c r="AD14" s="15">
        <f>[10]Setembro!$D$33</f>
        <v>15.6</v>
      </c>
      <c r="AE14" s="15">
        <f>[10]Setembro!$D$34</f>
        <v>18.8</v>
      </c>
      <c r="AF14" s="17">
        <f t="shared" si="1"/>
        <v>6.4</v>
      </c>
      <c r="AG14" s="26">
        <f t="shared" si="2"/>
        <v>17.303333333333331</v>
      </c>
    </row>
    <row r="15" spans="1:33" ht="17.100000000000001" customHeight="1" x14ac:dyDescent="0.2">
      <c r="A15" s="10" t="s">
        <v>8</v>
      </c>
      <c r="B15" s="15">
        <f>[11]Setembro!$D$5</f>
        <v>14.7</v>
      </c>
      <c r="C15" s="15">
        <f>[11]Setembro!$D$6</f>
        <v>12.4</v>
      </c>
      <c r="D15" s="15">
        <f>[11]Setembro!$D$7</f>
        <v>13.5</v>
      </c>
      <c r="E15" s="15">
        <f>[11]Setembro!$D$8</f>
        <v>15.1</v>
      </c>
      <c r="F15" s="15">
        <f>[11]Setembro!$D$9</f>
        <v>16</v>
      </c>
      <c r="G15" s="15">
        <f>[11]Setembro!$D$10</f>
        <v>16.2</v>
      </c>
      <c r="H15" s="15">
        <f>[11]Setembro!$D$11</f>
        <v>19.100000000000001</v>
      </c>
      <c r="I15" s="15">
        <f>[11]Setembro!$D$12</f>
        <v>21.5</v>
      </c>
      <c r="J15" s="15">
        <f>[11]Setembro!$D$13</f>
        <v>21.8</v>
      </c>
      <c r="K15" s="15">
        <f>[11]Setembro!$D$14</f>
        <v>18.7</v>
      </c>
      <c r="L15" s="15">
        <f>[11]Setembro!$D$15</f>
        <v>17.5</v>
      </c>
      <c r="M15" s="15">
        <f>[11]Setembro!$D$16</f>
        <v>16.5</v>
      </c>
      <c r="N15" s="15">
        <f>[11]Setembro!$D$17</f>
        <v>17.899999999999999</v>
      </c>
      <c r="O15" s="15">
        <f>[11]Setembro!$D$18</f>
        <v>19.600000000000001</v>
      </c>
      <c r="P15" s="15">
        <f>[11]Setembro!$D$19</f>
        <v>20.3</v>
      </c>
      <c r="Q15" s="15">
        <f>[11]Setembro!$D$20</f>
        <v>21.5</v>
      </c>
      <c r="R15" s="15">
        <f>[11]Setembro!$D$21</f>
        <v>20.9</v>
      </c>
      <c r="S15" s="15">
        <f>[11]Setembro!$D$22</f>
        <v>24.1</v>
      </c>
      <c r="T15" s="15">
        <f>[11]Setembro!$D$23</f>
        <v>16.100000000000001</v>
      </c>
      <c r="U15" s="15">
        <f>[11]Setembro!$D$24</f>
        <v>10</v>
      </c>
      <c r="V15" s="15">
        <f>[11]Setembro!$D$25</f>
        <v>16.899999999999999</v>
      </c>
      <c r="W15" s="15">
        <f>[11]Setembro!$D$26</f>
        <v>12.7</v>
      </c>
      <c r="X15" s="15">
        <f>[11]Setembro!$D$27</f>
        <v>11.5</v>
      </c>
      <c r="Y15" s="15">
        <f>[11]Setembro!$D$28</f>
        <v>15.4</v>
      </c>
      <c r="Z15" s="15">
        <f>[11]Setembro!$D$29</f>
        <v>17.899999999999999</v>
      </c>
      <c r="AA15" s="15">
        <f>[11]Setembro!$D$30</f>
        <v>6.5</v>
      </c>
      <c r="AB15" s="15">
        <f>[11]Setembro!$D$31</f>
        <v>8.1</v>
      </c>
      <c r="AC15" s="15">
        <f>[11]Setembro!$D$32</f>
        <v>12</v>
      </c>
      <c r="AD15" s="15">
        <f>[11]Setembro!$D$33</f>
        <v>14.8</v>
      </c>
      <c r="AE15" s="15">
        <f>[11]Setembro!$D$34</f>
        <v>17.2</v>
      </c>
      <c r="AF15" s="17">
        <f t="shared" si="1"/>
        <v>6.5</v>
      </c>
      <c r="AG15" s="26">
        <f t="shared" si="2"/>
        <v>16.213333333333331</v>
      </c>
    </row>
    <row r="16" spans="1:33" ht="17.100000000000001" customHeight="1" x14ac:dyDescent="0.2">
      <c r="A16" s="10" t="s">
        <v>9</v>
      </c>
      <c r="B16" s="15">
        <f>[12]Setembro!$D$5</f>
        <v>17.3</v>
      </c>
      <c r="C16" s="15">
        <f>[12]Setembro!$D$6</f>
        <v>19.100000000000001</v>
      </c>
      <c r="D16" s="15">
        <f>[12]Setembro!$D$7</f>
        <v>17.100000000000001</v>
      </c>
      <c r="E16" s="15">
        <f>[12]Setembro!$D$8</f>
        <v>16.600000000000001</v>
      </c>
      <c r="F16" s="15">
        <f>[12]Setembro!$D$9</f>
        <v>16.8</v>
      </c>
      <c r="G16" s="15">
        <f>[12]Setembro!$D$10</f>
        <v>20.8</v>
      </c>
      <c r="H16" s="15">
        <f>[12]Setembro!$D$11</f>
        <v>20.8</v>
      </c>
      <c r="I16" s="15">
        <f>[12]Setembro!$D$12</f>
        <v>22</v>
      </c>
      <c r="J16" s="15">
        <f>[12]Setembro!$D$13</f>
        <v>22.3</v>
      </c>
      <c r="K16" s="15">
        <f>[12]Setembro!$D$14</f>
        <v>24.3</v>
      </c>
      <c r="L16" s="15">
        <f>[12]Setembro!$D$15</f>
        <v>18.899999999999999</v>
      </c>
      <c r="M16" s="15">
        <f>[12]Setembro!$D$16</f>
        <v>20.8</v>
      </c>
      <c r="N16" s="15">
        <f>[12]Setembro!$D$17</f>
        <v>20.5</v>
      </c>
      <c r="O16" s="15">
        <f>[12]Setembro!$D$18</f>
        <v>20.8</v>
      </c>
      <c r="P16" s="15">
        <f>[12]Setembro!$D$19</f>
        <v>21.6</v>
      </c>
      <c r="Q16" s="15">
        <f>[12]Setembro!$D$20</f>
        <v>23.8</v>
      </c>
      <c r="R16" s="15">
        <f>[12]Setembro!$D$21</f>
        <v>22.8</v>
      </c>
      <c r="S16" s="15">
        <f>[12]Setembro!$D$22</f>
        <v>23.5</v>
      </c>
      <c r="T16" s="15">
        <f>[12]Setembro!$D$23</f>
        <v>15.6</v>
      </c>
      <c r="U16" s="15">
        <f>[12]Setembro!$D$24</f>
        <v>12.7</v>
      </c>
      <c r="V16" s="15">
        <f>[12]Setembro!$D$25</f>
        <v>17.600000000000001</v>
      </c>
      <c r="W16" s="15">
        <f>[12]Setembro!$D$26</f>
        <v>13.4</v>
      </c>
      <c r="X16" s="15">
        <f>[12]Setembro!$D$27</f>
        <v>14.2</v>
      </c>
      <c r="Y16" s="15">
        <f>[12]Setembro!$D$28</f>
        <v>18</v>
      </c>
      <c r="Z16" s="15">
        <f>[12]Setembro!$D$29</f>
        <v>18.3</v>
      </c>
      <c r="AA16" s="15">
        <f>[12]Setembro!$D$30</f>
        <v>8</v>
      </c>
      <c r="AB16" s="15">
        <f>[12]Setembro!$D$31</f>
        <v>9.9</v>
      </c>
      <c r="AC16" s="15">
        <f>[12]Setembro!$D$32</f>
        <v>12.5</v>
      </c>
      <c r="AD16" s="15">
        <f>[12]Setembro!$D$33</f>
        <v>15</v>
      </c>
      <c r="AE16" s="15">
        <f>[12]Setembro!$D$34</f>
        <v>19.100000000000001</v>
      </c>
      <c r="AF16" s="17">
        <f t="shared" si="1"/>
        <v>8</v>
      </c>
      <c r="AG16" s="26">
        <f t="shared" si="2"/>
        <v>18.13666666666667</v>
      </c>
    </row>
    <row r="17" spans="1:33" ht="17.100000000000001" customHeight="1" x14ac:dyDescent="0.2">
      <c r="A17" s="10" t="s">
        <v>51</v>
      </c>
      <c r="B17" s="15">
        <f>[13]Setembro!$D$5</f>
        <v>13.5</v>
      </c>
      <c r="C17" s="15">
        <f>[13]Setembro!$D$6</f>
        <v>14.4</v>
      </c>
      <c r="D17" s="15">
        <f>[13]Setembro!$D$7</f>
        <v>15.2</v>
      </c>
      <c r="E17" s="15">
        <f>[13]Setembro!$D$8</f>
        <v>18.100000000000001</v>
      </c>
      <c r="F17" s="15">
        <f>[13]Setembro!$D$9</f>
        <v>16</v>
      </c>
      <c r="G17" s="15">
        <f>[13]Setembro!$D$10</f>
        <v>18.100000000000001</v>
      </c>
      <c r="H17" s="15">
        <f>[13]Setembro!$D$11</f>
        <v>17.7</v>
      </c>
      <c r="I17" s="15">
        <f>[13]Setembro!$D$12</f>
        <v>18.899999999999999</v>
      </c>
      <c r="J17" s="15">
        <f>[13]Setembro!$D$13</f>
        <v>20.6</v>
      </c>
      <c r="K17" s="15">
        <f>[13]Setembro!$D$14</f>
        <v>17.8</v>
      </c>
      <c r="L17" s="15">
        <f>[13]Setembro!$D$15</f>
        <v>18.399999999999999</v>
      </c>
      <c r="M17" s="15">
        <f>[13]Setembro!$D$16</f>
        <v>18</v>
      </c>
      <c r="N17" s="15">
        <f>[13]Setembro!$D$17</f>
        <v>21.8</v>
      </c>
      <c r="O17" s="15">
        <f>[13]Setembro!$D$18</f>
        <v>19.7</v>
      </c>
      <c r="P17" s="15">
        <f>[13]Setembro!$D$19</f>
        <v>23.8</v>
      </c>
      <c r="Q17" s="15">
        <f>[13]Setembro!$D$20</f>
        <v>23.3</v>
      </c>
      <c r="R17" s="15">
        <f>[13]Setembro!$D$21</f>
        <v>22.7</v>
      </c>
      <c r="S17" s="15">
        <f>[13]Setembro!$D$22</f>
        <v>25</v>
      </c>
      <c r="T17" s="15">
        <f>[13]Setembro!$D$23</f>
        <v>15.5</v>
      </c>
      <c r="U17" s="15">
        <f>[13]Setembro!$D$24</f>
        <v>12.4</v>
      </c>
      <c r="V17" s="15">
        <f>[13]Setembro!$D$25</f>
        <v>18.600000000000001</v>
      </c>
      <c r="W17" s="15">
        <f>[13]Setembro!$D$26</f>
        <v>11.2</v>
      </c>
      <c r="X17" s="15">
        <f>[13]Setembro!$D$27</f>
        <v>11.9</v>
      </c>
      <c r="Y17" s="15">
        <f>[13]Setembro!$D$28</f>
        <v>18.399999999999999</v>
      </c>
      <c r="Z17" s="15">
        <f>[13]Setembro!$D$29</f>
        <v>20.399999999999999</v>
      </c>
      <c r="AA17" s="15">
        <f>[13]Setembro!$D$30</f>
        <v>9.5</v>
      </c>
      <c r="AB17" s="15">
        <f>[13]Setembro!$D$31</f>
        <v>6.7</v>
      </c>
      <c r="AC17" s="15">
        <f>[13]Setembro!$D$32</f>
        <v>13.8</v>
      </c>
      <c r="AD17" s="15">
        <f>[13]Setembro!$D$33</f>
        <v>20.9</v>
      </c>
      <c r="AE17" s="15">
        <f>[13]Setembro!$D$34</f>
        <v>17.899999999999999</v>
      </c>
      <c r="AF17" s="17">
        <f t="shared" ref="AF17" si="5">MIN(B17:AE17)</f>
        <v>6.7</v>
      </c>
      <c r="AG17" s="26">
        <f t="shared" ref="AG17" si="6">AVERAGE(B17:AE17)</f>
        <v>17.339999999999996</v>
      </c>
    </row>
    <row r="18" spans="1:33" ht="17.100000000000001" customHeight="1" x14ac:dyDescent="0.2">
      <c r="A18" s="10" t="s">
        <v>10</v>
      </c>
      <c r="B18" s="15">
        <f>[14]Setembro!$D$5</f>
        <v>11.9</v>
      </c>
      <c r="C18" s="15">
        <f>[14]Setembro!$D$6</f>
        <v>14.3</v>
      </c>
      <c r="D18" s="15">
        <f>[14]Setembro!$D$7</f>
        <v>15</v>
      </c>
      <c r="E18" s="15">
        <f>[14]Setembro!$D$8</f>
        <v>16.899999999999999</v>
      </c>
      <c r="F18" s="15">
        <f>[14]Setembro!$D$9</f>
        <v>15.9</v>
      </c>
      <c r="G18" s="15">
        <f>[14]Setembro!$D$10</f>
        <v>17.7</v>
      </c>
      <c r="H18" s="15">
        <f>[14]Setembro!$D$11</f>
        <v>22.6</v>
      </c>
      <c r="I18" s="15">
        <f>[14]Setembro!$D$12</f>
        <v>21</v>
      </c>
      <c r="J18" s="15">
        <f>[14]Setembro!$D$13</f>
        <v>22.9</v>
      </c>
      <c r="K18" s="15">
        <f>[14]Setembro!$D$14</f>
        <v>20.9</v>
      </c>
      <c r="L18" s="15">
        <f>[14]Setembro!$D$15</f>
        <v>17.100000000000001</v>
      </c>
      <c r="M18" s="15">
        <f>[14]Setembro!$D$16</f>
        <v>17.8</v>
      </c>
      <c r="N18" s="15">
        <f>[14]Setembro!$D$17</f>
        <v>17.600000000000001</v>
      </c>
      <c r="O18" s="15">
        <f>[14]Setembro!$D$18</f>
        <v>20.100000000000001</v>
      </c>
      <c r="P18" s="15">
        <f>[14]Setembro!$D$19</f>
        <v>21.9</v>
      </c>
      <c r="Q18" s="15">
        <f>[14]Setembro!$D$20</f>
        <v>20.8</v>
      </c>
      <c r="R18" s="15">
        <f>[14]Setembro!$D$21</f>
        <v>22.8</v>
      </c>
      <c r="S18" s="15">
        <f>[14]Setembro!$D$22</f>
        <v>23.5</v>
      </c>
      <c r="T18" s="15">
        <f>[14]Setembro!$D$23</f>
        <v>15.3</v>
      </c>
      <c r="U18" s="15">
        <f>[14]Setembro!$D$24</f>
        <v>10.1</v>
      </c>
      <c r="V18" s="15">
        <f>[14]Setembro!$D$25</f>
        <v>17.5</v>
      </c>
      <c r="W18" s="15">
        <f>[14]Setembro!$D$26</f>
        <v>12.5</v>
      </c>
      <c r="X18" s="15">
        <f>[14]Setembro!$D$27</f>
        <v>9.6</v>
      </c>
      <c r="Y18" s="15">
        <f>[14]Setembro!$D$28</f>
        <v>17.100000000000001</v>
      </c>
      <c r="Z18" s="15">
        <f>[14]Setembro!$D$29</f>
        <v>19</v>
      </c>
      <c r="AA18" s="15">
        <f>[14]Setembro!$D$30</f>
        <v>6.7</v>
      </c>
      <c r="AB18" s="15">
        <f>[14]Setembro!$D$31</f>
        <v>8.6999999999999993</v>
      </c>
      <c r="AC18" s="15">
        <f>[14]Setembro!$D$32</f>
        <v>11.3</v>
      </c>
      <c r="AD18" s="15">
        <f>[14]Setembro!$D$33</f>
        <v>15.2</v>
      </c>
      <c r="AE18" s="15">
        <f>[14]Setembro!$D$34</f>
        <v>16.600000000000001</v>
      </c>
      <c r="AF18" s="17">
        <f t="shared" si="1"/>
        <v>6.7</v>
      </c>
      <c r="AG18" s="26">
        <f t="shared" si="2"/>
        <v>16.676666666666669</v>
      </c>
    </row>
    <row r="19" spans="1:33" ht="17.100000000000001" customHeight="1" x14ac:dyDescent="0.2">
      <c r="A19" s="10" t="s">
        <v>11</v>
      </c>
      <c r="B19" s="15">
        <f>[15]Setembro!$D$5</f>
        <v>10.5</v>
      </c>
      <c r="C19" s="15">
        <f>[15]Setembro!$D$6</f>
        <v>12.3</v>
      </c>
      <c r="D19" s="15">
        <f>[15]Setembro!$D$7</f>
        <v>12.5</v>
      </c>
      <c r="E19" s="15">
        <f>[15]Setembro!$D$8</f>
        <v>12.8</v>
      </c>
      <c r="F19" s="15">
        <f>[15]Setembro!$D$9</f>
        <v>12.7</v>
      </c>
      <c r="G19" s="15">
        <f>[15]Setembro!$D$10</f>
        <v>13.5</v>
      </c>
      <c r="H19" s="15">
        <f>[15]Setembro!$D$11</f>
        <v>13.9</v>
      </c>
      <c r="I19" s="15">
        <f>[15]Setembro!$D$12</f>
        <v>15.8</v>
      </c>
      <c r="J19" s="15">
        <f>[15]Setembro!$D$13</f>
        <v>17.100000000000001</v>
      </c>
      <c r="K19" s="15">
        <f>[15]Setembro!$D$14</f>
        <v>16.899999999999999</v>
      </c>
      <c r="L19" s="15">
        <f>[15]Setembro!$D$15</f>
        <v>19.100000000000001</v>
      </c>
      <c r="M19" s="15">
        <f>[15]Setembro!$D$16</f>
        <v>16.399999999999999</v>
      </c>
      <c r="N19" s="15">
        <f>[15]Setembro!$D$17</f>
        <v>19.5</v>
      </c>
      <c r="O19" s="15">
        <f>[15]Setembro!$D$18</f>
        <v>16</v>
      </c>
      <c r="P19" s="15">
        <f>[15]Setembro!$D$19</f>
        <v>17.7</v>
      </c>
      <c r="Q19" s="15">
        <f>[15]Setembro!$D$20</f>
        <v>19</v>
      </c>
      <c r="R19" s="15">
        <f>[15]Setembro!$D$21</f>
        <v>18.899999999999999</v>
      </c>
      <c r="S19" s="15">
        <f>[15]Setembro!$D$22</f>
        <v>21.3</v>
      </c>
      <c r="T19" s="15">
        <f>[15]Setembro!$D$23</f>
        <v>14.1</v>
      </c>
      <c r="U19" s="15">
        <f>[15]Setembro!$D$24</f>
        <v>10.199999999999999</v>
      </c>
      <c r="V19" s="15">
        <f>[15]Setembro!$D$25</f>
        <v>18.100000000000001</v>
      </c>
      <c r="W19" s="15">
        <f>[15]Setembro!$D$26</f>
        <v>11.2</v>
      </c>
      <c r="X19" s="15">
        <f>[15]Setembro!$D$27</f>
        <v>7.3</v>
      </c>
      <c r="Y19" s="15">
        <f>[15]Setembro!$D$28</f>
        <v>13.6</v>
      </c>
      <c r="Z19" s="15">
        <f>[15]Setembro!$D$29</f>
        <v>19.7</v>
      </c>
      <c r="AA19" s="15">
        <f>[15]Setembro!$D$30</f>
        <v>8.1</v>
      </c>
      <c r="AB19" s="15">
        <f>[15]Setembro!$D$31</f>
        <v>8</v>
      </c>
      <c r="AC19" s="15">
        <f>[15]Setembro!$D$32</f>
        <v>10.1</v>
      </c>
      <c r="AD19" s="15">
        <f>[15]Setembro!$D$33</f>
        <v>15.4</v>
      </c>
      <c r="AE19" s="15">
        <f>[15]Setembro!$D$34</f>
        <v>15.5</v>
      </c>
      <c r="AF19" s="17">
        <f t="shared" si="1"/>
        <v>7.3</v>
      </c>
      <c r="AG19" s="26">
        <f t="shared" si="2"/>
        <v>14.573333333333334</v>
      </c>
    </row>
    <row r="20" spans="1:33" ht="17.100000000000001" customHeight="1" x14ac:dyDescent="0.2">
      <c r="A20" s="10" t="s">
        <v>12</v>
      </c>
      <c r="B20" s="15">
        <f>[16]Setembro!$D$5</f>
        <v>17.5</v>
      </c>
      <c r="C20" s="15">
        <f>[16]Setembro!$D$6</f>
        <v>19.5</v>
      </c>
      <c r="D20" s="15">
        <f>[16]Setembro!$D$7</f>
        <v>19</v>
      </c>
      <c r="E20" s="15">
        <f>[16]Setembro!$D$8</f>
        <v>19.5</v>
      </c>
      <c r="F20" s="15">
        <f>[16]Setembro!$D$9</f>
        <v>18.2</v>
      </c>
      <c r="G20" s="15">
        <f>[16]Setembro!$D$10</f>
        <v>16.5</v>
      </c>
      <c r="H20" s="15">
        <f>[16]Setembro!$D$11</f>
        <v>17</v>
      </c>
      <c r="I20" s="15">
        <f>[16]Setembro!$D$12</f>
        <v>18.899999999999999</v>
      </c>
      <c r="J20" s="15">
        <f>[16]Setembro!$D$13</f>
        <v>18.8</v>
      </c>
      <c r="K20" s="15">
        <f>[16]Setembro!$D$14</f>
        <v>19.100000000000001</v>
      </c>
      <c r="L20" s="15">
        <f>[16]Setembro!$D$15</f>
        <v>19</v>
      </c>
      <c r="M20" s="15">
        <f>[16]Setembro!$D$16</f>
        <v>21</v>
      </c>
      <c r="N20" s="15">
        <f>[16]Setembro!$D$17</f>
        <v>24.4</v>
      </c>
      <c r="O20" s="15">
        <f>[16]Setembro!$D$18</f>
        <v>22.4</v>
      </c>
      <c r="P20" s="15">
        <f>[16]Setembro!$D$19</f>
        <v>22.5</v>
      </c>
      <c r="Q20" s="15">
        <f>[16]Setembro!$D$20</f>
        <v>22.7</v>
      </c>
      <c r="R20" s="15">
        <f>[16]Setembro!$D$21</f>
        <v>22.3</v>
      </c>
      <c r="S20" s="15">
        <f>[16]Setembro!$D$22</f>
        <v>21.7</v>
      </c>
      <c r="T20" s="15">
        <f>[16]Setembro!$D$23</f>
        <v>14.1</v>
      </c>
      <c r="U20" s="15">
        <f>[16]Setembro!$D$24</f>
        <v>10.199999999999999</v>
      </c>
      <c r="V20" s="15">
        <f>[16]Setembro!$D$25</f>
        <v>19</v>
      </c>
      <c r="W20" s="15">
        <f>[16]Setembro!$D$26</f>
        <v>14.7</v>
      </c>
      <c r="X20" s="15">
        <f>[16]Setembro!$D$27</f>
        <v>14.4</v>
      </c>
      <c r="Y20" s="15">
        <f>[16]Setembro!$D$28</f>
        <v>21.7</v>
      </c>
      <c r="Z20" s="15">
        <f>[16]Setembro!$D$29</f>
        <v>20</v>
      </c>
      <c r="AA20" s="15">
        <f>[16]Setembro!$D$30</f>
        <v>12.4</v>
      </c>
      <c r="AB20" s="15">
        <f>[16]Setembro!$D$31</f>
        <v>7.1</v>
      </c>
      <c r="AC20" s="15">
        <f>[16]Setembro!$D$32</f>
        <v>14.1</v>
      </c>
      <c r="AD20" s="15">
        <f>[16]Setembro!$D$33</f>
        <v>21.8</v>
      </c>
      <c r="AE20" s="15">
        <f>[16]Setembro!$D$34</f>
        <v>20.2</v>
      </c>
      <c r="AF20" s="17">
        <f t="shared" si="1"/>
        <v>7.1</v>
      </c>
      <c r="AG20" s="26">
        <f t="shared" si="2"/>
        <v>18.323333333333334</v>
      </c>
    </row>
    <row r="21" spans="1:33" ht="17.100000000000001" customHeight="1" x14ac:dyDescent="0.2">
      <c r="A21" s="10" t="s">
        <v>13</v>
      </c>
      <c r="B21" s="15">
        <f>[17]Setembro!$D$5</f>
        <v>13.2</v>
      </c>
      <c r="C21" s="15">
        <f>[17]Setembro!$D$6</f>
        <v>15.1</v>
      </c>
      <c r="D21" s="15">
        <f>[17]Setembro!$D$7</f>
        <v>16.3</v>
      </c>
      <c r="E21" s="15">
        <f>[17]Setembro!$D$8</f>
        <v>15.8</v>
      </c>
      <c r="F21" s="15">
        <f>[17]Setembro!$D$9</f>
        <v>16.899999999999999</v>
      </c>
      <c r="G21" s="15">
        <f>[17]Setembro!$D$10</f>
        <v>17.8</v>
      </c>
      <c r="H21" s="15">
        <f>[17]Setembro!$D$11</f>
        <v>18.7</v>
      </c>
      <c r="I21" s="15">
        <f>[17]Setembro!$D$12</f>
        <v>18.3</v>
      </c>
      <c r="J21" s="15">
        <f>[17]Setembro!$D$13</f>
        <v>17.399999999999999</v>
      </c>
      <c r="K21" s="15">
        <f>[17]Setembro!$D$14</f>
        <v>16</v>
      </c>
      <c r="L21" s="15">
        <f>[17]Setembro!$D$15</f>
        <v>19.600000000000001</v>
      </c>
      <c r="M21" s="15">
        <f>[17]Setembro!$D$16</f>
        <v>17.8</v>
      </c>
      <c r="N21" s="15">
        <f>[17]Setembro!$D$17</f>
        <v>21.6</v>
      </c>
      <c r="O21" s="15">
        <f>[17]Setembro!$D$18</f>
        <v>20.5</v>
      </c>
      <c r="P21" s="15">
        <f>[17]Setembro!$D$19</f>
        <v>22.2</v>
      </c>
      <c r="Q21" s="15">
        <f>[17]Setembro!$D$20</f>
        <v>24</v>
      </c>
      <c r="R21" s="15">
        <f>[17]Setembro!$D$21</f>
        <v>24.6</v>
      </c>
      <c r="S21" s="15">
        <f>[17]Setembro!$D$22</f>
        <v>23.7</v>
      </c>
      <c r="T21" s="15">
        <f>[17]Setembro!$D$23</f>
        <v>18.399999999999999</v>
      </c>
      <c r="U21" s="15">
        <f>[17]Setembro!$D$24</f>
        <v>17.3</v>
      </c>
      <c r="V21" s="15">
        <f>[17]Setembro!$D$25</f>
        <v>20.9</v>
      </c>
      <c r="W21" s="15">
        <f>[17]Setembro!$D$26</f>
        <v>13.2</v>
      </c>
      <c r="X21" s="15">
        <f>[17]Setembro!$D$27</f>
        <v>12.2</v>
      </c>
      <c r="Y21" s="15">
        <f>[17]Setembro!$D$28</f>
        <v>20.2</v>
      </c>
      <c r="Z21" s="15">
        <f>[17]Setembro!$D$29</f>
        <v>19.899999999999999</v>
      </c>
      <c r="AA21" s="15">
        <f>[17]Setembro!$D$30</f>
        <v>14.7</v>
      </c>
      <c r="AB21" s="15">
        <f>[17]Setembro!$D$31</f>
        <v>7.2</v>
      </c>
      <c r="AC21" s="15">
        <f>[17]Setembro!$D$32</f>
        <v>12.9</v>
      </c>
      <c r="AD21" s="15">
        <f>[17]Setembro!$D$33</f>
        <v>19.600000000000001</v>
      </c>
      <c r="AE21" s="15">
        <f>[17]Setembro!$D$34</f>
        <v>20.7</v>
      </c>
      <c r="AF21" s="17">
        <f t="shared" ref="AF21" si="7">MIN(B21:AE21)</f>
        <v>7.2</v>
      </c>
      <c r="AG21" s="26">
        <f t="shared" ref="AG21" si="8">AVERAGE(B21:AE21)</f>
        <v>17.889999999999997</v>
      </c>
    </row>
    <row r="22" spans="1:33" ht="17.100000000000001" customHeight="1" x14ac:dyDescent="0.2">
      <c r="A22" s="10" t="s">
        <v>14</v>
      </c>
      <c r="B22" s="15">
        <f>[18]Setembro!$D$5</f>
        <v>13.6</v>
      </c>
      <c r="C22" s="15">
        <f>[18]Setembro!$D$6</f>
        <v>15.4</v>
      </c>
      <c r="D22" s="15">
        <f>[18]Setembro!$D$7</f>
        <v>16.399999999999999</v>
      </c>
      <c r="E22" s="15">
        <f>[18]Setembro!$D$8</f>
        <v>17.7</v>
      </c>
      <c r="F22" s="15">
        <f>[18]Setembro!$D$9</f>
        <v>16.5</v>
      </c>
      <c r="G22" s="15">
        <f>[18]Setembro!$D$10</f>
        <v>17.3</v>
      </c>
      <c r="H22" s="15">
        <f>[18]Setembro!$D$11</f>
        <v>20.7</v>
      </c>
      <c r="I22" s="15">
        <f>[18]Setembro!$D$12</f>
        <v>18.7</v>
      </c>
      <c r="J22" s="15">
        <f>[18]Setembro!$D$13</f>
        <v>17.100000000000001</v>
      </c>
      <c r="K22" s="15">
        <f>[18]Setembro!$D$14</f>
        <v>16.100000000000001</v>
      </c>
      <c r="L22" s="15">
        <f>[18]Setembro!$D$15</f>
        <v>18.7</v>
      </c>
      <c r="M22" s="15">
        <f>[18]Setembro!$D$16</f>
        <v>20.3</v>
      </c>
      <c r="N22" s="15">
        <f>[18]Setembro!$D$17</f>
        <v>20.3</v>
      </c>
      <c r="O22" s="15">
        <f>[18]Setembro!$D$18</f>
        <v>23.2</v>
      </c>
      <c r="P22" s="15">
        <f>[18]Setembro!$D$19</f>
        <v>22.2</v>
      </c>
      <c r="Q22" s="15">
        <f>[18]Setembro!$D$20</f>
        <v>21</v>
      </c>
      <c r="R22" s="15">
        <f>[18]Setembro!$D$21</f>
        <v>22.8</v>
      </c>
      <c r="S22" s="15">
        <f>[18]Setembro!$D$22</f>
        <v>22.6</v>
      </c>
      <c r="T22" s="15">
        <f>[18]Setembro!$D$23</f>
        <v>21.2</v>
      </c>
      <c r="U22" s="15">
        <f>[18]Setembro!$D$24</f>
        <v>19.899999999999999</v>
      </c>
      <c r="V22" s="15">
        <f>[18]Setembro!$D$25</f>
        <v>19.3</v>
      </c>
      <c r="W22" s="15">
        <f>[18]Setembro!$D$26</f>
        <v>19</v>
      </c>
      <c r="X22" s="15">
        <f>[18]Setembro!$D$27</f>
        <v>15.5</v>
      </c>
      <c r="Y22" s="15">
        <f>[18]Setembro!$D$28</f>
        <v>22.1</v>
      </c>
      <c r="Z22" s="15">
        <f>[18]Setembro!$D$29</f>
        <v>18.3</v>
      </c>
      <c r="AA22" s="15">
        <f>[18]Setembro!$D$30</f>
        <v>17.3</v>
      </c>
      <c r="AB22" s="15">
        <f>[18]Setembro!$D$31</f>
        <v>10.7</v>
      </c>
      <c r="AC22" s="15">
        <f>[18]Setembro!$D$32</f>
        <v>12.8</v>
      </c>
      <c r="AD22" s="15">
        <f>[18]Setembro!$D$33</f>
        <v>15.9</v>
      </c>
      <c r="AE22" s="15">
        <f>[18]Setembro!$D$34</f>
        <v>19.3</v>
      </c>
      <c r="AF22" s="17">
        <f t="shared" si="1"/>
        <v>10.7</v>
      </c>
      <c r="AG22" s="26">
        <f t="shared" si="2"/>
        <v>18.396666666666665</v>
      </c>
    </row>
    <row r="23" spans="1:33" ht="17.100000000000001" customHeight="1" x14ac:dyDescent="0.2">
      <c r="A23" s="10" t="s">
        <v>15</v>
      </c>
      <c r="B23" s="15">
        <f>[19]Setembro!$D$5</f>
        <v>15.9</v>
      </c>
      <c r="C23" s="15">
        <f>[19]Setembro!$D$6</f>
        <v>18.100000000000001</v>
      </c>
      <c r="D23" s="15">
        <f>[19]Setembro!$D$7</f>
        <v>18.600000000000001</v>
      </c>
      <c r="E23" s="15">
        <f>[19]Setembro!$D$8</f>
        <v>14.3</v>
      </c>
      <c r="F23" s="15">
        <f>[19]Setembro!$D$9</f>
        <v>16.100000000000001</v>
      </c>
      <c r="G23" s="15">
        <f>[19]Setembro!$D$10</f>
        <v>20.3</v>
      </c>
      <c r="H23" s="15">
        <f>[19]Setembro!$D$11</f>
        <v>18.899999999999999</v>
      </c>
      <c r="I23" s="15">
        <f>[19]Setembro!$D$12</f>
        <v>20.9</v>
      </c>
      <c r="J23" s="15">
        <f>[19]Setembro!$D$13</f>
        <v>21.9</v>
      </c>
      <c r="K23" s="15">
        <f>[19]Setembro!$D$14</f>
        <v>18.600000000000001</v>
      </c>
      <c r="L23" s="15">
        <f>[19]Setembro!$D$15</f>
        <v>15</v>
      </c>
      <c r="M23" s="15">
        <f>[19]Setembro!$D$16</f>
        <v>19.8</v>
      </c>
      <c r="N23" s="15">
        <f>[19]Setembro!$D$17</f>
        <v>17.100000000000001</v>
      </c>
      <c r="O23" s="15">
        <f>[19]Setembro!$D$18</f>
        <v>19.100000000000001</v>
      </c>
      <c r="P23" s="15">
        <f>[19]Setembro!$D$19</f>
        <v>19.7</v>
      </c>
      <c r="Q23" s="15">
        <f>[19]Setembro!$D$20</f>
        <v>22.2</v>
      </c>
      <c r="R23" s="15">
        <f>[19]Setembro!$D$21</f>
        <v>23</v>
      </c>
      <c r="S23" s="15">
        <f>[19]Setembro!$D$22</f>
        <v>22.6</v>
      </c>
      <c r="T23" s="15">
        <f>[19]Setembro!$D$23</f>
        <v>13.1</v>
      </c>
      <c r="U23" s="15">
        <f>[19]Setembro!$D$24</f>
        <v>9.6999999999999993</v>
      </c>
      <c r="V23" s="15">
        <f>[19]Setembro!$D$25</f>
        <v>16.2</v>
      </c>
      <c r="W23" s="15">
        <f>[19]Setembro!$D$26</f>
        <v>13</v>
      </c>
      <c r="X23" s="15">
        <f>[19]Setembro!$D$27</f>
        <v>12.9</v>
      </c>
      <c r="Y23" s="15">
        <f>[19]Setembro!$D$28</f>
        <v>15.3</v>
      </c>
      <c r="Z23" s="15">
        <f>[19]Setembro!$D$29</f>
        <v>17</v>
      </c>
      <c r="AA23" s="15">
        <f>[19]Setembro!$D$30</f>
        <v>5.2</v>
      </c>
      <c r="AB23" s="15">
        <f>[19]Setembro!$D$31</f>
        <v>8.1999999999999993</v>
      </c>
      <c r="AC23" s="15">
        <f>[19]Setembro!$D$32</f>
        <v>10.8</v>
      </c>
      <c r="AD23" s="15">
        <f>[19]Setembro!$D$33</f>
        <v>14.7</v>
      </c>
      <c r="AE23" s="15">
        <f>[19]Setembro!$D$34</f>
        <v>15.8</v>
      </c>
      <c r="AF23" s="17">
        <f t="shared" si="1"/>
        <v>5.2</v>
      </c>
      <c r="AG23" s="26">
        <f t="shared" si="2"/>
        <v>16.466666666666665</v>
      </c>
    </row>
    <row r="24" spans="1:33" ht="17.100000000000001" customHeight="1" x14ac:dyDescent="0.2">
      <c r="A24" s="10" t="s">
        <v>16</v>
      </c>
      <c r="B24" s="15">
        <f>[20]Setembro!$D$5</f>
        <v>28.2</v>
      </c>
      <c r="C24" s="15">
        <f>[20]Setembro!$D$6</f>
        <v>17.7</v>
      </c>
      <c r="D24" s="15">
        <f>[20]Setembro!$D$7</f>
        <v>20.7</v>
      </c>
      <c r="E24" s="15">
        <f>[20]Setembro!$D$8</f>
        <v>17.899999999999999</v>
      </c>
      <c r="F24" s="15">
        <f>[20]Setembro!$D$9</f>
        <v>18.600000000000001</v>
      </c>
      <c r="G24" s="15">
        <f>[20]Setembro!$D$10</f>
        <v>23.6</v>
      </c>
      <c r="H24" s="15">
        <f>[20]Setembro!$D$11</f>
        <v>25.1</v>
      </c>
      <c r="I24" s="15">
        <f>[20]Setembro!$D$12</f>
        <v>23.5</v>
      </c>
      <c r="J24" s="15">
        <f>[20]Setembro!$D$13</f>
        <v>24.4</v>
      </c>
      <c r="K24" s="15">
        <f>[20]Setembro!$D$14</f>
        <v>20.3</v>
      </c>
      <c r="L24" s="15">
        <f>[20]Setembro!$D$15</f>
        <v>18.2</v>
      </c>
      <c r="M24" s="15">
        <f>[20]Setembro!$D$16</f>
        <v>20</v>
      </c>
      <c r="N24" s="15">
        <f>[20]Setembro!$D$17</f>
        <v>20.2</v>
      </c>
      <c r="O24" s="15">
        <f>[20]Setembro!$D$18</f>
        <v>20.399999999999999</v>
      </c>
      <c r="P24" s="15">
        <f>[20]Setembro!$D$19</f>
        <v>25.6</v>
      </c>
      <c r="Q24" s="15">
        <f>[20]Setembro!$D$20</f>
        <v>27.7</v>
      </c>
      <c r="R24" s="15">
        <f>[20]Setembro!$D$21</f>
        <v>28.2</v>
      </c>
      <c r="S24" s="15">
        <f>[20]Setembro!$D$22</f>
        <v>29</v>
      </c>
      <c r="T24" s="15">
        <f>[20]Setembro!$D$23</f>
        <v>16.100000000000001</v>
      </c>
      <c r="U24" s="15">
        <f>[20]Setembro!$D$24</f>
        <v>12.8</v>
      </c>
      <c r="V24" s="15">
        <f>[20]Setembro!$D$25</f>
        <v>17.399999999999999</v>
      </c>
      <c r="W24" s="15">
        <f>[20]Setembro!$D$26</f>
        <v>12.8</v>
      </c>
      <c r="X24" s="15">
        <f>[20]Setembro!$D$27</f>
        <v>13.5</v>
      </c>
      <c r="Y24" s="15">
        <f>[20]Setembro!$D$28</f>
        <v>19.100000000000001</v>
      </c>
      <c r="Z24" s="15">
        <f>[20]Setembro!$D$29</f>
        <v>21</v>
      </c>
      <c r="AA24" s="15">
        <f>[20]Setembro!$D$30</f>
        <v>10.9</v>
      </c>
      <c r="AB24" s="15">
        <f>[20]Setembro!$D$31</f>
        <v>7</v>
      </c>
      <c r="AC24" s="15">
        <f>[20]Setembro!$D$32</f>
        <v>14.1</v>
      </c>
      <c r="AD24" s="15">
        <f>[20]Setembro!$D$33</f>
        <v>21.7</v>
      </c>
      <c r="AE24" s="15">
        <f>[20]Setembro!$D$34</f>
        <v>22</v>
      </c>
      <c r="AF24" s="17">
        <f t="shared" si="1"/>
        <v>7</v>
      </c>
      <c r="AG24" s="26">
        <f t="shared" si="2"/>
        <v>19.923333333333336</v>
      </c>
    </row>
    <row r="25" spans="1:33" ht="17.100000000000001" customHeight="1" x14ac:dyDescent="0.2">
      <c r="A25" s="10" t="s">
        <v>17</v>
      </c>
      <c r="B25" s="15">
        <f>[21]Setembro!$D$5</f>
        <v>10.4</v>
      </c>
      <c r="C25" s="15">
        <f>[21]Setembro!$D$6</f>
        <v>11.4</v>
      </c>
      <c r="D25" s="15">
        <f>[21]Setembro!$D$7</f>
        <v>11.8</v>
      </c>
      <c r="E25" s="15">
        <f>[21]Setembro!$D$8</f>
        <v>17.2</v>
      </c>
      <c r="F25" s="15">
        <f>[21]Setembro!$D$9</f>
        <v>15.1</v>
      </c>
      <c r="G25" s="15">
        <f>[21]Setembro!$D$10</f>
        <v>14.4</v>
      </c>
      <c r="H25" s="15">
        <f>[21]Setembro!$D$11</f>
        <v>18.100000000000001</v>
      </c>
      <c r="I25" s="15">
        <f>[21]Setembro!$D$12</f>
        <v>15.5</v>
      </c>
      <c r="J25" s="15">
        <f>[21]Setembro!$D$13</f>
        <v>18.5</v>
      </c>
      <c r="K25" s="15">
        <f>[21]Setembro!$D$14</f>
        <v>18.3</v>
      </c>
      <c r="L25" s="15">
        <f>[21]Setembro!$D$15</f>
        <v>19.600000000000001</v>
      </c>
      <c r="M25" s="15">
        <f>[21]Setembro!$D$16</f>
        <v>16.399999999999999</v>
      </c>
      <c r="N25" s="15">
        <f>[21]Setembro!$D$17</f>
        <v>17.899999999999999</v>
      </c>
      <c r="O25" s="15">
        <f>[21]Setembro!$D$18</f>
        <v>17.3</v>
      </c>
      <c r="P25" s="15">
        <f>[21]Setembro!$D$19</f>
        <v>21.6</v>
      </c>
      <c r="Q25" s="15">
        <f>[21]Setembro!$D$20</f>
        <v>19.5</v>
      </c>
      <c r="R25" s="15">
        <f>[21]Setembro!$D$21</f>
        <v>20.3</v>
      </c>
      <c r="S25" s="15">
        <f>[21]Setembro!$D$22</f>
        <v>21.7</v>
      </c>
      <c r="T25" s="15">
        <f>[21]Setembro!$D$23</f>
        <v>14.5</v>
      </c>
      <c r="U25" s="15">
        <f>[21]Setembro!$D$24</f>
        <v>9.9</v>
      </c>
      <c r="V25" s="15">
        <f>[21]Setembro!$D$25</f>
        <v>19.100000000000001</v>
      </c>
      <c r="W25" s="15">
        <f>[21]Setembro!$D$26</f>
        <v>8.6</v>
      </c>
      <c r="X25" s="15">
        <f>[21]Setembro!$D$27</f>
        <v>7.3</v>
      </c>
      <c r="Y25" s="15">
        <f>[21]Setembro!$D$28</f>
        <v>15.6</v>
      </c>
      <c r="Z25" s="15">
        <f>[21]Setembro!$D$29</f>
        <v>19.100000000000001</v>
      </c>
      <c r="AA25" s="15">
        <f>[21]Setembro!$D$30</f>
        <v>8.3000000000000007</v>
      </c>
      <c r="AB25" s="15">
        <f>[21]Setembro!$D$31</f>
        <v>4.4000000000000004</v>
      </c>
      <c r="AC25" s="15">
        <f>[21]Setembro!$D$32</f>
        <v>11.4</v>
      </c>
      <c r="AD25" s="15">
        <f>[21]Setembro!$D$33</f>
        <v>15.1</v>
      </c>
      <c r="AE25" s="15">
        <f>[21]Setembro!$D$34</f>
        <v>16.5</v>
      </c>
      <c r="AF25" s="17">
        <f t="shared" si="1"/>
        <v>4.4000000000000004</v>
      </c>
      <c r="AG25" s="26">
        <f t="shared" si="2"/>
        <v>15.160000000000002</v>
      </c>
    </row>
    <row r="26" spans="1:33" ht="17.100000000000001" customHeight="1" x14ac:dyDescent="0.2">
      <c r="A26" s="10" t="s">
        <v>18</v>
      </c>
      <c r="B26" s="15">
        <f>[22]Setembro!$D$5</f>
        <v>16.600000000000001</v>
      </c>
      <c r="C26" s="15">
        <f>[22]Setembro!$D$6</f>
        <v>17.899999999999999</v>
      </c>
      <c r="D26" s="15">
        <f>[22]Setembro!$D$7</f>
        <v>19</v>
      </c>
      <c r="E26" s="15">
        <f>[22]Setembro!$D$8</f>
        <v>18</v>
      </c>
      <c r="F26" s="15">
        <f>[22]Setembro!$D$9</f>
        <v>19.100000000000001</v>
      </c>
      <c r="G26" s="15">
        <f>[22]Setembro!$D$10</f>
        <v>16.2</v>
      </c>
      <c r="H26" s="15">
        <f>[22]Setembro!$D$11</f>
        <v>17.7</v>
      </c>
      <c r="I26" s="15">
        <f>[22]Setembro!$D$12</f>
        <v>16.399999999999999</v>
      </c>
      <c r="J26" s="15">
        <f>[22]Setembro!$D$13</f>
        <v>16.100000000000001</v>
      </c>
      <c r="K26" s="15">
        <f>[22]Setembro!$D$14</f>
        <v>15.4</v>
      </c>
      <c r="L26" s="15">
        <f>[22]Setembro!$D$15</f>
        <v>18.100000000000001</v>
      </c>
      <c r="M26" s="15">
        <f>[22]Setembro!$D$16</f>
        <v>18.100000000000001</v>
      </c>
      <c r="N26" s="15">
        <f>[22]Setembro!$D$17</f>
        <v>22</v>
      </c>
      <c r="O26" s="15">
        <f>[22]Setembro!$D$18</f>
        <v>22.8</v>
      </c>
      <c r="P26" s="15">
        <f>[22]Setembro!$D$19</f>
        <v>21.7</v>
      </c>
      <c r="Q26" s="15">
        <f>[22]Setembro!$D$20</f>
        <v>21.7</v>
      </c>
      <c r="R26" s="15">
        <f>[22]Setembro!$D$21</f>
        <v>19.600000000000001</v>
      </c>
      <c r="S26" s="15">
        <f>[22]Setembro!$D$22</f>
        <v>20.2</v>
      </c>
      <c r="T26" s="15">
        <f>[22]Setembro!$D$23</f>
        <v>17</v>
      </c>
      <c r="U26" s="15">
        <f>[22]Setembro!$D$24</f>
        <v>15.5</v>
      </c>
      <c r="V26" s="15">
        <f>[22]Setembro!$D$25</f>
        <v>18.100000000000001</v>
      </c>
      <c r="W26" s="15">
        <f>[22]Setembro!$D$26</f>
        <v>13.8</v>
      </c>
      <c r="X26" s="15">
        <f>[22]Setembro!$D$27</f>
        <v>13.7</v>
      </c>
      <c r="Y26" s="15">
        <f>[22]Setembro!$D$28</f>
        <v>19.2</v>
      </c>
      <c r="Z26" s="15">
        <f>[22]Setembro!$D$29</f>
        <v>18.399999999999999</v>
      </c>
      <c r="AA26" s="15">
        <f>[22]Setembro!$D$30</f>
        <v>11.4</v>
      </c>
      <c r="AB26" s="15">
        <f>[22]Setembro!$D$31</f>
        <v>8.1999999999999993</v>
      </c>
      <c r="AC26" s="15">
        <f>[22]Setembro!$D$32</f>
        <v>12</v>
      </c>
      <c r="AD26" s="15">
        <f>[22]Setembro!$D$33</f>
        <v>15.9</v>
      </c>
      <c r="AE26" s="15">
        <f>[22]Setembro!$D$34</f>
        <v>17.7</v>
      </c>
      <c r="AF26" s="17">
        <f t="shared" si="1"/>
        <v>8.1999999999999993</v>
      </c>
      <c r="AG26" s="26">
        <f t="shared" si="2"/>
        <v>17.25</v>
      </c>
    </row>
    <row r="27" spans="1:33" ht="17.100000000000001" customHeight="1" x14ac:dyDescent="0.2">
      <c r="A27" s="10" t="s">
        <v>19</v>
      </c>
      <c r="B27" s="15">
        <f>[23]Setembro!$D$5</f>
        <v>15.1</v>
      </c>
      <c r="C27" s="15">
        <f>[23]Setembro!$D$6</f>
        <v>17.100000000000001</v>
      </c>
      <c r="D27" s="15">
        <f>[23]Setembro!$D$7</f>
        <v>18.100000000000001</v>
      </c>
      <c r="E27" s="15">
        <f>[23]Setembro!$D$8</f>
        <v>16</v>
      </c>
      <c r="F27" s="15">
        <f>[23]Setembro!$D$9</f>
        <v>17</v>
      </c>
      <c r="G27" s="15">
        <f>[23]Setembro!$D$10</f>
        <v>19.600000000000001</v>
      </c>
      <c r="H27" s="15">
        <f>[23]Setembro!$D$11</f>
        <v>20.3</v>
      </c>
      <c r="I27" s="15">
        <f>[23]Setembro!$D$12</f>
        <v>20.399999999999999</v>
      </c>
      <c r="J27" s="15">
        <f>[23]Setembro!$D$13</f>
        <v>22.9</v>
      </c>
      <c r="K27" s="15">
        <f>[23]Setembro!$D$14</f>
        <v>19</v>
      </c>
      <c r="L27" s="15">
        <f>[23]Setembro!$D$15</f>
        <v>15.9</v>
      </c>
      <c r="M27" s="15">
        <f>[23]Setembro!$D$16</f>
        <v>16.100000000000001</v>
      </c>
      <c r="N27" s="15">
        <f>[23]Setembro!$D$17</f>
        <v>15.5</v>
      </c>
      <c r="O27" s="15">
        <f>[23]Setembro!$D$18</f>
        <v>19.7</v>
      </c>
      <c r="P27" s="15">
        <f>[23]Setembro!$D$19</f>
        <v>21.3</v>
      </c>
      <c r="Q27" s="15">
        <f>[23]Setembro!$D$20</f>
        <v>22.7</v>
      </c>
      <c r="R27" s="15">
        <f>[23]Setembro!$D$21</f>
        <v>23.3</v>
      </c>
      <c r="S27" s="15">
        <f>[23]Setembro!$D$22</f>
        <v>21.9</v>
      </c>
      <c r="T27" s="15">
        <f>[23]Setembro!$D$23</f>
        <v>14.8</v>
      </c>
      <c r="U27" s="15">
        <f>[23]Setembro!$D$24</f>
        <v>9.1999999999999993</v>
      </c>
      <c r="V27" s="15">
        <f>[23]Setembro!$D$25</f>
        <v>14.9</v>
      </c>
      <c r="W27" s="15">
        <f>[23]Setembro!$D$26</f>
        <v>11.8</v>
      </c>
      <c r="X27" s="15">
        <f>[23]Setembro!$D$27</f>
        <v>12.6</v>
      </c>
      <c r="Y27" s="15">
        <f>[23]Setembro!$D$28</f>
        <v>17.100000000000001</v>
      </c>
      <c r="Z27" s="15">
        <f>[23]Setembro!$D$29</f>
        <v>14.7</v>
      </c>
      <c r="AA27" s="15">
        <f>[23]Setembro!$D$30</f>
        <v>5.0999999999999996</v>
      </c>
      <c r="AB27" s="15">
        <f>[23]Setembro!$D$31</f>
        <v>7.7</v>
      </c>
      <c r="AC27" s="15">
        <f>[23]Setembro!$D$32</f>
        <v>11.5</v>
      </c>
      <c r="AD27" s="15">
        <f>[23]Setembro!$D$33</f>
        <v>14.1</v>
      </c>
      <c r="AE27" s="15">
        <f>[23]Setembro!$D$34</f>
        <v>16.5</v>
      </c>
      <c r="AF27" s="17">
        <f t="shared" si="1"/>
        <v>5.0999999999999996</v>
      </c>
      <c r="AG27" s="26">
        <f t="shared" si="2"/>
        <v>16.396666666666668</v>
      </c>
    </row>
    <row r="28" spans="1:33" ht="17.100000000000001" customHeight="1" x14ac:dyDescent="0.2">
      <c r="A28" s="10" t="s">
        <v>31</v>
      </c>
      <c r="B28" s="15">
        <f>[24]Setembro!$D$5</f>
        <v>17.3</v>
      </c>
      <c r="C28" s="15">
        <f>[24]Setembro!$D$6</f>
        <v>17.5</v>
      </c>
      <c r="D28" s="15">
        <f>[24]Setembro!$D$7</f>
        <v>15.3</v>
      </c>
      <c r="E28" s="15">
        <f>[24]Setembro!$D$8</f>
        <v>17.8</v>
      </c>
      <c r="F28" s="15">
        <f>[24]Setembro!$D$9</f>
        <v>21.3</v>
      </c>
      <c r="G28" s="15">
        <f>[24]Setembro!$D$10</f>
        <v>20.5</v>
      </c>
      <c r="H28" s="15">
        <f>[24]Setembro!$D$11</f>
        <v>19.100000000000001</v>
      </c>
      <c r="I28" s="15">
        <f>[24]Setembro!$D$12</f>
        <v>20.5</v>
      </c>
      <c r="J28" s="15">
        <f>[24]Setembro!$D$13</f>
        <v>25.3</v>
      </c>
      <c r="K28" s="15">
        <f>[24]Setembro!$D$14</f>
        <v>20.6</v>
      </c>
      <c r="L28" s="15">
        <f>[24]Setembro!$D$15</f>
        <v>18.899999999999999</v>
      </c>
      <c r="M28" s="15">
        <f>[24]Setembro!$D$16</f>
        <v>19.100000000000001</v>
      </c>
      <c r="N28" s="15">
        <f>[24]Setembro!$D$17</f>
        <v>19.3</v>
      </c>
      <c r="O28" s="15">
        <f>[24]Setembro!$D$18</f>
        <v>19.5</v>
      </c>
      <c r="P28" s="15">
        <f>[24]Setembro!$D$19</f>
        <v>24.4</v>
      </c>
      <c r="Q28" s="15">
        <f>[24]Setembro!$D$20</f>
        <v>23.4</v>
      </c>
      <c r="R28" s="15">
        <f>[24]Setembro!$D$21</f>
        <v>22.9</v>
      </c>
      <c r="S28" s="15">
        <f>[24]Setembro!$D$22</f>
        <v>24.1</v>
      </c>
      <c r="T28" s="15">
        <f>[24]Setembro!$D$23</f>
        <v>14.8</v>
      </c>
      <c r="U28" s="15">
        <f>[24]Setembro!$D$24</f>
        <v>11.3</v>
      </c>
      <c r="V28" s="15">
        <f>[24]Setembro!$D$25</f>
        <v>18.8</v>
      </c>
      <c r="W28" s="15">
        <f>[24]Setembro!$D$26</f>
        <v>11.4</v>
      </c>
      <c r="X28" s="15">
        <f>[24]Setembro!$D$27</f>
        <v>10.4</v>
      </c>
      <c r="Y28" s="15">
        <f>[24]Setembro!$D$28</f>
        <v>17.399999999999999</v>
      </c>
      <c r="Z28" s="15">
        <f>[24]Setembro!$D$29</f>
        <v>18.600000000000001</v>
      </c>
      <c r="AA28" s="15">
        <f>[24]Setembro!$D$30</f>
        <v>8.5</v>
      </c>
      <c r="AB28" s="15">
        <f>[24]Setembro!$D$31</f>
        <v>5.8</v>
      </c>
      <c r="AC28" s="15">
        <f>[24]Setembro!$D$32</f>
        <v>10.199999999999999</v>
      </c>
      <c r="AD28" s="15">
        <f>[24]Setembro!$D$33</f>
        <v>18.3</v>
      </c>
      <c r="AE28" s="15">
        <f>[24]Setembro!$D$34</f>
        <v>21.9</v>
      </c>
      <c r="AF28" s="17">
        <f t="shared" si="1"/>
        <v>5.8</v>
      </c>
      <c r="AG28" s="26">
        <f t="shared" si="2"/>
        <v>17.806666666666665</v>
      </c>
    </row>
    <row r="29" spans="1:33" ht="17.100000000000001" customHeight="1" x14ac:dyDescent="0.2">
      <c r="A29" s="10" t="s">
        <v>20</v>
      </c>
      <c r="B29" s="15">
        <f>[25]Setembro!$D$5</f>
        <v>14.5</v>
      </c>
      <c r="C29" s="15">
        <f>[25]Setembro!$D$6</f>
        <v>17.7</v>
      </c>
      <c r="D29" s="15">
        <f>[25]Setembro!$D$7</f>
        <v>17.7</v>
      </c>
      <c r="E29" s="15">
        <f>[25]Setembro!$D$8</f>
        <v>17.100000000000001</v>
      </c>
      <c r="F29" s="15">
        <f>[25]Setembro!$D$9</f>
        <v>20</v>
      </c>
      <c r="G29" s="15">
        <f>[25]Setembro!$D$10</f>
        <v>20</v>
      </c>
      <c r="H29" s="15">
        <f>[25]Setembro!$D$11</f>
        <v>21.9</v>
      </c>
      <c r="I29" s="15">
        <f>[25]Setembro!$D$12</f>
        <v>19.399999999999999</v>
      </c>
      <c r="J29" s="15">
        <f>[25]Setembro!$D$13</f>
        <v>19.5</v>
      </c>
      <c r="K29" s="15">
        <f>[25]Setembro!$D$14</f>
        <v>22.3</v>
      </c>
      <c r="L29" s="15">
        <f>[25]Setembro!$D$15</f>
        <v>22.3</v>
      </c>
      <c r="M29" s="15">
        <f>[25]Setembro!$D$16</f>
        <v>21.6</v>
      </c>
      <c r="N29" s="15">
        <f>[25]Setembro!$D$17</f>
        <v>24</v>
      </c>
      <c r="O29" s="15">
        <f>[25]Setembro!$D$18</f>
        <v>21.4</v>
      </c>
      <c r="P29" s="15">
        <f>[25]Setembro!$D$19</f>
        <v>21</v>
      </c>
      <c r="Q29" s="15">
        <f>[25]Setembro!$D$20</f>
        <v>23.5</v>
      </c>
      <c r="R29" s="15">
        <f>[25]Setembro!$D$21</f>
        <v>22.9</v>
      </c>
      <c r="S29" s="15">
        <f>[25]Setembro!$D$22</f>
        <v>24.3</v>
      </c>
      <c r="T29" s="15">
        <f>[25]Setembro!$D$23</f>
        <v>19.600000000000001</v>
      </c>
      <c r="U29" s="15">
        <f>[25]Setembro!$D$24</f>
        <v>18.399999999999999</v>
      </c>
      <c r="V29" s="15">
        <f>[25]Setembro!$D$25</f>
        <v>19.100000000000001</v>
      </c>
      <c r="W29" s="15">
        <f>[25]Setembro!$D$26</f>
        <v>15.9</v>
      </c>
      <c r="X29" s="15">
        <f>[25]Setembro!$D$27</f>
        <v>15.4</v>
      </c>
      <c r="Y29" s="15">
        <f>[25]Setembro!$D$28</f>
        <v>18.7</v>
      </c>
      <c r="Z29" s="15">
        <f>[25]Setembro!$D$29</f>
        <v>18.3</v>
      </c>
      <c r="AA29" s="15">
        <f>[25]Setembro!$D$30</f>
        <v>15.6</v>
      </c>
      <c r="AB29" s="15">
        <f>[25]Setembro!$D$31</f>
        <v>11.4</v>
      </c>
      <c r="AC29" s="15">
        <f>[25]Setembro!$D$32</f>
        <v>11.9</v>
      </c>
      <c r="AD29" s="15">
        <f>[25]Setembro!$D$33</f>
        <v>13.9</v>
      </c>
      <c r="AE29" s="15">
        <f>[25]Setembro!$D$34</f>
        <v>19.3</v>
      </c>
      <c r="AF29" s="17">
        <f t="shared" si="1"/>
        <v>11.4</v>
      </c>
      <c r="AG29" s="26">
        <f t="shared" si="2"/>
        <v>18.953333333333326</v>
      </c>
    </row>
    <row r="30" spans="1:33" s="5" customFormat="1" ht="17.100000000000001" customHeight="1" x14ac:dyDescent="0.2">
      <c r="A30" s="14" t="s">
        <v>36</v>
      </c>
      <c r="B30" s="22">
        <f>MIN(B5:B29)</f>
        <v>10.4</v>
      </c>
      <c r="C30" s="22">
        <f t="shared" ref="C30:AF30" si="9">MIN(C5:C29)</f>
        <v>11.4</v>
      </c>
      <c r="D30" s="22">
        <f t="shared" si="9"/>
        <v>11.8</v>
      </c>
      <c r="E30" s="22">
        <f t="shared" si="9"/>
        <v>11</v>
      </c>
      <c r="F30" s="22">
        <f t="shared" si="9"/>
        <v>8.8000000000000007</v>
      </c>
      <c r="G30" s="22">
        <f t="shared" si="9"/>
        <v>9.5</v>
      </c>
      <c r="H30" s="22">
        <f t="shared" si="9"/>
        <v>7.5</v>
      </c>
      <c r="I30" s="22">
        <f t="shared" si="9"/>
        <v>10.5</v>
      </c>
      <c r="J30" s="22">
        <f t="shared" si="9"/>
        <v>10.3</v>
      </c>
      <c r="K30" s="22">
        <f t="shared" si="9"/>
        <v>14.5</v>
      </c>
      <c r="L30" s="22">
        <f t="shared" si="9"/>
        <v>15</v>
      </c>
      <c r="M30" s="22">
        <f t="shared" si="9"/>
        <v>15.5</v>
      </c>
      <c r="N30" s="22">
        <f t="shared" si="9"/>
        <v>15.5</v>
      </c>
      <c r="O30" s="22">
        <f t="shared" si="9"/>
        <v>15.6</v>
      </c>
      <c r="P30" s="22">
        <f t="shared" si="9"/>
        <v>17.7</v>
      </c>
      <c r="Q30" s="22">
        <f t="shared" si="9"/>
        <v>19</v>
      </c>
      <c r="R30" s="22">
        <f t="shared" si="9"/>
        <v>18.899999999999999</v>
      </c>
      <c r="S30" s="22">
        <f t="shared" si="9"/>
        <v>20.2</v>
      </c>
      <c r="T30" s="22">
        <f t="shared" si="9"/>
        <v>13.1</v>
      </c>
      <c r="U30" s="22">
        <f t="shared" si="9"/>
        <v>7.8</v>
      </c>
      <c r="V30" s="22">
        <f t="shared" si="9"/>
        <v>7.8</v>
      </c>
      <c r="W30" s="22">
        <f t="shared" si="9"/>
        <v>8.6</v>
      </c>
      <c r="X30" s="22">
        <f t="shared" si="9"/>
        <v>7.3</v>
      </c>
      <c r="Y30" s="22">
        <f t="shared" si="9"/>
        <v>13.5</v>
      </c>
      <c r="Z30" s="22">
        <f t="shared" si="9"/>
        <v>14.7</v>
      </c>
      <c r="AA30" s="22">
        <f t="shared" si="9"/>
        <v>5.0999999999999996</v>
      </c>
      <c r="AB30" s="22">
        <f t="shared" si="9"/>
        <v>4.4000000000000004</v>
      </c>
      <c r="AC30" s="22">
        <f t="shared" si="9"/>
        <v>10</v>
      </c>
      <c r="AD30" s="22">
        <f t="shared" si="9"/>
        <v>13.5</v>
      </c>
      <c r="AE30" s="56">
        <f t="shared" si="9"/>
        <v>14.7</v>
      </c>
      <c r="AF30" s="22">
        <f t="shared" si="9"/>
        <v>4.4000000000000004</v>
      </c>
      <c r="AG30" s="28">
        <f>AVERAGE(AG5:AG29)</f>
        <v>17.537199999999999</v>
      </c>
    </row>
  </sheetData>
  <mergeCells count="33">
    <mergeCell ref="G3:G4"/>
    <mergeCell ref="H3:H4"/>
    <mergeCell ref="U3:U4"/>
    <mergeCell ref="V3:V4"/>
    <mergeCell ref="I3:I4"/>
    <mergeCell ref="J3:J4"/>
    <mergeCell ref="K3:K4"/>
    <mergeCell ref="L3:L4"/>
    <mergeCell ref="S3:S4"/>
    <mergeCell ref="T3:T4"/>
    <mergeCell ref="M3:M4"/>
    <mergeCell ref="N3:N4"/>
    <mergeCell ref="B3:B4"/>
    <mergeCell ref="C3:C4"/>
    <mergeCell ref="D3:D4"/>
    <mergeCell ref="E3:E4"/>
    <mergeCell ref="F3:F4"/>
    <mergeCell ref="AE3:AE4"/>
    <mergeCell ref="A1:AG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Z3:Z4"/>
    <mergeCell ref="A2:A4"/>
    <mergeCell ref="B2:AG2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0"/>
  <sheetViews>
    <sheetView workbookViewId="0">
      <selection activeCell="AF31" sqref="AF31"/>
    </sheetView>
  </sheetViews>
  <sheetFormatPr defaultRowHeight="12.75" x14ac:dyDescent="0.2"/>
  <cols>
    <col min="1" max="1" width="19.140625" style="2" bestFit="1" customWidth="1"/>
    <col min="2" max="31" width="5.42578125" style="2" bestFit="1" customWidth="1"/>
    <col min="32" max="32" width="6.5703125" style="19" bestFit="1" customWidth="1"/>
    <col min="33" max="33" width="9.140625" style="1"/>
  </cols>
  <sheetData>
    <row r="1" spans="1:33" ht="20.100000000000001" customHeight="1" thickBot="1" x14ac:dyDescent="0.25">
      <c r="A1" s="66" t="s">
        <v>25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</row>
    <row r="2" spans="1:33" s="4" customFormat="1" ht="20.100000000000001" customHeight="1" x14ac:dyDescent="0.2">
      <c r="A2" s="63" t="s">
        <v>21</v>
      </c>
      <c r="B2" s="60" t="s">
        <v>52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12"/>
    </row>
    <row r="3" spans="1:33" s="5" customFormat="1" ht="20.100000000000001" customHeight="1" x14ac:dyDescent="0.2">
      <c r="A3" s="64"/>
      <c r="B3" s="58">
        <v>1</v>
      </c>
      <c r="C3" s="58">
        <f>SUM(B3+1)</f>
        <v>2</v>
      </c>
      <c r="D3" s="58">
        <f t="shared" ref="D3:AD3" si="0">SUM(C3+1)</f>
        <v>3</v>
      </c>
      <c r="E3" s="58">
        <f t="shared" si="0"/>
        <v>4</v>
      </c>
      <c r="F3" s="58">
        <f t="shared" si="0"/>
        <v>5</v>
      </c>
      <c r="G3" s="58">
        <f t="shared" si="0"/>
        <v>6</v>
      </c>
      <c r="H3" s="58">
        <f t="shared" si="0"/>
        <v>7</v>
      </c>
      <c r="I3" s="58">
        <f t="shared" si="0"/>
        <v>8</v>
      </c>
      <c r="J3" s="58">
        <f t="shared" si="0"/>
        <v>9</v>
      </c>
      <c r="K3" s="58">
        <f t="shared" si="0"/>
        <v>10</v>
      </c>
      <c r="L3" s="58">
        <f t="shared" si="0"/>
        <v>11</v>
      </c>
      <c r="M3" s="58">
        <f t="shared" si="0"/>
        <v>12</v>
      </c>
      <c r="N3" s="58">
        <f t="shared" si="0"/>
        <v>13</v>
      </c>
      <c r="O3" s="58">
        <f t="shared" si="0"/>
        <v>14</v>
      </c>
      <c r="P3" s="58">
        <f t="shared" si="0"/>
        <v>15</v>
      </c>
      <c r="Q3" s="58">
        <f t="shared" si="0"/>
        <v>16</v>
      </c>
      <c r="R3" s="58">
        <f t="shared" si="0"/>
        <v>17</v>
      </c>
      <c r="S3" s="58">
        <f t="shared" si="0"/>
        <v>18</v>
      </c>
      <c r="T3" s="58">
        <f t="shared" si="0"/>
        <v>19</v>
      </c>
      <c r="U3" s="58">
        <f t="shared" si="0"/>
        <v>20</v>
      </c>
      <c r="V3" s="58">
        <f t="shared" si="0"/>
        <v>21</v>
      </c>
      <c r="W3" s="58">
        <f t="shared" si="0"/>
        <v>22</v>
      </c>
      <c r="X3" s="58">
        <f t="shared" si="0"/>
        <v>23</v>
      </c>
      <c r="Y3" s="58">
        <f t="shared" si="0"/>
        <v>24</v>
      </c>
      <c r="Z3" s="58">
        <f t="shared" si="0"/>
        <v>25</v>
      </c>
      <c r="AA3" s="58">
        <f t="shared" si="0"/>
        <v>26</v>
      </c>
      <c r="AB3" s="58">
        <f t="shared" si="0"/>
        <v>27</v>
      </c>
      <c r="AC3" s="58">
        <f t="shared" si="0"/>
        <v>28</v>
      </c>
      <c r="AD3" s="58">
        <f t="shared" si="0"/>
        <v>29</v>
      </c>
      <c r="AE3" s="58">
        <v>30</v>
      </c>
      <c r="AF3" s="31" t="s">
        <v>41</v>
      </c>
      <c r="AG3" s="13"/>
    </row>
    <row r="4" spans="1:33" s="5" customFormat="1" ht="20.100000000000001" customHeight="1" thickBot="1" x14ac:dyDescent="0.25">
      <c r="A4" s="65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30" t="s">
        <v>40</v>
      </c>
      <c r="AG4" s="13"/>
    </row>
    <row r="5" spans="1:33" s="5" customFormat="1" ht="20.100000000000001" customHeight="1" thickTop="1" x14ac:dyDescent="0.2">
      <c r="A5" s="9" t="s">
        <v>49</v>
      </c>
      <c r="B5" s="45">
        <f>[1]Setembro!$E$5</f>
        <v>48.583333333333336</v>
      </c>
      <c r="C5" s="45">
        <f>[1]Setembro!$E$6</f>
        <v>44</v>
      </c>
      <c r="D5" s="45">
        <f>[1]Setembro!$E$7</f>
        <v>43.583333333333336</v>
      </c>
      <c r="E5" s="45">
        <f>[1]Setembro!$E$8</f>
        <v>48.375</v>
      </c>
      <c r="F5" s="45">
        <f>[1]Setembro!$E$9</f>
        <v>47.166666666666664</v>
      </c>
      <c r="G5" s="45">
        <f>[1]Setembro!$E$10</f>
        <v>42.541666666666664</v>
      </c>
      <c r="H5" s="45">
        <f>[1]Setembro!$E$11</f>
        <v>32.25</v>
      </c>
      <c r="I5" s="45">
        <f>[1]Setembro!$E$12</f>
        <v>37.125</v>
      </c>
      <c r="J5" s="45">
        <f>[1]Setembro!$E$13</f>
        <v>38.583333333333336</v>
      </c>
      <c r="K5" s="45">
        <f>[1]Setembro!$E$14</f>
        <v>37.875</v>
      </c>
      <c r="L5" s="45">
        <f>[1]Setembro!$E$15</f>
        <v>56</v>
      </c>
      <c r="M5" s="45">
        <f>[1]Setembro!$E$16</f>
        <v>51.666666666666664</v>
      </c>
      <c r="N5" s="45">
        <f>[1]Setembro!$E$17</f>
        <v>47.875</v>
      </c>
      <c r="O5" s="45">
        <f>[1]Setembro!$E$18</f>
        <v>49</v>
      </c>
      <c r="P5" s="45">
        <f>[1]Setembro!$E$19</f>
        <v>46.583333333333336</v>
      </c>
      <c r="Q5" s="45">
        <f>[1]Setembro!$E$20</f>
        <v>41.833333333333336</v>
      </c>
      <c r="R5" s="45">
        <f>[1]Setembro!$E$21</f>
        <v>48.666666666666664</v>
      </c>
      <c r="S5" s="45">
        <f>[1]Setembro!$E$22</f>
        <v>42.541666666666664</v>
      </c>
      <c r="T5" s="45">
        <f>[1]Setembro!$E$23</f>
        <v>54.333333333333336</v>
      </c>
      <c r="U5" s="45">
        <f>[1]Setembro!$E$24</f>
        <v>79.041666666666671</v>
      </c>
      <c r="V5" s="45">
        <f>[1]Setembro!$E$25</f>
        <v>92.375</v>
      </c>
      <c r="W5" s="45">
        <f>[1]Setembro!$E$26</f>
        <v>68.791666666666671</v>
      </c>
      <c r="X5" s="45">
        <f>[1]Setembro!$E$27</f>
        <v>60.875</v>
      </c>
      <c r="Y5" s="45">
        <f>[1]Setembro!$E$28</f>
        <v>57.833333333333336</v>
      </c>
      <c r="Z5" s="45">
        <f>[1]Setembro!$E$29</f>
        <v>78.75</v>
      </c>
      <c r="AA5" s="45">
        <f>[1]Setembro!$E$30</f>
        <v>59.541666666666664</v>
      </c>
      <c r="AB5" s="45">
        <f>[1]Setembro!$E$31</f>
        <v>52.333333333333336</v>
      </c>
      <c r="AC5" s="45">
        <f>[1]Setembro!$E$32</f>
        <v>52.375</v>
      </c>
      <c r="AD5" s="45">
        <f>[1]Setembro!$E$33</f>
        <v>54.625</v>
      </c>
      <c r="AE5" s="45">
        <f>[1]Setembro!$E$34</f>
        <v>47.166666666666664</v>
      </c>
      <c r="AF5" s="46">
        <f t="shared" ref="AF5:AF29" si="1">AVERAGE(B5:AE5)</f>
        <v>52.076388888888893</v>
      </c>
      <c r="AG5" s="13"/>
    </row>
    <row r="6" spans="1:33" ht="17.100000000000001" customHeight="1" x14ac:dyDescent="0.2">
      <c r="A6" s="10" t="s">
        <v>0</v>
      </c>
      <c r="B6" s="3">
        <f>[2]Setembro!$E$5</f>
        <v>49.625</v>
      </c>
      <c r="C6" s="3">
        <f>[2]Setembro!$E$6</f>
        <v>54.458333333333336</v>
      </c>
      <c r="D6" s="3">
        <f>[2]Setembro!$E$7</f>
        <v>79.333333333333329</v>
      </c>
      <c r="E6" s="3">
        <f>[2]Setembro!$E$8</f>
        <v>81.916666666666671</v>
      </c>
      <c r="F6" s="3">
        <f>[2]Setembro!$E$9</f>
        <v>81.416666666666671</v>
      </c>
      <c r="G6" s="3">
        <f>[2]Setembro!$E$10</f>
        <v>87.291666666666671</v>
      </c>
      <c r="H6" s="3">
        <f>[2]Setembro!$E$11</f>
        <v>79.333333333333329</v>
      </c>
      <c r="I6" s="3">
        <f>[2]Setembro!$E$12</f>
        <v>68.625</v>
      </c>
      <c r="J6" s="3">
        <f>[2]Setembro!$E$13</f>
        <v>62.333333333333336</v>
      </c>
      <c r="K6" s="3">
        <f>[2]Setembro!$E$14</f>
        <v>69.333333333333329</v>
      </c>
      <c r="L6" s="3">
        <f>[2]Setembro!$E$15</f>
        <v>74.333333333333329</v>
      </c>
      <c r="M6" s="3">
        <f>[2]Setembro!$E$16</f>
        <v>63.791666666666664</v>
      </c>
      <c r="N6" s="3">
        <f>[2]Setembro!$E$17</f>
        <v>60.708333333333336</v>
      </c>
      <c r="O6" s="3">
        <f>[2]Setembro!$E$18</f>
        <v>57.75</v>
      </c>
      <c r="P6" s="3">
        <f>[2]Setembro!$E$19</f>
        <v>57</v>
      </c>
      <c r="Q6" s="3">
        <f>[2]Setembro!$E$20</f>
        <v>53.208333333333336</v>
      </c>
      <c r="R6" s="3">
        <f>[2]Setembro!$E$21</f>
        <v>53.333333333333336</v>
      </c>
      <c r="S6" s="3">
        <f>[2]Setembro!$E$22</f>
        <v>51.958333333333336</v>
      </c>
      <c r="T6" s="3">
        <f>[2]Setembro!$E$23</f>
        <v>71.541666666666671</v>
      </c>
      <c r="U6" s="3">
        <f>[2]Setembro!$E$24</f>
        <v>77.666666666666671</v>
      </c>
      <c r="V6" s="3">
        <f>[2]Setembro!$E$25</f>
        <v>70</v>
      </c>
      <c r="W6" s="3">
        <f>[2]Setembro!$E$26</f>
        <v>47.72</v>
      </c>
      <c r="X6" s="3">
        <f>[2]Setembro!$E$27</f>
        <v>44.260869565217391</v>
      </c>
      <c r="Y6" s="3">
        <f>[2]Setembro!$E$28</f>
        <v>61.458333333333336</v>
      </c>
      <c r="Z6" s="3">
        <f>[2]Setembro!$E$29</f>
        <v>79.791666666666671</v>
      </c>
      <c r="AA6" s="3">
        <f>[2]Setembro!$E$30</f>
        <v>49.041666666666664</v>
      </c>
      <c r="AB6" s="3">
        <f>[2]Setembro!$E$31</f>
        <v>50.875</v>
      </c>
      <c r="AC6" s="3">
        <f>[2]Setembro!$E$32</f>
        <v>60.125</v>
      </c>
      <c r="AD6" s="3">
        <f>[2]Setembro!$E$33</f>
        <v>70.458333333333329</v>
      </c>
      <c r="AE6" s="3">
        <f>[2]Setembro!$E$34</f>
        <v>59.541666666666664</v>
      </c>
      <c r="AF6" s="17">
        <f t="shared" si="1"/>
        <v>64.274362318840588</v>
      </c>
    </row>
    <row r="7" spans="1:33" ht="17.100000000000001" customHeight="1" x14ac:dyDescent="0.2">
      <c r="A7" s="10" t="s">
        <v>1</v>
      </c>
      <c r="B7" s="3">
        <f>[3]Setembro!$E$5</f>
        <v>41.291666666666664</v>
      </c>
      <c r="C7" s="3">
        <f>[3]Setembro!$E$6</f>
        <v>37.791666666666664</v>
      </c>
      <c r="D7" s="3">
        <f>[3]Setembro!$E$7</f>
        <v>38.541666666666664</v>
      </c>
      <c r="E7" s="3">
        <f>[3]Setembro!$E$8</f>
        <v>41.583333333333336</v>
      </c>
      <c r="F7" s="3">
        <f>[3]Setembro!$E$9</f>
        <v>34.666666666666664</v>
      </c>
      <c r="G7" s="3">
        <f>[3]Setembro!$E$10</f>
        <v>45.375</v>
      </c>
      <c r="H7" s="3">
        <f>[3]Setembro!$E$11</f>
        <v>42.375</v>
      </c>
      <c r="I7" s="3">
        <f>[3]Setembro!$E$12</f>
        <v>53.125</v>
      </c>
      <c r="J7" s="3">
        <f>[3]Setembro!$E$13</f>
        <v>52.75</v>
      </c>
      <c r="K7" s="3">
        <f>[3]Setembro!$E$14</f>
        <v>54.25</v>
      </c>
      <c r="L7" s="3">
        <f>[3]Setembro!$E$15</f>
        <v>72.571428571428569</v>
      </c>
      <c r="M7" s="3">
        <f>[3]Setembro!$E$16</f>
        <v>56.541666666666664</v>
      </c>
      <c r="N7" s="3">
        <f>[3]Setembro!$E$17</f>
        <v>49.666666666666664</v>
      </c>
      <c r="O7" s="3">
        <f>[3]Setembro!$E$18</f>
        <v>42.666666666666664</v>
      </c>
      <c r="P7" s="3">
        <f>[3]Setembro!$E$19</f>
        <v>38.791666666666664</v>
      </c>
      <c r="Q7" s="3">
        <f>[3]Setembro!$E$20</f>
        <v>46.125</v>
      </c>
      <c r="R7" s="3">
        <f>[3]Setembro!$E$21</f>
        <v>52.291666666666664</v>
      </c>
      <c r="S7" s="3">
        <f>[3]Setembro!$E$22</f>
        <v>41.708333333333336</v>
      </c>
      <c r="T7" s="3">
        <f>[3]Setembro!$E$23</f>
        <v>60.166666666666664</v>
      </c>
      <c r="U7" s="3">
        <f>[3]Setembro!$E$24</f>
        <v>81.916666666666671</v>
      </c>
      <c r="V7" s="3">
        <f>[3]Setembro!$E$25</f>
        <v>86.875</v>
      </c>
      <c r="W7" s="3">
        <f>[3]Setembro!$E$26</f>
        <v>57.541666666666664</v>
      </c>
      <c r="X7" s="3">
        <f>[3]Setembro!$E$27</f>
        <v>50.347826086956523</v>
      </c>
      <c r="Y7" s="3">
        <f>[3]Setembro!$E$28</f>
        <v>48.35</v>
      </c>
      <c r="Z7" s="3">
        <f>[3]Setembro!$E$29</f>
        <v>79.916666666666671</v>
      </c>
      <c r="AA7" s="3">
        <f>[3]Setembro!$E$30</f>
        <v>49.708333333333336</v>
      </c>
      <c r="AB7" s="3">
        <f>[3]Setembro!$E$31</f>
        <v>47.375</v>
      </c>
      <c r="AC7" s="3">
        <f>[3]Setembro!$E$32</f>
        <v>44.666666666666664</v>
      </c>
      <c r="AD7" s="3">
        <f>[3]Setembro!$E$33</f>
        <v>36.458333333333336</v>
      </c>
      <c r="AE7" s="3">
        <f>[3]Setembro!$E$34</f>
        <v>44.291666666666664</v>
      </c>
      <c r="AF7" s="17">
        <f t="shared" si="1"/>
        <v>50.990919599723945</v>
      </c>
    </row>
    <row r="8" spans="1:33" ht="17.100000000000001" customHeight="1" x14ac:dyDescent="0.2">
      <c r="A8" s="10" t="s">
        <v>50</v>
      </c>
      <c r="B8" s="3">
        <f>[4]Setembro!$E$5</f>
        <v>60.333333333333336</v>
      </c>
      <c r="C8" s="3">
        <f>[4]Setembro!$E$6</f>
        <v>63.083333333333336</v>
      </c>
      <c r="D8" s="3">
        <f>[4]Setembro!$E$7</f>
        <v>61.708333333333336</v>
      </c>
      <c r="E8" s="3">
        <f>[4]Setembro!$E$8</f>
        <v>58.333333333333336</v>
      </c>
      <c r="F8" s="3">
        <f>[4]Setembro!$E$9</f>
        <v>50.833333333333336</v>
      </c>
      <c r="G8" s="3">
        <f>[4]Setembro!$E$10</f>
        <v>43.666666666666664</v>
      </c>
      <c r="H8" s="3">
        <f>[4]Setembro!$E$11</f>
        <v>41.125</v>
      </c>
      <c r="I8" s="3">
        <f>[4]Setembro!$E$12</f>
        <v>45.375</v>
      </c>
      <c r="J8" s="3">
        <f>[4]Setembro!$E$13</f>
        <v>49.541666666666664</v>
      </c>
      <c r="K8" s="3">
        <f>[4]Setembro!$E$14</f>
        <v>78.125</v>
      </c>
      <c r="L8" s="3">
        <f>[4]Setembro!$E$15</f>
        <v>75.19047619047619</v>
      </c>
      <c r="M8" s="3">
        <f>[4]Setembro!$E$16</f>
        <v>68.708333333333329</v>
      </c>
      <c r="N8" s="3">
        <f>[4]Setembro!$E$17</f>
        <v>61.375</v>
      </c>
      <c r="O8" s="3">
        <f>[4]Setembro!$E$18</f>
        <v>63.5</v>
      </c>
      <c r="P8" s="3">
        <f>[4]Setembro!$E$19</f>
        <v>54.416666666666664</v>
      </c>
      <c r="Q8" s="3">
        <f>[4]Setembro!$E$20</f>
        <v>53</v>
      </c>
      <c r="R8" s="3">
        <f>[4]Setembro!$E$21</f>
        <v>59.833333333333336</v>
      </c>
      <c r="S8" s="3">
        <f>[4]Setembro!$E$22</f>
        <v>55.708333333333336</v>
      </c>
      <c r="T8" s="3">
        <f>[4]Setembro!$E$23</f>
        <v>66.125</v>
      </c>
      <c r="U8" s="3">
        <f>[4]Setembro!$E$24</f>
        <v>73.125</v>
      </c>
      <c r="V8" s="3">
        <f>[4]Setembro!$E$25</f>
        <v>77.666666666666671</v>
      </c>
      <c r="W8" s="3">
        <f>[4]Setembro!$E$26</f>
        <v>70</v>
      </c>
      <c r="X8" s="3">
        <f>[4]Setembro!$E$27</f>
        <v>44.260869565217391</v>
      </c>
      <c r="Y8" s="3">
        <f>[4]Setembro!$E$28</f>
        <v>61.458333333333336</v>
      </c>
      <c r="Z8" s="3">
        <f>[4]Setembro!$E$29</f>
        <v>79.791666666666671</v>
      </c>
      <c r="AA8" s="3">
        <f>[4]Setembro!$E$30</f>
        <v>49.041666666666664</v>
      </c>
      <c r="AB8" s="3">
        <f>[4]Setembro!$E$31</f>
        <v>50.875</v>
      </c>
      <c r="AC8" s="3">
        <f>[4]Setembro!$E$32</f>
        <v>60.125</v>
      </c>
      <c r="AD8" s="3">
        <f>[4]Setembro!$E$33</f>
        <v>70.458333333333329</v>
      </c>
      <c r="AE8" s="3">
        <f>[4]Setembro!$E$34</f>
        <v>59.541666666666664</v>
      </c>
      <c r="AF8" s="17">
        <f t="shared" si="1"/>
        <v>60.210878191856459</v>
      </c>
    </row>
    <row r="9" spans="1:33" ht="17.100000000000001" customHeight="1" x14ac:dyDescent="0.2">
      <c r="A9" s="10" t="s">
        <v>2</v>
      </c>
      <c r="B9" s="3">
        <f>[5]Setembro!$E$5</f>
        <v>29.708333333333332</v>
      </c>
      <c r="C9" s="3">
        <f>[5]Setembro!$E$6</f>
        <v>27.333333333333332</v>
      </c>
      <c r="D9" s="3">
        <f>[5]Setembro!$E$7</f>
        <v>27.458333333333332</v>
      </c>
      <c r="E9" s="3">
        <f>[5]Setembro!$E$8</f>
        <v>37.166666666666664</v>
      </c>
      <c r="F9" s="3">
        <f>[5]Setembro!$E$9</f>
        <v>30.5</v>
      </c>
      <c r="G9" s="3">
        <f>[5]Setembro!$E$10</f>
        <v>23.416666666666668</v>
      </c>
      <c r="H9" s="3">
        <f>[5]Setembro!$E$11</f>
        <v>22.916666666666668</v>
      </c>
      <c r="I9" s="3">
        <f>[5]Setembro!$E$12</f>
        <v>26.875</v>
      </c>
      <c r="J9" s="3">
        <f>[5]Setembro!$E$13</f>
        <v>27.708333333333332</v>
      </c>
      <c r="K9" s="3">
        <f>[5]Setembro!$E$14</f>
        <v>31.666666666666668</v>
      </c>
      <c r="L9" s="3">
        <f>[5]Setembro!$E$15</f>
        <v>66.428571428571431</v>
      </c>
      <c r="M9" s="3">
        <f>[5]Setembro!$E$16</f>
        <v>42.916666666666664</v>
      </c>
      <c r="N9" s="3">
        <f>[5]Setembro!$E$17</f>
        <v>46.375</v>
      </c>
      <c r="O9" s="3">
        <f>[5]Setembro!$E$18</f>
        <v>41.583333333333336</v>
      </c>
      <c r="P9" s="3">
        <f>[5]Setembro!$E$19</f>
        <v>34.125</v>
      </c>
      <c r="Q9" s="3">
        <f>[5]Setembro!$E$20</f>
        <v>50.166666666666664</v>
      </c>
      <c r="R9" s="3">
        <f>[5]Setembro!$E$21</f>
        <v>46.083333333333336</v>
      </c>
      <c r="S9" s="3">
        <f>[5]Setembro!$E$22</f>
        <v>42.041666666666664</v>
      </c>
      <c r="T9" s="3">
        <f>[5]Setembro!$E$23</f>
        <v>58.75</v>
      </c>
      <c r="U9" s="3">
        <f>[5]Setembro!$E$24</f>
        <v>80.625</v>
      </c>
      <c r="V9" s="3">
        <f>[5]Setembro!$E$25</f>
        <v>86.958333333333329</v>
      </c>
      <c r="W9" s="3">
        <f>[5]Setembro!$E$26</f>
        <v>58.166666666666664</v>
      </c>
      <c r="X9" s="3">
        <f>[5]Setembro!$E$27</f>
        <v>44.083333333333336</v>
      </c>
      <c r="Y9" s="3">
        <f>[5]Setembro!$E$28</f>
        <v>45.083333333333336</v>
      </c>
      <c r="Z9" s="3">
        <f>[5]Setembro!$E$29</f>
        <v>72.541666666666671</v>
      </c>
      <c r="AA9" s="3">
        <f>[5]Setembro!$E$30</f>
        <v>55.333333333333336</v>
      </c>
      <c r="AB9" s="3">
        <f>[5]Setembro!$E$31</f>
        <v>41.041666666666664</v>
      </c>
      <c r="AC9" s="3">
        <f>[5]Setembro!$E$32</f>
        <v>44.208333333333336</v>
      </c>
      <c r="AD9" s="3">
        <f>[5]Setembro!$E$33</f>
        <v>42.083333333333336</v>
      </c>
      <c r="AE9" s="3">
        <f>[5]Setembro!$E$34</f>
        <v>40.875</v>
      </c>
      <c r="AF9" s="17">
        <f t="shared" si="1"/>
        <v>44.140674603174602</v>
      </c>
    </row>
    <row r="10" spans="1:33" ht="17.100000000000001" customHeight="1" x14ac:dyDescent="0.2">
      <c r="A10" s="10" t="s">
        <v>3</v>
      </c>
      <c r="B10" s="3">
        <f>[6]Setembro!$E$5</f>
        <v>39.75</v>
      </c>
      <c r="C10" s="3">
        <f>[6]Setembro!$E$6</f>
        <v>36.833333333333336</v>
      </c>
      <c r="D10" s="3">
        <f>[6]Setembro!$E$7</f>
        <v>38.25</v>
      </c>
      <c r="E10" s="3">
        <f>[6]Setembro!$E$8</f>
        <v>39.416666666666664</v>
      </c>
      <c r="F10" s="3">
        <f>[6]Setembro!$E$9</f>
        <v>37.583333333333336</v>
      </c>
      <c r="G10" s="3">
        <f>[6]Setembro!$E$10</f>
        <v>30.75</v>
      </c>
      <c r="H10" s="3">
        <f>[6]Setembro!$E$11</f>
        <v>35.333333333333336</v>
      </c>
      <c r="I10" s="3">
        <f>[6]Setembro!$E$12</f>
        <v>36.541666666666664</v>
      </c>
      <c r="J10" s="3">
        <f>[6]Setembro!$E$13</f>
        <v>36.25</v>
      </c>
      <c r="K10" s="3">
        <f>[6]Setembro!$E$14</f>
        <v>34.291666666666664</v>
      </c>
      <c r="L10" s="3">
        <f>[6]Setembro!$E$15</f>
        <v>37.458333333333336</v>
      </c>
      <c r="M10" s="3">
        <f>[6]Setembro!$E$16</f>
        <v>41.75</v>
      </c>
      <c r="N10" s="3">
        <f>[6]Setembro!$E$17</f>
        <v>40.25</v>
      </c>
      <c r="O10" s="3">
        <f>[6]Setembro!$E$18</f>
        <v>39.75</v>
      </c>
      <c r="P10" s="3">
        <f>[6]Setembro!$E$19</f>
        <v>34.25</v>
      </c>
      <c r="Q10" s="3">
        <f>[6]Setembro!$E$20</f>
        <v>38</v>
      </c>
      <c r="R10" s="3">
        <f>[6]Setembro!$E$21</f>
        <v>41.916666666666664</v>
      </c>
      <c r="S10" s="3">
        <f>[6]Setembro!$E$22</f>
        <v>41.666666666666664</v>
      </c>
      <c r="T10" s="3">
        <f>[6]Setembro!$E$23</f>
        <v>46.166666666666664</v>
      </c>
      <c r="U10" s="3">
        <f>[6]Setembro!$E$24</f>
        <v>86.958333333333329</v>
      </c>
      <c r="V10" s="3">
        <f>[6]Setembro!$E$25</f>
        <v>83.166666666666671</v>
      </c>
      <c r="W10" s="3">
        <f>[6]Setembro!$E$26</f>
        <v>69.041666666666671</v>
      </c>
      <c r="X10" s="3">
        <f>[6]Setembro!$E$27</f>
        <v>60.291666666666664</v>
      </c>
      <c r="Y10" s="3">
        <f>[6]Setembro!$E$28</f>
        <v>60.375</v>
      </c>
      <c r="Z10" s="3">
        <f>[6]Setembro!$E$29</f>
        <v>80.333333333333329</v>
      </c>
      <c r="AA10" s="3">
        <f>[6]Setembro!$E$30</f>
        <v>71.208333333333329</v>
      </c>
      <c r="AB10" s="3">
        <f>[6]Setembro!$E$31</f>
        <v>47.708333333333336</v>
      </c>
      <c r="AC10" s="3">
        <f>[6]Setembro!$E$32</f>
        <v>52.875</v>
      </c>
      <c r="AD10" s="3">
        <f>[6]Setembro!$E$33</f>
        <v>44.541666666666664</v>
      </c>
      <c r="AE10" s="3">
        <f>[6]Setembro!$E$34</f>
        <v>40.875</v>
      </c>
      <c r="AF10" s="17">
        <f t="shared" si="1"/>
        <v>47.452777777777769</v>
      </c>
    </row>
    <row r="11" spans="1:33" ht="17.100000000000001" customHeight="1" x14ac:dyDescent="0.2">
      <c r="A11" s="10" t="s">
        <v>4</v>
      </c>
      <c r="B11" s="3">
        <f>[7]Setembro!$E$5</f>
        <v>32.791666666666664</v>
      </c>
      <c r="C11" s="3">
        <f>[7]Setembro!$E$6</f>
        <v>28.291666666666668</v>
      </c>
      <c r="D11" s="3">
        <f>[7]Setembro!$E$7</f>
        <v>27.083333333333332</v>
      </c>
      <c r="E11" s="3">
        <f>[7]Setembro!$E$8</f>
        <v>31.833333333333332</v>
      </c>
      <c r="F11" s="3">
        <f>[7]Setembro!$E$9</f>
        <v>26.166666666666668</v>
      </c>
      <c r="G11" s="3">
        <f>[7]Setembro!$E$10</f>
        <v>26.75</v>
      </c>
      <c r="H11" s="3">
        <f>[7]Setembro!$E$11</f>
        <v>25</v>
      </c>
      <c r="I11" s="3">
        <f>[7]Setembro!$E$12</f>
        <v>23.916666666666668</v>
      </c>
      <c r="J11" s="3">
        <f>[7]Setembro!$E$13</f>
        <v>22.541666666666668</v>
      </c>
      <c r="K11" s="3">
        <f>[7]Setembro!$E$14</f>
        <v>21.208333333333332</v>
      </c>
      <c r="L11" s="3">
        <f>[7]Setembro!$E$15</f>
        <v>42.285714285714285</v>
      </c>
      <c r="M11" s="3">
        <f>[7]Setembro!$E$16</f>
        <v>33.791666666666664</v>
      </c>
      <c r="N11" s="3">
        <f>[7]Setembro!$E$17</f>
        <v>31.583333333333332</v>
      </c>
      <c r="O11" s="3">
        <f>[7]Setembro!$E$18</f>
        <v>33.291666666666664</v>
      </c>
      <c r="P11" s="3">
        <f>[7]Setembro!$E$19</f>
        <v>32.291666666666664</v>
      </c>
      <c r="Q11" s="3">
        <f>[7]Setembro!$E$20</f>
        <v>39.5</v>
      </c>
      <c r="R11" s="3">
        <f>[7]Setembro!$E$21</f>
        <v>43.666666666666664</v>
      </c>
      <c r="S11" s="3">
        <f>[7]Setembro!$E$22</f>
        <v>41.208333333333336</v>
      </c>
      <c r="T11" s="3">
        <f>[7]Setembro!$E$23</f>
        <v>47.166666666666664</v>
      </c>
      <c r="U11" s="3">
        <f>[7]Setembro!$E$24</f>
        <v>88.125</v>
      </c>
      <c r="V11" s="3">
        <f>[7]Setembro!$E$25</f>
        <v>84.333333333333329</v>
      </c>
      <c r="W11" s="3">
        <f>[7]Setembro!$E$26</f>
        <v>75.625</v>
      </c>
      <c r="X11" s="3">
        <f>[7]Setembro!$E$27</f>
        <v>56.125</v>
      </c>
      <c r="Y11" s="3">
        <f>[7]Setembro!$E$28</f>
        <v>63.791666666666664</v>
      </c>
      <c r="Z11" s="3">
        <f>[7]Setembro!$E$29</f>
        <v>80.791666666666671</v>
      </c>
      <c r="AA11" s="3">
        <f>[7]Setembro!$E$30</f>
        <v>73.416666666666671</v>
      </c>
      <c r="AB11" s="3">
        <f>[7]Setembro!$E$31</f>
        <v>54.208333333333336</v>
      </c>
      <c r="AC11" s="3">
        <f>[7]Setembro!$E$32</f>
        <v>49.875</v>
      </c>
      <c r="AD11" s="3">
        <f>[7]Setembro!$E$33</f>
        <v>44.625</v>
      </c>
      <c r="AE11" s="3">
        <f>[7]Setembro!$E$34</f>
        <v>46.125</v>
      </c>
      <c r="AF11" s="17">
        <f t="shared" si="1"/>
        <v>44.24702380952381</v>
      </c>
    </row>
    <row r="12" spans="1:33" ht="17.100000000000001" customHeight="1" x14ac:dyDescent="0.2">
      <c r="A12" s="10" t="s">
        <v>5</v>
      </c>
      <c r="B12" s="3">
        <f>[8]Setembro!$E$5</f>
        <v>28.375</v>
      </c>
      <c r="C12" s="3">
        <f>[8]Setembro!$E$6</f>
        <v>34.708333333333336</v>
      </c>
      <c r="D12" s="3">
        <f>[8]Setembro!$E$7</f>
        <v>28.5</v>
      </c>
      <c r="E12" s="3">
        <f>[8]Setembro!$E$8</f>
        <v>26.333333333333332</v>
      </c>
      <c r="F12" s="3">
        <f>[8]Setembro!$E$9</f>
        <v>33.375</v>
      </c>
      <c r="G12" s="3">
        <f>[8]Setembro!$E$10</f>
        <v>28.625</v>
      </c>
      <c r="H12" s="3">
        <f>[8]Setembro!$E$11</f>
        <v>30.916666666666668</v>
      </c>
      <c r="I12" s="3">
        <f>[8]Setembro!$E$12</f>
        <v>37.791666666666664</v>
      </c>
      <c r="J12" s="3">
        <f>[8]Setembro!$E$13</f>
        <v>39.375</v>
      </c>
      <c r="K12" s="3">
        <f>[8]Setembro!$E$14</f>
        <v>47.583333333333336</v>
      </c>
      <c r="L12" s="3">
        <f>[8]Setembro!$E$15</f>
        <v>62</v>
      </c>
      <c r="M12" s="3">
        <f>[8]Setembro!$E$16</f>
        <v>56.708333333333336</v>
      </c>
      <c r="N12" s="3">
        <f>[8]Setembro!$E$17</f>
        <v>41.916666666666664</v>
      </c>
      <c r="O12" s="3">
        <f>[8]Setembro!$E$18</f>
        <v>45.833333333333336</v>
      </c>
      <c r="P12" s="3">
        <f>[8]Setembro!$E$19</f>
        <v>40.791666666666664</v>
      </c>
      <c r="Q12" s="3">
        <f>[8]Setembro!$E$20</f>
        <v>45.833333333333336</v>
      </c>
      <c r="R12" s="3">
        <f>[8]Setembro!$E$21</f>
        <v>47.5</v>
      </c>
      <c r="S12" s="3">
        <f>[8]Setembro!$E$22</f>
        <v>49.166666666666664</v>
      </c>
      <c r="T12" s="3">
        <f>[8]Setembro!$E$23</f>
        <v>60.125</v>
      </c>
      <c r="U12" s="3">
        <f>[8]Setembro!$E$24</f>
        <v>75.166666666666671</v>
      </c>
      <c r="V12" s="3">
        <f>[8]Setembro!$E$25</f>
        <v>65.666666666666671</v>
      </c>
      <c r="W12" s="3">
        <f>[8]Setembro!$E$26</f>
        <v>47.625</v>
      </c>
      <c r="X12" s="3">
        <f>[8]Setembro!$E$27</f>
        <v>36.375</v>
      </c>
      <c r="Y12" s="3">
        <f>[8]Setembro!$E$28</f>
        <v>44.833333333333336</v>
      </c>
      <c r="Z12" s="3">
        <f>[8]Setembro!$E$29</f>
        <v>73.666666666666671</v>
      </c>
      <c r="AA12" s="3">
        <f>[8]Setembro!$E$30</f>
        <v>40.083333333333336</v>
      </c>
      <c r="AB12" s="3">
        <f>[8]Setembro!$E$31</f>
        <v>33.291666666666664</v>
      </c>
      <c r="AC12" s="3">
        <f>[8]Setembro!$E$32</f>
        <v>31.833333333333332</v>
      </c>
      <c r="AD12" s="3">
        <f>[8]Setembro!$E$33</f>
        <v>33.833333333333336</v>
      </c>
      <c r="AE12" s="3">
        <f>[8]Setembro!$E$34</f>
        <v>42.625</v>
      </c>
      <c r="AF12" s="17">
        <f t="shared" si="1"/>
        <v>43.681944444444433</v>
      </c>
    </row>
    <row r="13" spans="1:33" ht="17.100000000000001" customHeight="1" x14ac:dyDescent="0.2">
      <c r="A13" s="10" t="s">
        <v>6</v>
      </c>
      <c r="B13" s="3">
        <f>[9]Setembro!$E$5</f>
        <v>41.291666666666664</v>
      </c>
      <c r="C13" s="3">
        <f>[9]Setembro!$E$6</f>
        <v>39.083333333333336</v>
      </c>
      <c r="D13" s="3">
        <f>[9]Setembro!$E$7</f>
        <v>32.5</v>
      </c>
      <c r="E13" s="3">
        <f>[9]Setembro!$E$8</f>
        <v>36.541666666666664</v>
      </c>
      <c r="F13" s="3">
        <f>[9]Setembro!$E$9</f>
        <v>35.958333333333336</v>
      </c>
      <c r="G13" s="3">
        <f>[9]Setembro!$E$10</f>
        <v>38.666666666666664</v>
      </c>
      <c r="H13" s="3">
        <f>[9]Setembro!$E$11</f>
        <v>35.75</v>
      </c>
      <c r="I13" s="3">
        <f>[9]Setembro!$E$12</f>
        <v>40.416666666666664</v>
      </c>
      <c r="J13" s="3">
        <f>[9]Setembro!$E$13</f>
        <v>42.583333333333336</v>
      </c>
      <c r="K13" s="3">
        <f>[9]Setembro!$E$14</f>
        <v>40.75</v>
      </c>
      <c r="L13" s="3">
        <f>[9]Setembro!$E$15</f>
        <v>48.571428571428569</v>
      </c>
      <c r="M13" s="3">
        <f>[9]Setembro!$E$16</f>
        <v>49</v>
      </c>
      <c r="N13" s="3">
        <f>[9]Setembro!$E$17</f>
        <v>36.625</v>
      </c>
      <c r="O13" s="3">
        <f>[9]Setembro!$E$18</f>
        <v>35.333333333333336</v>
      </c>
      <c r="P13" s="3">
        <f>[9]Setembro!$E$19</f>
        <v>40.166666666666664</v>
      </c>
      <c r="Q13" s="3">
        <f>[9]Setembro!$E$20</f>
        <v>39.583333333333336</v>
      </c>
      <c r="R13" s="3">
        <f>[9]Setembro!$E$21</f>
        <v>48.291666666666664</v>
      </c>
      <c r="S13" s="3">
        <f>[9]Setembro!$E$22</f>
        <v>50.875</v>
      </c>
      <c r="T13" s="3">
        <f>[9]Setembro!$E$23</f>
        <v>49.875</v>
      </c>
      <c r="U13" s="3">
        <f>[9]Setembro!$E$24</f>
        <v>71.571428571428569</v>
      </c>
      <c r="V13" s="3">
        <f>[9]Setembro!$E$25</f>
        <v>76.75</v>
      </c>
      <c r="W13" s="3">
        <f>[9]Setembro!$E$26</f>
        <v>46.5</v>
      </c>
      <c r="X13" s="3">
        <f>[9]Setembro!$E$27</f>
        <v>51.041666666666664</v>
      </c>
      <c r="Y13" s="3">
        <f>[9]Setembro!$E$28</f>
        <v>56.916666666666664</v>
      </c>
      <c r="Z13" s="3">
        <f>[9]Setembro!$E$29</f>
        <v>72.375</v>
      </c>
      <c r="AA13" s="3">
        <f>[9]Setembro!$E$30</f>
        <v>47.421052631578945</v>
      </c>
      <c r="AB13" s="3">
        <f>[9]Setembro!$E$31</f>
        <v>36.583333333333336</v>
      </c>
      <c r="AC13" s="3">
        <f>[9]Setembro!$E$32</f>
        <v>39.666666666666664</v>
      </c>
      <c r="AD13" s="3">
        <f>[9]Setembro!$E$33</f>
        <v>43.18181818181818</v>
      </c>
      <c r="AE13" s="3">
        <f>[9]Setembro!$E$34</f>
        <v>50.5</v>
      </c>
      <c r="AF13" s="17">
        <f t="shared" si="1"/>
        <v>45.812357598541809</v>
      </c>
    </row>
    <row r="14" spans="1:33" ht="17.100000000000001" customHeight="1" x14ac:dyDescent="0.2">
      <c r="A14" s="10" t="s">
        <v>7</v>
      </c>
      <c r="B14" s="3">
        <f>[10]Setembro!$E$5</f>
        <v>41.166666666666664</v>
      </c>
      <c r="C14" s="3">
        <f>[10]Setembro!$E$6</f>
        <v>36.208333333333336</v>
      </c>
      <c r="D14" s="3">
        <f>[10]Setembro!$E$7</f>
        <v>36.458333333333336</v>
      </c>
      <c r="E14" s="3">
        <f>[10]Setembro!$E$8</f>
        <v>45.083333333333336</v>
      </c>
      <c r="F14" s="3">
        <f>[10]Setembro!$E$9</f>
        <v>46.458333333333336</v>
      </c>
      <c r="G14" s="3">
        <f>[10]Setembro!$E$10</f>
        <v>35.791666666666664</v>
      </c>
      <c r="H14" s="3">
        <f>[10]Setembro!$E$11</f>
        <v>25.625</v>
      </c>
      <c r="I14" s="3">
        <f>[10]Setembro!$E$12</f>
        <v>32.791666666666664</v>
      </c>
      <c r="J14" s="3">
        <f>[10]Setembro!$E$13</f>
        <v>33.333333333333336</v>
      </c>
      <c r="K14" s="3">
        <f>[10]Setembro!$E$14</f>
        <v>42.416666666666664</v>
      </c>
      <c r="L14" s="3">
        <f>[10]Setembro!$E$15</f>
        <v>75.476190476190482</v>
      </c>
      <c r="M14" s="3">
        <f>[10]Setembro!$E$16</f>
        <v>58.916666666666664</v>
      </c>
      <c r="N14" s="3">
        <f>[10]Setembro!$E$17</f>
        <v>61.458333333333336</v>
      </c>
      <c r="O14" s="3">
        <f>[10]Setembro!$E$18</f>
        <v>51.541666666666664</v>
      </c>
      <c r="P14" s="3">
        <f>[10]Setembro!$E$19</f>
        <v>47</v>
      </c>
      <c r="Q14" s="3">
        <f>[10]Setembro!$E$20</f>
        <v>38.166666666666664</v>
      </c>
      <c r="R14" s="3">
        <f>[10]Setembro!$E$21</f>
        <v>40.75</v>
      </c>
      <c r="S14" s="3">
        <f>[10]Setembro!$E$22</f>
        <v>45.625</v>
      </c>
      <c r="T14" s="3">
        <f>[10]Setembro!$E$23</f>
        <v>74.708333333333329</v>
      </c>
      <c r="U14" s="3">
        <f>[10]Setembro!$E$24</f>
        <v>80.25</v>
      </c>
      <c r="V14" s="3">
        <f>[10]Setembro!$E$25</f>
        <v>76.583333333333329</v>
      </c>
      <c r="W14" s="3">
        <f>[10]Setembro!$E$26</f>
        <v>45.708333333333336</v>
      </c>
      <c r="X14" s="3">
        <f>[10]Setembro!$E$27</f>
        <v>40.291666666666664</v>
      </c>
      <c r="Y14" s="3">
        <f>[10]Setembro!$E$28</f>
        <v>51.25</v>
      </c>
      <c r="Z14" s="3">
        <f>[10]Setembro!$E$29</f>
        <v>79.583333333333329</v>
      </c>
      <c r="AA14" s="3">
        <f>[10]Setembro!$E$30</f>
        <v>50.583333333333336</v>
      </c>
      <c r="AB14" s="3">
        <f>[10]Setembro!$E$31</f>
        <v>47.458333333333336</v>
      </c>
      <c r="AC14" s="3">
        <f>[10]Setembro!$E$32</f>
        <v>54.5</v>
      </c>
      <c r="AD14" s="3">
        <f>[10]Setembro!$E$33</f>
        <v>54.083333333333336</v>
      </c>
      <c r="AE14" s="3">
        <f>[10]Setembro!$E$34</f>
        <v>47</v>
      </c>
      <c r="AF14" s="17">
        <f t="shared" si="1"/>
        <v>49.875595238095229</v>
      </c>
    </row>
    <row r="15" spans="1:33" ht="17.100000000000001" customHeight="1" x14ac:dyDescent="0.2">
      <c r="A15" s="10" t="s">
        <v>8</v>
      </c>
      <c r="B15" s="3">
        <f>[11]Setembro!$E$5</f>
        <v>47.208333333333336</v>
      </c>
      <c r="C15" s="3">
        <f>[11]Setembro!$E$6</f>
        <v>46.875</v>
      </c>
      <c r="D15" s="3">
        <f>[11]Setembro!$E$7</f>
        <v>43.208333333333336</v>
      </c>
      <c r="E15" s="3">
        <f>[11]Setembro!$E$8</f>
        <v>51.48</v>
      </c>
      <c r="F15" s="3">
        <f>[11]Setembro!$E$9</f>
        <v>55.521739130434781</v>
      </c>
      <c r="G15" s="3">
        <f>[11]Setembro!$E$10</f>
        <v>52.708333333333336</v>
      </c>
      <c r="H15" s="3">
        <f>[11]Setembro!$E$11</f>
        <v>34.708333333333336</v>
      </c>
      <c r="I15" s="3">
        <f>[11]Setembro!$E$12</f>
        <v>32.25</v>
      </c>
      <c r="J15" s="3">
        <f>[11]Setembro!$E$13</f>
        <v>36.375</v>
      </c>
      <c r="K15" s="3">
        <f>[11]Setembro!$E$14</f>
        <v>54.75</v>
      </c>
      <c r="L15" s="3">
        <f>[11]Setembro!$E$15</f>
        <v>69.666666666666671</v>
      </c>
      <c r="M15" s="3">
        <f>[11]Setembro!$E$16</f>
        <v>59.958333333333336</v>
      </c>
      <c r="N15" s="3">
        <f>[11]Setembro!$E$17</f>
        <v>58.541666666666664</v>
      </c>
      <c r="O15" s="3">
        <f>[11]Setembro!$E$18</f>
        <v>54</v>
      </c>
      <c r="P15" s="3">
        <f>[11]Setembro!$E$19</f>
        <v>55.708333333333336</v>
      </c>
      <c r="Q15" s="3">
        <f>[11]Setembro!$E$20</f>
        <v>46.083333333333336</v>
      </c>
      <c r="R15" s="3">
        <f>[11]Setembro!$E$21</f>
        <v>46.166666666666664</v>
      </c>
      <c r="S15" s="3">
        <f>[11]Setembro!$E$22</f>
        <v>39.625</v>
      </c>
      <c r="T15" s="3">
        <f>[11]Setembro!$E$23</f>
        <v>71.208333333333329</v>
      </c>
      <c r="U15" s="3">
        <f>[11]Setembro!$E$24</f>
        <v>70.208333333333329</v>
      </c>
      <c r="V15" s="3">
        <f>[11]Setembro!$E$25</f>
        <v>68.583333333333329</v>
      </c>
      <c r="W15" s="3">
        <f>[11]Setembro!$E$26</f>
        <v>43.375</v>
      </c>
      <c r="X15" s="3">
        <f>[11]Setembro!$E$27</f>
        <v>47.625</v>
      </c>
      <c r="Y15" s="3">
        <f>[11]Setembro!$E$28</f>
        <v>58.458333333333336</v>
      </c>
      <c r="Z15" s="3">
        <f>[11]Setembro!$E$29</f>
        <v>77.416666666666671</v>
      </c>
      <c r="AA15" s="3">
        <f>[11]Setembro!$E$30</f>
        <v>48.375</v>
      </c>
      <c r="AB15" s="3">
        <f>[11]Setembro!$E$31</f>
        <v>51.916666666666664</v>
      </c>
      <c r="AC15" s="3">
        <f>[11]Setembro!$E$32</f>
        <v>51.916666666666664</v>
      </c>
      <c r="AD15" s="3">
        <f>[11]Setembro!$E$33</f>
        <v>64.291666666666671</v>
      </c>
      <c r="AE15" s="3">
        <f>[11]Setembro!$E$34</f>
        <v>55.75</v>
      </c>
      <c r="AF15" s="17">
        <f t="shared" si="1"/>
        <v>53.132002415458942</v>
      </c>
    </row>
    <row r="16" spans="1:33" ht="17.100000000000001" customHeight="1" x14ac:dyDescent="0.2">
      <c r="A16" s="10" t="s">
        <v>9</v>
      </c>
      <c r="B16" s="3">
        <f>[12]Setembro!$E$5</f>
        <v>40.458333333333336</v>
      </c>
      <c r="C16" s="3">
        <f>[12]Setembro!$E$6</f>
        <v>34</v>
      </c>
      <c r="D16" s="3">
        <f>[12]Setembro!$E$7</f>
        <v>31.875</v>
      </c>
      <c r="E16" s="3">
        <f>[12]Setembro!$E$8</f>
        <v>47.791666666666664</v>
      </c>
      <c r="F16" s="3">
        <f>[12]Setembro!$E$9</f>
        <v>51.75</v>
      </c>
      <c r="G16" s="3">
        <f>[12]Setembro!$E$10</f>
        <v>38.208333333333336</v>
      </c>
      <c r="H16" s="3">
        <f>[12]Setembro!$E$11</f>
        <v>29.083333333333332</v>
      </c>
      <c r="I16" s="3">
        <f>[12]Setembro!$E$12</f>
        <v>28.208333333333332</v>
      </c>
      <c r="J16" s="3">
        <f>[12]Setembro!$E$13</f>
        <v>29.041666666666668</v>
      </c>
      <c r="K16" s="3">
        <f>[12]Setembro!$E$14</f>
        <v>29.291666666666668</v>
      </c>
      <c r="L16" s="3">
        <f>[12]Setembro!$E$15</f>
        <v>69.428571428571431</v>
      </c>
      <c r="M16" s="3">
        <f>[12]Setembro!$E$16</f>
        <v>53.291666666666664</v>
      </c>
      <c r="N16" s="3">
        <f>[12]Setembro!$E$17</f>
        <v>52.958333333333336</v>
      </c>
      <c r="O16" s="3">
        <f>[12]Setembro!$E$18</f>
        <v>51.166666666666664</v>
      </c>
      <c r="P16" s="3">
        <f>[12]Setembro!$E$19</f>
        <v>48.166666666666664</v>
      </c>
      <c r="Q16" s="3">
        <f>[12]Setembro!$E$20</f>
        <v>39.083333333333336</v>
      </c>
      <c r="R16" s="3">
        <f>[12]Setembro!$E$21</f>
        <v>40.875</v>
      </c>
      <c r="S16" s="3">
        <f>[12]Setembro!$E$22</f>
        <v>38.083333333333336</v>
      </c>
      <c r="T16" s="3">
        <f>[12]Setembro!$E$23</f>
        <v>63.083333333333336</v>
      </c>
      <c r="U16" s="3">
        <f>[12]Setembro!$E$24</f>
        <v>74.208333333333329</v>
      </c>
      <c r="V16" s="3">
        <f>[12]Setembro!$E$25</f>
        <v>79.291666666666671</v>
      </c>
      <c r="W16" s="3">
        <f>[12]Setembro!$E$26</f>
        <v>48.583333333333336</v>
      </c>
      <c r="X16" s="3">
        <f>[12]Setembro!$E$27</f>
        <v>44.583333333333336</v>
      </c>
      <c r="Y16" s="3">
        <f>[12]Setembro!$E$28</f>
        <v>56.458333333333336</v>
      </c>
      <c r="Z16" s="3">
        <f>[12]Setembro!$E$29</f>
        <v>80.833333333333329</v>
      </c>
      <c r="AA16" s="3">
        <f>[12]Setembro!$E$30</f>
        <v>50.333333333333336</v>
      </c>
      <c r="AB16" s="3">
        <f>[12]Setembro!$E$31</f>
        <v>49.291666666666664</v>
      </c>
      <c r="AC16" s="3">
        <f>[12]Setembro!$E$32</f>
        <v>53.625</v>
      </c>
      <c r="AD16" s="3">
        <f>[12]Setembro!$E$33</f>
        <v>53.166666666666664</v>
      </c>
      <c r="AE16" s="3">
        <f>[12]Setembro!$E$34</f>
        <v>44.75</v>
      </c>
      <c r="AF16" s="17">
        <f t="shared" si="1"/>
        <v>48.365674603174604</v>
      </c>
    </row>
    <row r="17" spans="1:33" ht="17.100000000000001" customHeight="1" x14ac:dyDescent="0.2">
      <c r="A17" s="10" t="s">
        <v>51</v>
      </c>
      <c r="B17" s="3">
        <f>[13]Setembro!$E$5</f>
        <v>45.208333333333336</v>
      </c>
      <c r="C17" s="3">
        <f>[13]Setembro!$E$6</f>
        <v>48.333333333333336</v>
      </c>
      <c r="D17" s="3">
        <f>[13]Setembro!$E$7</f>
        <v>39.25</v>
      </c>
      <c r="E17" s="3">
        <f>[13]Setembro!$E$8</f>
        <v>36.625</v>
      </c>
      <c r="F17" s="3">
        <f>[13]Setembro!$E$9</f>
        <v>41.541666666666664</v>
      </c>
      <c r="G17" s="3">
        <f>[13]Setembro!$E$10</f>
        <v>37.166666666666664</v>
      </c>
      <c r="H17" s="3">
        <f>[13]Setembro!$E$11</f>
        <v>36.791666666666664</v>
      </c>
      <c r="I17" s="3">
        <f>[13]Setembro!$E$12</f>
        <v>40.041666666666664</v>
      </c>
      <c r="J17" s="3">
        <f>[13]Setembro!$E$13</f>
        <v>43.125</v>
      </c>
      <c r="K17" s="3">
        <f>[13]Setembro!$E$14</f>
        <v>61.791666666666664</v>
      </c>
      <c r="L17" s="3">
        <f>[13]Setembro!$E$15</f>
        <v>68.416666666666671</v>
      </c>
      <c r="M17" s="3">
        <f>[13]Setembro!$E$16</f>
        <v>63.833333333333336</v>
      </c>
      <c r="N17" s="3">
        <f>[13]Setembro!$E$17</f>
        <v>57.583333333333336</v>
      </c>
      <c r="O17" s="3">
        <f>[13]Setembro!$E$18</f>
        <v>50.25</v>
      </c>
      <c r="P17" s="3">
        <f>[13]Setembro!$E$19</f>
        <v>39.25</v>
      </c>
      <c r="Q17" s="3">
        <f>[13]Setembro!$E$20</f>
        <v>45.75</v>
      </c>
      <c r="R17" s="3">
        <f>[13]Setembro!$E$21</f>
        <v>48.333333333333336</v>
      </c>
      <c r="S17" s="3">
        <f>[13]Setembro!$E$22</f>
        <v>45.291666666666664</v>
      </c>
      <c r="T17" s="3">
        <f>[13]Setembro!$E$23</f>
        <v>66.208333333333329</v>
      </c>
      <c r="U17" s="3">
        <f>[13]Setembro!$E$24</f>
        <v>78.625</v>
      </c>
      <c r="V17" s="3">
        <f>[13]Setembro!$E$25</f>
        <v>69.583333333333329</v>
      </c>
      <c r="W17" s="3">
        <f>[13]Setembro!$E$26</f>
        <v>49.708333333333336</v>
      </c>
      <c r="X17" s="3">
        <f>[13]Setembro!$E$27</f>
        <v>44.625</v>
      </c>
      <c r="Y17" s="3">
        <f>[13]Setembro!$E$28</f>
        <v>47.875</v>
      </c>
      <c r="Z17" s="3">
        <f>[13]Setembro!$E$29</f>
        <v>80.916666666666671</v>
      </c>
      <c r="AA17" s="3">
        <f>[13]Setembro!$E$30</f>
        <v>49.75</v>
      </c>
      <c r="AB17" s="3">
        <f>[13]Setembro!$E$31</f>
        <v>51.333333333333336</v>
      </c>
      <c r="AC17" s="3">
        <f>[13]Setembro!$E$32</f>
        <v>46.583333333333336</v>
      </c>
      <c r="AD17" s="3">
        <f>[13]Setembro!$E$33</f>
        <v>40.041666666666664</v>
      </c>
      <c r="AE17" s="3">
        <f>[13]Setembro!$E$34</f>
        <v>49.208333333333336</v>
      </c>
      <c r="AF17" s="17">
        <f t="shared" si="1"/>
        <v>50.768055555555556</v>
      </c>
    </row>
    <row r="18" spans="1:33" ht="17.100000000000001" customHeight="1" x14ac:dyDescent="0.2">
      <c r="A18" s="10" t="s">
        <v>10</v>
      </c>
      <c r="B18" s="3">
        <f>[14]Setembro!$E$5</f>
        <v>47.75</v>
      </c>
      <c r="C18" s="3">
        <f>[14]Setembro!$E$6</f>
        <v>48.291666666666664</v>
      </c>
      <c r="D18" s="3">
        <f>[14]Setembro!$E$7</f>
        <v>46.833333333333336</v>
      </c>
      <c r="E18" s="3">
        <f>[14]Setembro!$E$8</f>
        <v>48.083333333333336</v>
      </c>
      <c r="F18" s="3">
        <f>[14]Setembro!$E$9</f>
        <v>52.791666666666664</v>
      </c>
      <c r="G18" s="3">
        <f>[14]Setembro!$E$10</f>
        <v>48.916666666666664</v>
      </c>
      <c r="H18" s="3">
        <f>[14]Setembro!$E$11</f>
        <v>25.291666666666668</v>
      </c>
      <c r="I18" s="3">
        <f>[14]Setembro!$E$12</f>
        <v>30.75</v>
      </c>
      <c r="J18" s="3">
        <f>[14]Setembro!$E$13</f>
        <v>33.208333333333336</v>
      </c>
      <c r="K18" s="3">
        <f>[14]Setembro!$E$14</f>
        <v>51.208333333333336</v>
      </c>
      <c r="L18" s="3">
        <f>[14]Setembro!$E$15</f>
        <v>72.714285714285708</v>
      </c>
      <c r="M18" s="3">
        <f>[14]Setembro!$E$16</f>
        <v>67.541666666666671</v>
      </c>
      <c r="N18" s="3">
        <f>[14]Setembro!$E$17</f>
        <v>66.333333333333329</v>
      </c>
      <c r="O18" s="3">
        <f>[14]Setembro!$E$18</f>
        <v>58.791666666666664</v>
      </c>
      <c r="P18" s="3">
        <f>[14]Setembro!$E$19</f>
        <v>49.583333333333336</v>
      </c>
      <c r="Q18" s="3">
        <f>[14]Setembro!$E$20</f>
        <v>46.333333333333336</v>
      </c>
      <c r="R18" s="3">
        <f>[14]Setembro!$E$21</f>
        <v>47.583333333333336</v>
      </c>
      <c r="S18" s="3">
        <f>[14]Setembro!$E$22</f>
        <v>41.125</v>
      </c>
      <c r="T18" s="3">
        <f>[14]Setembro!$E$23</f>
        <v>71.541666666666671</v>
      </c>
      <c r="U18" s="3">
        <f>[14]Setembro!$E$24</f>
        <v>74.875</v>
      </c>
      <c r="V18" s="3">
        <f>[14]Setembro!$E$25</f>
        <v>69.291666666666671</v>
      </c>
      <c r="W18" s="3">
        <f>[14]Setembro!$E$26</f>
        <v>45.375</v>
      </c>
      <c r="X18" s="3">
        <f>[14]Setembro!$E$27</f>
        <v>49.041666666666664</v>
      </c>
      <c r="Y18" s="3">
        <f>[14]Setembro!$E$28</f>
        <v>54.625</v>
      </c>
      <c r="Z18" s="3">
        <f>[14]Setembro!$E$29</f>
        <v>79.291666666666671</v>
      </c>
      <c r="AA18" s="3">
        <f>[14]Setembro!$E$30</f>
        <v>47.208333333333336</v>
      </c>
      <c r="AB18" s="3">
        <f>[14]Setembro!$E$31</f>
        <v>49.416666666666664</v>
      </c>
      <c r="AC18" s="3">
        <f>[14]Setembro!$E$32</f>
        <v>53.208333333333336</v>
      </c>
      <c r="AD18" s="3">
        <f>[14]Setembro!$E$33</f>
        <v>60.625</v>
      </c>
      <c r="AE18" s="3">
        <f>[14]Setembro!$E$34</f>
        <v>47.125</v>
      </c>
      <c r="AF18" s="17">
        <f t="shared" si="1"/>
        <v>52.825198412698427</v>
      </c>
    </row>
    <row r="19" spans="1:33" ht="17.100000000000001" customHeight="1" x14ac:dyDescent="0.2">
      <c r="A19" s="10" t="s">
        <v>11</v>
      </c>
      <c r="B19" s="3">
        <f>[15]Setembro!$E$5</f>
        <v>53.583333333333336</v>
      </c>
      <c r="C19" s="3">
        <f>[15]Setembro!$E$6</f>
        <v>52.041666666666664</v>
      </c>
      <c r="D19" s="3">
        <f>[15]Setembro!$E$7</f>
        <v>46.916666666666664</v>
      </c>
      <c r="E19" s="3">
        <f>[15]Setembro!$E$8</f>
        <v>53.375</v>
      </c>
      <c r="F19" s="3">
        <f>[15]Setembro!$E$9</f>
        <v>54.958333333333336</v>
      </c>
      <c r="G19" s="3">
        <f>[15]Setembro!$E$10</f>
        <v>44.541666666666664</v>
      </c>
      <c r="H19" s="3">
        <f>[15]Setembro!$E$11</f>
        <v>42.083333333333336</v>
      </c>
      <c r="I19" s="3">
        <f>[15]Setembro!$E$12</f>
        <v>53.833333333333336</v>
      </c>
      <c r="J19" s="3">
        <f>[15]Setembro!$E$13</f>
        <v>50.125</v>
      </c>
      <c r="K19" s="3">
        <f>[15]Setembro!$E$14</f>
        <v>49.75</v>
      </c>
      <c r="L19" s="3">
        <f>[15]Setembro!$E$15</f>
        <v>75.571428571428569</v>
      </c>
      <c r="M19" s="3">
        <f>[15]Setembro!$E$16</f>
        <v>63.708333333333336</v>
      </c>
      <c r="N19" s="3">
        <f>[15]Setembro!$E$17</f>
        <v>61.041666666666664</v>
      </c>
      <c r="O19" s="3">
        <f>[15]Setembro!$E$18</f>
        <v>62.208333333333336</v>
      </c>
      <c r="P19" s="3">
        <f>[15]Setembro!$E$19</f>
        <v>51.125</v>
      </c>
      <c r="Q19" s="3">
        <f>[15]Setembro!$E$20</f>
        <v>52.291666666666664</v>
      </c>
      <c r="R19" s="3">
        <f>[15]Setembro!$E$21</f>
        <v>54.625</v>
      </c>
      <c r="S19" s="3">
        <f>[15]Setembro!$E$22</f>
        <v>49.208333333333336</v>
      </c>
      <c r="T19" s="3">
        <f>[15]Setembro!$E$23</f>
        <v>73.708333333333329</v>
      </c>
      <c r="U19" s="3">
        <f>[15]Setembro!$E$24</f>
        <v>86.208333333333329</v>
      </c>
      <c r="V19" s="3">
        <f>[15]Setembro!$E$25</f>
        <v>81.541666666666671</v>
      </c>
      <c r="W19" s="3">
        <f>[15]Setembro!$E$26</f>
        <v>53.541666666666664</v>
      </c>
      <c r="X19" s="3">
        <f>[15]Setembro!$E$27</f>
        <v>52.125</v>
      </c>
      <c r="Y19" s="3">
        <f>[15]Setembro!$E$28</f>
        <v>60.583333333333336</v>
      </c>
      <c r="Z19" s="3">
        <f>[15]Setembro!$E$29</f>
        <v>88.416666666666671</v>
      </c>
      <c r="AA19" s="3">
        <f>[15]Setembro!$E$30</f>
        <v>50.125</v>
      </c>
      <c r="AB19" s="3">
        <f>[15]Setembro!$E$31</f>
        <v>46.541666666666664</v>
      </c>
      <c r="AC19" s="3">
        <f>[15]Setembro!$E$32</f>
        <v>56.083333333333336</v>
      </c>
      <c r="AD19" s="3">
        <f>[15]Setembro!$E$33</f>
        <v>53.125</v>
      </c>
      <c r="AE19" s="3">
        <f>[15]Setembro!$E$34</f>
        <v>55.75</v>
      </c>
      <c r="AF19" s="17">
        <f t="shared" si="1"/>
        <v>57.62460317460318</v>
      </c>
    </row>
    <row r="20" spans="1:33" ht="17.100000000000001" customHeight="1" x14ac:dyDescent="0.2">
      <c r="A20" s="10" t="s">
        <v>12</v>
      </c>
      <c r="B20" s="3">
        <f>[16]Setembro!$E$5</f>
        <v>39.25</v>
      </c>
      <c r="C20" s="3">
        <f>[16]Setembro!$E$6</f>
        <v>36.833333333333336</v>
      </c>
      <c r="D20" s="3">
        <f>[16]Setembro!$E$7</f>
        <v>34</v>
      </c>
      <c r="E20" s="3">
        <f>[16]Setembro!$E$8</f>
        <v>39.583333333333336</v>
      </c>
      <c r="F20" s="3">
        <f>[16]Setembro!$E$9</f>
        <v>39.875</v>
      </c>
      <c r="G20" s="3">
        <f>[16]Setembro!$E$10</f>
        <v>44.416666666666664</v>
      </c>
      <c r="H20" s="3">
        <f>[16]Setembro!$E$11</f>
        <v>41.708333333333336</v>
      </c>
      <c r="I20" s="3">
        <f>[16]Setembro!$E$12</f>
        <v>44.708333333333336</v>
      </c>
      <c r="J20" s="3">
        <f>[16]Setembro!$E$13</f>
        <v>47.791666666666664</v>
      </c>
      <c r="K20" s="3">
        <f>[16]Setembro!$E$14</f>
        <v>58.25</v>
      </c>
      <c r="L20" s="3">
        <f>[16]Setembro!$E$15</f>
        <v>75.38095238095238</v>
      </c>
      <c r="M20" s="3">
        <f>[16]Setembro!$E$16</f>
        <v>60.416666666666664</v>
      </c>
      <c r="N20" s="3">
        <f>[16]Setembro!$E$17</f>
        <v>52.416666666666664</v>
      </c>
      <c r="O20" s="3">
        <f>[16]Setembro!$E$18</f>
        <v>45.875</v>
      </c>
      <c r="P20" s="3">
        <f>[16]Setembro!$E$19</f>
        <v>43.458333333333336</v>
      </c>
      <c r="Q20" s="3">
        <f>[16]Setembro!$E$20</f>
        <v>53.125</v>
      </c>
      <c r="R20" s="3">
        <f>[16]Setembro!$E$21</f>
        <v>55.916666666666664</v>
      </c>
      <c r="S20" s="3">
        <f>[16]Setembro!$E$22</f>
        <v>49.708333333333336</v>
      </c>
      <c r="T20" s="3">
        <f>[16]Setembro!$E$23</f>
        <v>73.708333333333329</v>
      </c>
      <c r="U20" s="3">
        <f>[16]Setembro!$E$24</f>
        <v>86.208333333333329</v>
      </c>
      <c r="V20" s="3">
        <f>[16]Setembro!$E$25</f>
        <v>81.291666666666671</v>
      </c>
      <c r="W20" s="3">
        <f>[16]Setembro!$E$26</f>
        <v>55.041666666666664</v>
      </c>
      <c r="X20" s="3">
        <f>[16]Setembro!$E$27</f>
        <v>43.291666666666664</v>
      </c>
      <c r="Y20" s="3">
        <f>[16]Setembro!$E$28</f>
        <v>48.291666666666664</v>
      </c>
      <c r="Z20" s="3">
        <f>[16]Setembro!$E$29</f>
        <v>81.958333333333329</v>
      </c>
      <c r="AA20" s="3">
        <f>[16]Setembro!$E$30</f>
        <v>44.875</v>
      </c>
      <c r="AB20" s="3">
        <f>[16]Setembro!$E$31</f>
        <v>53</v>
      </c>
      <c r="AC20" s="3">
        <f>[16]Setembro!$E$32</f>
        <v>46.958333333333336</v>
      </c>
      <c r="AD20" s="3">
        <f>[16]Setembro!$E$33</f>
        <v>44.291666666666664</v>
      </c>
      <c r="AE20" s="3">
        <f>[16]Setembro!$E$34</f>
        <v>52.791666666666664</v>
      </c>
      <c r="AF20" s="17">
        <f t="shared" si="1"/>
        <v>52.480753968253978</v>
      </c>
    </row>
    <row r="21" spans="1:33" ht="17.100000000000001" customHeight="1" x14ac:dyDescent="0.2">
      <c r="A21" s="10" t="s">
        <v>13</v>
      </c>
      <c r="B21" s="3">
        <f>[17]Setembro!$E$5</f>
        <v>43.291666666666664</v>
      </c>
      <c r="C21" s="3">
        <f>[17]Setembro!$E$6</f>
        <v>40.875</v>
      </c>
      <c r="D21" s="3">
        <f>[17]Setembro!$E$7</f>
        <v>39.541666666666664</v>
      </c>
      <c r="E21" s="3">
        <f>[17]Setembro!$E$8</f>
        <v>41</v>
      </c>
      <c r="F21" s="3">
        <f>[17]Setembro!$E$9</f>
        <v>38.666666666666664</v>
      </c>
      <c r="G21" s="3">
        <f>[17]Setembro!$E$10</f>
        <v>36.916666666666664</v>
      </c>
      <c r="H21" s="3">
        <f>[17]Setembro!$E$11</f>
        <v>35.125</v>
      </c>
      <c r="I21" s="3">
        <f>[17]Setembro!$E$12</f>
        <v>40.541666666666664</v>
      </c>
      <c r="J21" s="3">
        <f>[17]Setembro!$E$13</f>
        <v>46.541666666666664</v>
      </c>
      <c r="K21" s="3">
        <f>[17]Setembro!$E$14</f>
        <v>48.083333333333336</v>
      </c>
      <c r="L21" s="3">
        <f>[17]Setembro!$E$15</f>
        <v>65.476190476190482</v>
      </c>
      <c r="M21" s="3">
        <f>[17]Setembro!$E$16</f>
        <v>57.625</v>
      </c>
      <c r="N21" s="3">
        <f>[17]Setembro!$E$17</f>
        <v>50.5</v>
      </c>
      <c r="O21" s="3">
        <f>[17]Setembro!$E$18</f>
        <v>49.708333333333336</v>
      </c>
      <c r="P21" s="3">
        <f>[17]Setembro!$E$19</f>
        <v>45.375</v>
      </c>
      <c r="Q21" s="3">
        <f>[17]Setembro!$E$20</f>
        <v>45.208333333333336</v>
      </c>
      <c r="R21" s="3">
        <f>[17]Setembro!$E$21</f>
        <v>46.291666666666664</v>
      </c>
      <c r="S21" s="3">
        <f>[17]Setembro!$E$22</f>
        <v>47.875</v>
      </c>
      <c r="T21" s="3">
        <f>[17]Setembro!$E$23</f>
        <v>58.958333333333336</v>
      </c>
      <c r="U21" s="3">
        <f>[17]Setembro!$E$24</f>
        <v>70.041666666666671</v>
      </c>
      <c r="V21" s="3">
        <f>[17]Setembro!$E$25</f>
        <v>75.458333333333329</v>
      </c>
      <c r="W21" s="3">
        <f>[17]Setembro!$E$26</f>
        <v>60.875</v>
      </c>
      <c r="X21" s="3">
        <f>[17]Setembro!$E$27</f>
        <v>48.166666666666664</v>
      </c>
      <c r="Y21" s="3">
        <f>[17]Setembro!$E$28</f>
        <v>54.625</v>
      </c>
      <c r="Z21" s="3">
        <f>[17]Setembro!$E$29</f>
        <v>80.291666666666671</v>
      </c>
      <c r="AA21" s="3">
        <f>[17]Setembro!$E$30</f>
        <v>51.5</v>
      </c>
      <c r="AB21" s="3">
        <f>[17]Setembro!$E$31</f>
        <v>52.375</v>
      </c>
      <c r="AC21" s="3">
        <f>[17]Setembro!$E$32</f>
        <v>47.041666666666664</v>
      </c>
      <c r="AD21" s="3">
        <f>[17]Setembro!$E$33</f>
        <v>48.166666666666664</v>
      </c>
      <c r="AE21" s="3">
        <f>[17]Setembro!$E$34</f>
        <v>51.625</v>
      </c>
      <c r="AF21" s="17">
        <f t="shared" si="1"/>
        <v>50.592261904761919</v>
      </c>
    </row>
    <row r="22" spans="1:33" ht="17.100000000000001" customHeight="1" x14ac:dyDescent="0.2">
      <c r="A22" s="10" t="s">
        <v>14</v>
      </c>
      <c r="B22" s="3">
        <f>[18]Setembro!$E$5</f>
        <v>45.45</v>
      </c>
      <c r="C22" s="3">
        <f>[18]Setembro!$E$6</f>
        <v>41.45</v>
      </c>
      <c r="D22" s="3">
        <f>[18]Setembro!$E$7</f>
        <v>40.476190476190474</v>
      </c>
      <c r="E22" s="3">
        <f>[18]Setembro!$E$8</f>
        <v>42.458333333333336</v>
      </c>
      <c r="F22" s="3">
        <f>[18]Setembro!$E$9</f>
        <v>44.238095238095241</v>
      </c>
      <c r="G22" s="3">
        <f>[18]Setembro!$E$10</f>
        <v>37.416666666666664</v>
      </c>
      <c r="H22" s="3">
        <f>[18]Setembro!$E$11</f>
        <v>31.208333333333332</v>
      </c>
      <c r="I22" s="3">
        <f>[18]Setembro!$E$12</f>
        <v>29.166666666666668</v>
      </c>
      <c r="J22" s="3">
        <f>[18]Setembro!$E$13</f>
        <v>33.916666666666664</v>
      </c>
      <c r="K22" s="3">
        <f>[18]Setembro!$E$14</f>
        <v>31.791666666666668</v>
      </c>
      <c r="L22" s="3">
        <f>[18]Setembro!$E$15</f>
        <v>42.095238095238095</v>
      </c>
      <c r="M22" s="3">
        <f>[18]Setembro!$E$16</f>
        <v>42.166666666666664</v>
      </c>
      <c r="N22" s="3">
        <f>[18]Setembro!$E$17</f>
        <v>40.166666666666664</v>
      </c>
      <c r="O22" s="3">
        <f>[18]Setembro!$E$18</f>
        <v>41.791666666666664</v>
      </c>
      <c r="P22" s="3">
        <f>[18]Setembro!$E$19</f>
        <v>38.833333333333336</v>
      </c>
      <c r="Q22" s="3">
        <f>[18]Setembro!$E$20</f>
        <v>37.916666666666664</v>
      </c>
      <c r="R22" s="3">
        <f>[18]Setembro!$E$21</f>
        <v>38.416666666666664</v>
      </c>
      <c r="S22" s="3">
        <f>[18]Setembro!$E$22</f>
        <v>39.416666666666664</v>
      </c>
      <c r="T22" s="3">
        <f>[18]Setembro!$E$23</f>
        <v>46.75</v>
      </c>
      <c r="U22" s="3">
        <f>[18]Setembro!$E$24</f>
        <v>85.375</v>
      </c>
      <c r="V22" s="3">
        <f>[18]Setembro!$E$25</f>
        <v>84.125</v>
      </c>
      <c r="W22" s="3">
        <f>[18]Setembro!$E$26</f>
        <v>80.84210526315789</v>
      </c>
      <c r="X22" s="3">
        <f>[18]Setembro!$E$27</f>
        <v>72.86666666666666</v>
      </c>
      <c r="Y22" s="3">
        <f>[18]Setembro!$E$28</f>
        <v>65.588235294117652</v>
      </c>
      <c r="Z22" s="3">
        <f>[18]Setembro!$E$29</f>
        <v>83.954545454545453</v>
      </c>
      <c r="AA22" s="3">
        <f>[18]Setembro!$E$30</f>
        <v>85.235294117647058</v>
      </c>
      <c r="AB22" s="3">
        <f>[18]Setembro!$E$31</f>
        <v>69.384615384615387</v>
      </c>
      <c r="AC22" s="3">
        <f>[18]Setembro!$E$32</f>
        <v>69</v>
      </c>
      <c r="AD22" s="3">
        <f>[18]Setembro!$E$33</f>
        <v>54.375</v>
      </c>
      <c r="AE22" s="3">
        <f>[18]Setembro!$E$34</f>
        <v>49.384615384615387</v>
      </c>
      <c r="AF22" s="17">
        <f t="shared" si="1"/>
        <v>51.508575601385203</v>
      </c>
    </row>
    <row r="23" spans="1:33" ht="17.100000000000001" customHeight="1" x14ac:dyDescent="0.2">
      <c r="A23" s="10" t="s">
        <v>15</v>
      </c>
      <c r="B23" s="3">
        <f>[19]Setembro!$E$5</f>
        <v>43.125</v>
      </c>
      <c r="C23" s="3">
        <f>[19]Setembro!$E$6</f>
        <v>35.291666666666664</v>
      </c>
      <c r="D23" s="3">
        <f>[19]Setembro!$E$7</f>
        <v>32.541666666666664</v>
      </c>
      <c r="E23" s="3">
        <f>[19]Setembro!$E$8</f>
        <v>47.625</v>
      </c>
      <c r="F23" s="3">
        <f>[19]Setembro!$E$9</f>
        <v>49.708333333333336</v>
      </c>
      <c r="G23" s="3">
        <f>[19]Setembro!$E$10</f>
        <v>32.25</v>
      </c>
      <c r="H23" s="3">
        <f>[19]Setembro!$E$11</f>
        <v>26.708333333333332</v>
      </c>
      <c r="I23" s="3">
        <f>[19]Setembro!$E$12</f>
        <v>30.833333333333332</v>
      </c>
      <c r="J23" s="3">
        <f>[19]Setembro!$E$13</f>
        <v>36.25</v>
      </c>
      <c r="K23" s="3">
        <f>[19]Setembro!$E$14</f>
        <v>65.25</v>
      </c>
      <c r="L23" s="3">
        <f>[19]Setembro!$E$15</f>
        <v>80.857142857142861</v>
      </c>
      <c r="M23" s="3">
        <f>[19]Setembro!$E$16</f>
        <v>59.5</v>
      </c>
      <c r="N23" s="3">
        <f>[19]Setembro!$E$17</f>
        <v>59.5</v>
      </c>
      <c r="O23" s="3">
        <f>[19]Setembro!$E$18</f>
        <v>52.5</v>
      </c>
      <c r="P23" s="3">
        <f>[19]Setembro!$E$19</f>
        <v>50.416666666666664</v>
      </c>
      <c r="Q23" s="3">
        <f>[19]Setembro!$E$20</f>
        <v>43</v>
      </c>
      <c r="R23" s="3">
        <f>[19]Setembro!$E$21</f>
        <v>44.5</v>
      </c>
      <c r="S23" s="3">
        <f>[19]Setembro!$E$22</f>
        <v>45.125</v>
      </c>
      <c r="T23" s="3">
        <f>[19]Setembro!$E$23</f>
        <v>71.25</v>
      </c>
      <c r="U23" s="3">
        <f>[19]Setembro!$E$24</f>
        <v>74.5</v>
      </c>
      <c r="V23" s="3">
        <f>[19]Setembro!$E$25</f>
        <v>69.25</v>
      </c>
      <c r="W23" s="3">
        <f>[19]Setembro!$E$26</f>
        <v>35.333333333333336</v>
      </c>
      <c r="X23" s="3">
        <f>[19]Setembro!$E$27</f>
        <v>32.125</v>
      </c>
      <c r="Y23" s="3">
        <f>[19]Setembro!$E$28</f>
        <v>53.208333333333336</v>
      </c>
      <c r="Z23" s="3">
        <f>[19]Setembro!$E$29</f>
        <v>78.541666666666671</v>
      </c>
      <c r="AA23" s="3">
        <f>[19]Setembro!$E$30</f>
        <v>49.083333333333336</v>
      </c>
      <c r="AB23" s="3">
        <f>[19]Setembro!$E$31</f>
        <v>43.125</v>
      </c>
      <c r="AC23" s="3">
        <f>[19]Setembro!$E$32</f>
        <v>56.166666666666664</v>
      </c>
      <c r="AD23" s="3">
        <f>[19]Setembro!$E$33</f>
        <v>60.583333333333336</v>
      </c>
      <c r="AE23" s="3">
        <f>[19]Setembro!$E$34</f>
        <v>54.166666666666664</v>
      </c>
      <c r="AF23" s="17">
        <f t="shared" si="1"/>
        <v>50.410515873015861</v>
      </c>
    </row>
    <row r="24" spans="1:33" ht="17.100000000000001" customHeight="1" x14ac:dyDescent="0.2">
      <c r="A24" s="10" t="s">
        <v>16</v>
      </c>
      <c r="B24" s="3">
        <f>[20]Setembro!$E$5</f>
        <v>33</v>
      </c>
      <c r="C24" s="3">
        <f>[20]Setembro!$E$6</f>
        <v>38.791666666666664</v>
      </c>
      <c r="D24" s="3">
        <f>[20]Setembro!$E$7</f>
        <v>31.166666666666668</v>
      </c>
      <c r="E24" s="3">
        <f>[20]Setembro!$E$8</f>
        <v>37.541666666666664</v>
      </c>
      <c r="F24" s="3">
        <f>[20]Setembro!$E$9</f>
        <v>38.333333333333336</v>
      </c>
      <c r="G24" s="3">
        <f>[20]Setembro!$E$10</f>
        <v>26.291666666666668</v>
      </c>
      <c r="H24" s="3">
        <f>[20]Setembro!$E$11</f>
        <v>30.583333333333332</v>
      </c>
      <c r="I24" s="3">
        <f>[20]Setembro!$E$12</f>
        <v>35.166666666666664</v>
      </c>
      <c r="J24" s="3">
        <f>[20]Setembro!$E$13</f>
        <v>53.333333333333336</v>
      </c>
      <c r="K24" s="3">
        <f>[20]Setembro!$E$14</f>
        <v>75</v>
      </c>
      <c r="L24" s="3">
        <f>[20]Setembro!$E$15</f>
        <v>76.761904761904759</v>
      </c>
      <c r="M24" s="3">
        <f>[20]Setembro!$E$16</f>
        <v>62.75</v>
      </c>
      <c r="N24" s="3">
        <f>[20]Setembro!$E$17</f>
        <v>53.916666666666664</v>
      </c>
      <c r="O24" s="3">
        <f>[20]Setembro!$E$18</f>
        <v>44.541666666666664</v>
      </c>
      <c r="P24" s="3">
        <f>[20]Setembro!$E$19</f>
        <v>35.5</v>
      </c>
      <c r="Q24" s="3">
        <f>[20]Setembro!$E$20</f>
        <v>37.458333333333336</v>
      </c>
      <c r="R24" s="3">
        <f>[20]Setembro!$E$21</f>
        <v>38.666666666666664</v>
      </c>
      <c r="S24" s="3">
        <f>[20]Setembro!$E$22</f>
        <v>38.875</v>
      </c>
      <c r="T24" s="3">
        <f>[20]Setembro!$E$23</f>
        <v>62.375</v>
      </c>
      <c r="U24" s="3">
        <f>[20]Setembro!$E$24</f>
        <v>67.958333333333329</v>
      </c>
      <c r="V24" s="3">
        <f>[20]Setembro!$E$25</f>
        <v>58.666666666666664</v>
      </c>
      <c r="W24" s="3">
        <f>[20]Setembro!$E$26</f>
        <v>41.083333333333336</v>
      </c>
      <c r="X24" s="3">
        <f>[20]Setembro!$E$27</f>
        <v>34.791666666666664</v>
      </c>
      <c r="Y24" s="3">
        <f>[20]Setembro!$E$28</f>
        <v>44.458333333333336</v>
      </c>
      <c r="Z24" s="3">
        <f>[20]Setembro!$E$29</f>
        <v>67.875</v>
      </c>
      <c r="AA24" s="3">
        <f>[20]Setembro!$E$30</f>
        <v>39.416666666666664</v>
      </c>
      <c r="AB24" s="3">
        <f>[20]Setembro!$E$31</f>
        <v>45.916666666666664</v>
      </c>
      <c r="AC24" s="3">
        <f>[20]Setembro!$E$32</f>
        <v>41.458333333333336</v>
      </c>
      <c r="AD24" s="3">
        <f>[20]Setembro!$E$33</f>
        <v>42.208333333333336</v>
      </c>
      <c r="AE24" s="3">
        <f>[20]Setembro!$E$34</f>
        <v>39.61904761904762</v>
      </c>
      <c r="AF24" s="17">
        <f t="shared" si="1"/>
        <v>45.783531746031741</v>
      </c>
    </row>
    <row r="25" spans="1:33" ht="17.100000000000001" customHeight="1" x14ac:dyDescent="0.2">
      <c r="A25" s="10" t="s">
        <v>17</v>
      </c>
      <c r="B25" s="3">
        <f>[21]Setembro!$E$5</f>
        <v>49.75</v>
      </c>
      <c r="C25" s="3">
        <f>[21]Setembro!$E$6</f>
        <v>51.666666666666664</v>
      </c>
      <c r="D25" s="3">
        <f>[21]Setembro!$E$7</f>
        <v>48.75</v>
      </c>
      <c r="E25" s="3">
        <f>[21]Setembro!$E$8</f>
        <v>45.208333333333336</v>
      </c>
      <c r="F25" s="3">
        <f>[21]Setembro!$E$9</f>
        <v>49.833333333333336</v>
      </c>
      <c r="G25" s="3">
        <f>[21]Setembro!$E$10</f>
        <v>46.958333333333336</v>
      </c>
      <c r="H25" s="3">
        <f>[21]Setembro!$E$11</f>
        <v>31.666666666666668</v>
      </c>
      <c r="I25" s="3">
        <f>[21]Setembro!$E$12</f>
        <v>46.125</v>
      </c>
      <c r="J25" s="3">
        <f>[21]Setembro!$E$13</f>
        <v>42.166666666666664</v>
      </c>
      <c r="K25" s="3">
        <f>[21]Setembro!$E$14</f>
        <v>48.125</v>
      </c>
      <c r="L25" s="3">
        <f>[21]Setembro!$E$15</f>
        <v>71.285714285714292</v>
      </c>
      <c r="M25" s="3">
        <f>[21]Setembro!$E$16</f>
        <v>61.166666666666664</v>
      </c>
      <c r="N25" s="3">
        <f>[21]Setembro!$E$17</f>
        <v>60.708333333333336</v>
      </c>
      <c r="O25" s="3">
        <f>[21]Setembro!$E$18</f>
        <v>58.5</v>
      </c>
      <c r="P25" s="3">
        <f>[21]Setembro!$E$19</f>
        <v>49.958333333333336</v>
      </c>
      <c r="Q25" s="3">
        <f>[21]Setembro!$E$20</f>
        <v>48.458333333333336</v>
      </c>
      <c r="R25" s="3">
        <f>[21]Setembro!$E$21</f>
        <v>52.75</v>
      </c>
      <c r="S25" s="3">
        <f>[21]Setembro!$E$22</f>
        <v>42.083333333333336</v>
      </c>
      <c r="T25" s="3">
        <f>[21]Setembro!$E$23</f>
        <v>67.75</v>
      </c>
      <c r="U25" s="3">
        <f>[21]Setembro!$E$24</f>
        <v>83.958333333333329</v>
      </c>
      <c r="V25" s="3">
        <f>[21]Setembro!$E$25</f>
        <v>82.347826086956516</v>
      </c>
      <c r="W25" s="3">
        <f>[21]Setembro!$E$26</f>
        <v>59.583333333333336</v>
      </c>
      <c r="X25" s="3">
        <f>[21]Setembro!$E$27</f>
        <v>57.666666666666664</v>
      </c>
      <c r="Y25" s="3">
        <f>[21]Setembro!$E$28</f>
        <v>56.125</v>
      </c>
      <c r="Z25" s="3">
        <f>[21]Setembro!$E$29</f>
        <v>81.75</v>
      </c>
      <c r="AA25" s="3">
        <f>[21]Setembro!$E$30</f>
        <v>51.083333333333336</v>
      </c>
      <c r="AB25" s="3">
        <f>[21]Setembro!$E$31</f>
        <v>57.833333333333336</v>
      </c>
      <c r="AC25" s="3">
        <f>[21]Setembro!$E$32</f>
        <v>53.625</v>
      </c>
      <c r="AD25" s="3">
        <f>[21]Setembro!$E$33</f>
        <v>53.583333333333336</v>
      </c>
      <c r="AE25" s="3">
        <f>[21]Setembro!$E$34</f>
        <v>49</v>
      </c>
      <c r="AF25" s="17">
        <f t="shared" si="1"/>
        <v>55.3155624568668</v>
      </c>
    </row>
    <row r="26" spans="1:33" ht="17.100000000000001" customHeight="1" x14ac:dyDescent="0.2">
      <c r="A26" s="10" t="s">
        <v>18</v>
      </c>
      <c r="B26" s="3">
        <f>[22]Setembro!$E$5</f>
        <v>34.5</v>
      </c>
      <c r="C26" s="3">
        <f>[22]Setembro!$E$6</f>
        <v>31.5</v>
      </c>
      <c r="D26" s="3">
        <f>[22]Setembro!$E$7</f>
        <v>28.666666666666668</v>
      </c>
      <c r="E26" s="3">
        <f>[22]Setembro!$E$8</f>
        <v>34.083333333333336</v>
      </c>
      <c r="F26" s="3">
        <f>[22]Setembro!$E$9</f>
        <v>32.958333333333336</v>
      </c>
      <c r="G26" s="3">
        <f>[22]Setembro!$E$10</f>
        <v>26</v>
      </c>
      <c r="H26" s="3">
        <f>[22]Setembro!$E$11</f>
        <v>25.083333333333332</v>
      </c>
      <c r="I26" s="3">
        <f>[22]Setembro!$E$12</f>
        <v>27.416666666666668</v>
      </c>
      <c r="J26" s="3">
        <f>[22]Setembro!$E$13</f>
        <v>30.958333333333332</v>
      </c>
      <c r="K26" s="3">
        <f>[22]Setembro!$E$14</f>
        <v>31.5</v>
      </c>
      <c r="L26" s="3">
        <f>[22]Setembro!$E$15</f>
        <v>60.80952380952381</v>
      </c>
      <c r="M26" s="3">
        <f>[22]Setembro!$E$16</f>
        <v>46.75</v>
      </c>
      <c r="N26" s="3">
        <f>[22]Setembro!$E$17</f>
        <v>40.416666666666664</v>
      </c>
      <c r="O26" s="3">
        <f>[22]Setembro!$E$18</f>
        <v>39.541666666666664</v>
      </c>
      <c r="P26" s="3">
        <f>[22]Setembro!$E$19</f>
        <v>38.291666666666664</v>
      </c>
      <c r="Q26" s="3">
        <f>[22]Setembro!$E$20</f>
        <v>41.625</v>
      </c>
      <c r="R26" s="3">
        <f>[22]Setembro!$E$21</f>
        <v>47.375</v>
      </c>
      <c r="S26" s="3">
        <f>[22]Setembro!$E$22</f>
        <v>48.25</v>
      </c>
      <c r="T26" s="3">
        <f>[22]Setembro!$E$23</f>
        <v>64.916666666666671</v>
      </c>
      <c r="U26" s="3">
        <f>[22]Setembro!$E$24</f>
        <v>90.833333333333329</v>
      </c>
      <c r="V26" s="3">
        <f>[22]Setembro!$E$25</f>
        <v>92.916666666666671</v>
      </c>
      <c r="W26" s="3">
        <f>[22]Setembro!$E$26</f>
        <v>56.833333333333336</v>
      </c>
      <c r="X26" s="3">
        <f>[22]Setembro!$E$27</f>
        <v>56.916666666666664</v>
      </c>
      <c r="Y26" s="3">
        <f>[22]Setembro!$E$28</f>
        <v>57.458333333333336</v>
      </c>
      <c r="Z26" s="3">
        <f>[22]Setembro!$E$29</f>
        <v>78.833333333333329</v>
      </c>
      <c r="AA26" s="3">
        <f>[22]Setembro!$E$30</f>
        <v>61.875</v>
      </c>
      <c r="AB26" s="3">
        <f>[22]Setembro!$E$31</f>
        <v>47.791666666666664</v>
      </c>
      <c r="AC26" s="3">
        <f>[22]Setembro!$E$32</f>
        <v>48.583333333333336</v>
      </c>
      <c r="AD26" s="3">
        <f>[22]Setembro!$E$33</f>
        <v>47.25</v>
      </c>
      <c r="AE26" s="3">
        <f>[22]Setembro!$E$34</f>
        <v>49.833333333333336</v>
      </c>
      <c r="AF26" s="17">
        <f t="shared" si="1"/>
        <v>47.325595238095232</v>
      </c>
    </row>
    <row r="27" spans="1:33" ht="17.100000000000001" customHeight="1" x14ac:dyDescent="0.2">
      <c r="A27" s="10" t="s">
        <v>19</v>
      </c>
      <c r="B27" s="3">
        <f>[23]Setembro!$E$5</f>
        <v>44.5</v>
      </c>
      <c r="C27" s="3">
        <f>[23]Setembro!$E$6</f>
        <v>39.958333333333336</v>
      </c>
      <c r="D27" s="3">
        <f>[23]Setembro!$E$7</f>
        <v>39.5</v>
      </c>
      <c r="E27" s="3">
        <f>[23]Setembro!$E$8</f>
        <v>49.583333333333336</v>
      </c>
      <c r="F27" s="3">
        <f>[23]Setembro!$E$9</f>
        <v>52.041666666666664</v>
      </c>
      <c r="G27" s="3">
        <f>[23]Setembro!$E$10</f>
        <v>45.708333333333336</v>
      </c>
      <c r="H27" s="3">
        <f>[23]Setembro!$E$11</f>
        <v>38.208333333333336</v>
      </c>
      <c r="I27" s="3">
        <f>[23]Setembro!$E$12</f>
        <v>33.666666666666664</v>
      </c>
      <c r="J27" s="3">
        <f>[23]Setembro!$E$13</f>
        <v>39.583333333333336</v>
      </c>
      <c r="K27" s="3">
        <f>[23]Setembro!$E$14</f>
        <v>62.375</v>
      </c>
      <c r="L27" s="3">
        <f>[23]Setembro!$E$15</f>
        <v>79.61904761904762</v>
      </c>
      <c r="M27" s="3">
        <f>[23]Setembro!$E$16</f>
        <v>67.291666666666671</v>
      </c>
      <c r="N27" s="3">
        <f>[23]Setembro!$E$17</f>
        <v>61.458333333333336</v>
      </c>
      <c r="O27" s="3">
        <f>[23]Setembro!$E$18</f>
        <v>46.958333333333336</v>
      </c>
      <c r="P27" s="3">
        <f>[23]Setembro!$E$19</f>
        <v>52.041666666666664</v>
      </c>
      <c r="Q27" s="3">
        <f>[23]Setembro!$E$20</f>
        <v>47.041666666666664</v>
      </c>
      <c r="R27" s="3">
        <f>[23]Setembro!$E$21</f>
        <v>50.541666666666664</v>
      </c>
      <c r="S27" s="3">
        <f>[23]Setembro!$E$22</f>
        <v>47.625</v>
      </c>
      <c r="T27" s="3">
        <f>[23]Setembro!$E$23</f>
        <v>69.708333333333329</v>
      </c>
      <c r="U27" s="3">
        <f>[23]Setembro!$E$24</f>
        <v>66.666666666666671</v>
      </c>
      <c r="V27" s="3">
        <f>[23]Setembro!$E$25</f>
        <v>59.25</v>
      </c>
      <c r="W27" s="3">
        <f>[23]Setembro!$E$26</f>
        <v>40.833333333333336</v>
      </c>
      <c r="X27" s="3">
        <f>[23]Setembro!$E$27</f>
        <v>39.833333333333336</v>
      </c>
      <c r="Y27" s="3">
        <f>[23]Setembro!$E$28</f>
        <v>51.75</v>
      </c>
      <c r="Z27" s="3">
        <f>[23]Setembro!$E$29</f>
        <v>66.583333333333329</v>
      </c>
      <c r="AA27" s="3">
        <f>[23]Setembro!$E$30</f>
        <v>43.041666666666664</v>
      </c>
      <c r="AB27" s="3">
        <f>[23]Setembro!$E$31</f>
        <v>44.583333333333336</v>
      </c>
      <c r="AC27" s="3">
        <f>[23]Setembro!$E$32</f>
        <v>49.833333333333336</v>
      </c>
      <c r="AD27" s="3">
        <f>[23]Setembro!$E$33</f>
        <v>65.583333333333329</v>
      </c>
      <c r="AE27" s="3">
        <f>[23]Setembro!$E$34</f>
        <v>54.416666666666664</v>
      </c>
      <c r="AF27" s="17">
        <f t="shared" si="1"/>
        <v>51.659523809523797</v>
      </c>
    </row>
    <row r="28" spans="1:33" ht="17.100000000000001" customHeight="1" x14ac:dyDescent="0.2">
      <c r="A28" s="10" t="s">
        <v>31</v>
      </c>
      <c r="B28" s="3">
        <f>[24]Setembro!$E$5</f>
        <v>34.625</v>
      </c>
      <c r="C28" s="3">
        <f>[24]Setembro!$E$6</f>
        <v>34.75</v>
      </c>
      <c r="D28" s="3">
        <f>[24]Setembro!$E$7</f>
        <v>36.875</v>
      </c>
      <c r="E28" s="3">
        <f>[24]Setembro!$E$8</f>
        <v>43.541666666666664</v>
      </c>
      <c r="F28" s="3">
        <f>[24]Setembro!$E$9</f>
        <v>35.333333333333336</v>
      </c>
      <c r="G28" s="3">
        <f>[24]Setembro!$E$10</f>
        <v>24.166666666666668</v>
      </c>
      <c r="H28" s="3">
        <f>[24]Setembro!$E$11</f>
        <v>26</v>
      </c>
      <c r="I28" s="3">
        <f>[24]Setembro!$E$12</f>
        <v>29.416666666666668</v>
      </c>
      <c r="J28" s="3">
        <f>[24]Setembro!$E$13</f>
        <v>27.083333333333332</v>
      </c>
      <c r="K28" s="3">
        <f>[24]Setembro!$E$14</f>
        <v>35.75</v>
      </c>
      <c r="L28" s="3">
        <f>[24]Setembro!$E$15</f>
        <v>70.714285714285708</v>
      </c>
      <c r="M28" s="3">
        <f>[24]Setembro!$E$16</f>
        <v>50.666666666666664</v>
      </c>
      <c r="N28" s="3">
        <f>[24]Setembro!$E$17</f>
        <v>56.625</v>
      </c>
      <c r="O28" s="3">
        <f>[24]Setembro!$E$18</f>
        <v>51.875</v>
      </c>
      <c r="P28" s="3">
        <f>[24]Setembro!$E$19</f>
        <v>36.875</v>
      </c>
      <c r="Q28" s="3">
        <f>[24]Setembro!$E$20</f>
        <v>40.916666666666664</v>
      </c>
      <c r="R28" s="3">
        <f>[24]Setembro!$E$21</f>
        <v>43.583333333333336</v>
      </c>
      <c r="S28" s="3">
        <f>[24]Setembro!$E$22</f>
        <v>42.333333333333336</v>
      </c>
      <c r="T28" s="3">
        <f>[24]Setembro!$E$23</f>
        <v>63.25</v>
      </c>
      <c r="U28" s="3">
        <f>[24]Setembro!$E$24</f>
        <v>86.458333333333329</v>
      </c>
      <c r="V28" s="3">
        <f>[24]Setembro!$E$25</f>
        <v>84.375</v>
      </c>
      <c r="W28" s="3">
        <f>[24]Setembro!$E$26</f>
        <v>62.208333333333336</v>
      </c>
      <c r="X28" s="3">
        <f>[24]Setembro!$E$27</f>
        <v>51.25</v>
      </c>
      <c r="Y28" s="3">
        <f>[24]Setembro!$E$28</f>
        <v>48.166666666666664</v>
      </c>
      <c r="Z28" s="3">
        <f>[24]Setembro!$E$29</f>
        <v>77</v>
      </c>
      <c r="AA28" s="3">
        <f>[24]Setembro!$E$30</f>
        <v>55.083333333333336</v>
      </c>
      <c r="AB28" s="3">
        <f>[24]Setembro!$E$31</f>
        <v>52.833333333333336</v>
      </c>
      <c r="AC28" s="3">
        <f>[24]Setembro!$E$32</f>
        <v>54.708333333333336</v>
      </c>
      <c r="AD28" s="3">
        <f>[24]Setembro!$E$33</f>
        <v>42</v>
      </c>
      <c r="AE28" s="3">
        <f>[24]Setembro!$E$34</f>
        <v>41.458333333333336</v>
      </c>
      <c r="AF28" s="17">
        <f t="shared" si="1"/>
        <v>47.997420634920637</v>
      </c>
    </row>
    <row r="29" spans="1:33" ht="17.100000000000001" customHeight="1" x14ac:dyDescent="0.2">
      <c r="A29" s="10" t="s">
        <v>20</v>
      </c>
      <c r="B29" s="3">
        <f>[25]Setembro!$E$5</f>
        <v>41.791666666666664</v>
      </c>
      <c r="C29" s="3">
        <f>[25]Setembro!$E$6</f>
        <v>36.666666666666664</v>
      </c>
      <c r="D29" s="3">
        <f>[25]Setembro!$E$7</f>
        <v>46.541666666666664</v>
      </c>
      <c r="E29" s="3">
        <f>[25]Setembro!$E$8</f>
        <v>45.916666666666664</v>
      </c>
      <c r="F29" s="3">
        <f>[25]Setembro!$E$9</f>
        <v>40.333333333333336</v>
      </c>
      <c r="G29" s="3">
        <f>[25]Setembro!$E$10</f>
        <v>39.041666666666664</v>
      </c>
      <c r="H29" s="3">
        <f>[25]Setembro!$E$11</f>
        <v>31.291666666666668</v>
      </c>
      <c r="I29" s="3">
        <f>[25]Setembro!$E$12</f>
        <v>36.666666666666664</v>
      </c>
      <c r="J29" s="3">
        <f>[25]Setembro!$E$13</f>
        <v>36.708333333333336</v>
      </c>
      <c r="K29" s="3">
        <f>[25]Setembro!$E$14</f>
        <v>50.19047619047619</v>
      </c>
      <c r="L29" s="3">
        <f>[25]Setembro!$E$15</f>
        <v>50.19047619047619</v>
      </c>
      <c r="M29" s="3">
        <f>[25]Setembro!$E$16</f>
        <v>51.833333333333336</v>
      </c>
      <c r="N29" s="3">
        <f>[25]Setembro!$E$17</f>
        <v>43</v>
      </c>
      <c r="O29" s="3">
        <f>[25]Setembro!$E$18</f>
        <v>46.75</v>
      </c>
      <c r="P29" s="3">
        <f>[25]Setembro!$E$19</f>
        <v>46.458333333333336</v>
      </c>
      <c r="Q29" s="3">
        <f>[25]Setembro!$E$20</f>
        <v>35.791666666666664</v>
      </c>
      <c r="R29" s="3">
        <f>[25]Setembro!$E$21</f>
        <v>42.833333333333336</v>
      </c>
      <c r="S29" s="3">
        <f>[25]Setembro!$E$22</f>
        <v>43.125</v>
      </c>
      <c r="T29" s="3">
        <f>[25]Setembro!$E$23</f>
        <v>48.375</v>
      </c>
      <c r="U29" s="3">
        <f>[25]Setembro!$E$24</f>
        <v>80.375</v>
      </c>
      <c r="V29" s="3">
        <f>[25]Setembro!$E$25</f>
        <v>89.666666666666671</v>
      </c>
      <c r="W29" s="3">
        <f>[25]Setembro!$E$26</f>
        <v>74.291666666666671</v>
      </c>
      <c r="X29" s="3">
        <f>[25]Setembro!$E$27</f>
        <v>59.958333333333336</v>
      </c>
      <c r="Y29" s="3">
        <f>[25]Setembro!$E$28</f>
        <v>61.125</v>
      </c>
      <c r="Z29" s="3">
        <f>[25]Setembro!$E$29</f>
        <v>84.791666666666671</v>
      </c>
      <c r="AA29" s="3">
        <f>[25]Setembro!$E$30</f>
        <v>66.375</v>
      </c>
      <c r="AB29" s="3">
        <f>[25]Setembro!$E$31</f>
        <v>47.75</v>
      </c>
      <c r="AC29" s="3">
        <f>[25]Setembro!$E$32</f>
        <v>51.375</v>
      </c>
      <c r="AD29" s="3">
        <f>[25]Setembro!$E$33</f>
        <v>45.125</v>
      </c>
      <c r="AE29" s="3">
        <f>[25]Setembro!$E$34</f>
        <v>39.083333333333336</v>
      </c>
      <c r="AF29" s="17">
        <f t="shared" si="1"/>
        <v>50.447420634920633</v>
      </c>
    </row>
    <row r="30" spans="1:33" s="5" customFormat="1" ht="17.100000000000001" customHeight="1" x14ac:dyDescent="0.2">
      <c r="A30" s="14" t="s">
        <v>35</v>
      </c>
      <c r="B30" s="22">
        <f>AVERAGE(B5:B29)</f>
        <v>42.256333333333345</v>
      </c>
      <c r="C30" s="22">
        <f t="shared" ref="C30:AE30" si="2">AVERAGE(C5:C29)</f>
        <v>40.764666666666663</v>
      </c>
      <c r="D30" s="22">
        <f t="shared" si="2"/>
        <v>39.982380952380943</v>
      </c>
      <c r="E30" s="22">
        <f t="shared" si="2"/>
        <v>44.419200000000011</v>
      </c>
      <c r="F30" s="22">
        <f t="shared" si="2"/>
        <v>44.080393374741199</v>
      </c>
      <c r="G30" s="22">
        <f t="shared" si="2"/>
        <v>39.34333333333332</v>
      </c>
      <c r="H30" s="22">
        <f t="shared" si="2"/>
        <v>34.246666666666677</v>
      </c>
      <c r="I30" s="22">
        <f t="shared" si="2"/>
        <v>37.655000000000001</v>
      </c>
      <c r="J30" s="22">
        <f t="shared" si="2"/>
        <v>39.648333333333341</v>
      </c>
      <c r="K30" s="22">
        <f t="shared" si="2"/>
        <v>48.424285714285709</v>
      </c>
      <c r="L30" s="22">
        <f t="shared" si="2"/>
        <v>65.572142857142865</v>
      </c>
      <c r="M30" s="22">
        <f t="shared" si="2"/>
        <v>55.69166666666667</v>
      </c>
      <c r="N30" s="22">
        <f t="shared" si="2"/>
        <v>51.72</v>
      </c>
      <c r="O30" s="22">
        <f t="shared" si="2"/>
        <v>48.588333333333331</v>
      </c>
      <c r="P30" s="22">
        <f t="shared" si="2"/>
        <v>44.258333333333333</v>
      </c>
      <c r="Q30" s="22">
        <f t="shared" si="2"/>
        <v>44.220000000000006</v>
      </c>
      <c r="R30" s="22">
        <f t="shared" si="2"/>
        <v>47.231666666666662</v>
      </c>
      <c r="S30" s="22">
        <f t="shared" si="2"/>
        <v>44.81</v>
      </c>
      <c r="T30" s="22">
        <f t="shared" si="2"/>
        <v>62.470000000000006</v>
      </c>
      <c r="U30" s="22">
        <f t="shared" si="2"/>
        <v>78.837857142857132</v>
      </c>
      <c r="V30" s="22">
        <f t="shared" si="2"/>
        <v>77.840579710144937</v>
      </c>
      <c r="W30" s="22">
        <f t="shared" si="2"/>
        <v>55.76915087719297</v>
      </c>
      <c r="X30" s="22">
        <f t="shared" si="2"/>
        <v>48.912782608695643</v>
      </c>
      <c r="Y30" s="22">
        <f t="shared" si="2"/>
        <v>54.80586274509804</v>
      </c>
      <c r="Z30" s="22">
        <f t="shared" si="2"/>
        <v>78.639848484848486</v>
      </c>
      <c r="AA30" s="22">
        <f t="shared" si="2"/>
        <v>53.549587203302373</v>
      </c>
      <c r="AB30" s="22">
        <f t="shared" si="2"/>
        <v>48.993717948717944</v>
      </c>
      <c r="AC30" s="22">
        <f t="shared" si="2"/>
        <v>50.816666666666663</v>
      </c>
      <c r="AD30" s="22">
        <f t="shared" si="2"/>
        <v>50.750606060606053</v>
      </c>
      <c r="AE30" s="56">
        <f t="shared" si="2"/>
        <v>48.500146520146508</v>
      </c>
      <c r="AF30" s="22">
        <f>AVERAGE(AF5:AF29)</f>
        <v>50.759984740005365</v>
      </c>
      <c r="AG30" s="13"/>
    </row>
  </sheetData>
  <mergeCells count="33">
    <mergeCell ref="M3:M4"/>
    <mergeCell ref="A1:AF1"/>
    <mergeCell ref="A2:A4"/>
    <mergeCell ref="B2:AF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Y3:Y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Z3:Z4"/>
    <mergeCell ref="AE3:AE4"/>
    <mergeCell ref="AA3:AA4"/>
    <mergeCell ref="AB3:AB4"/>
    <mergeCell ref="AC3:AC4"/>
    <mergeCell ref="AD3:AD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0"/>
  <sheetViews>
    <sheetView workbookViewId="0">
      <selection activeCell="AB30" sqref="AB30"/>
    </sheetView>
  </sheetViews>
  <sheetFormatPr defaultRowHeight="12.75" x14ac:dyDescent="0.2"/>
  <cols>
    <col min="1" max="1" width="19.140625" style="2" bestFit="1" customWidth="1"/>
    <col min="2" max="31" width="6.42578125" style="2" customWidth="1"/>
    <col min="32" max="32" width="7.5703125" style="19" bestFit="1" customWidth="1"/>
    <col min="33" max="33" width="7.28515625" style="1" bestFit="1" customWidth="1"/>
    <col min="34" max="34" width="9.140625" style="1"/>
  </cols>
  <sheetData>
    <row r="1" spans="1:34" ht="20.100000000000001" customHeight="1" thickBot="1" x14ac:dyDescent="0.25">
      <c r="A1" s="66" t="s">
        <v>26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</row>
    <row r="2" spans="1:34" s="4" customFormat="1" ht="20.100000000000001" customHeight="1" x14ac:dyDescent="0.2">
      <c r="A2" s="63" t="s">
        <v>21</v>
      </c>
      <c r="B2" s="60" t="s">
        <v>52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12"/>
    </row>
    <row r="3" spans="1:34" s="5" customFormat="1" ht="20.100000000000001" customHeight="1" x14ac:dyDescent="0.2">
      <c r="A3" s="64"/>
      <c r="B3" s="58">
        <v>1</v>
      </c>
      <c r="C3" s="58">
        <f>SUM(B3+1)</f>
        <v>2</v>
      </c>
      <c r="D3" s="58">
        <f t="shared" ref="D3:AD3" si="0">SUM(C3+1)</f>
        <v>3</v>
      </c>
      <c r="E3" s="58">
        <f t="shared" si="0"/>
        <v>4</v>
      </c>
      <c r="F3" s="58">
        <f t="shared" si="0"/>
        <v>5</v>
      </c>
      <c r="G3" s="58">
        <f t="shared" si="0"/>
        <v>6</v>
      </c>
      <c r="H3" s="58">
        <f t="shared" si="0"/>
        <v>7</v>
      </c>
      <c r="I3" s="58">
        <f t="shared" si="0"/>
        <v>8</v>
      </c>
      <c r="J3" s="58">
        <f t="shared" si="0"/>
        <v>9</v>
      </c>
      <c r="K3" s="58">
        <f t="shared" si="0"/>
        <v>10</v>
      </c>
      <c r="L3" s="58">
        <f t="shared" si="0"/>
        <v>11</v>
      </c>
      <c r="M3" s="58">
        <f t="shared" si="0"/>
        <v>12</v>
      </c>
      <c r="N3" s="58">
        <f t="shared" si="0"/>
        <v>13</v>
      </c>
      <c r="O3" s="58">
        <f t="shared" si="0"/>
        <v>14</v>
      </c>
      <c r="P3" s="58">
        <f t="shared" si="0"/>
        <v>15</v>
      </c>
      <c r="Q3" s="58">
        <f t="shared" si="0"/>
        <v>16</v>
      </c>
      <c r="R3" s="58">
        <f t="shared" si="0"/>
        <v>17</v>
      </c>
      <c r="S3" s="58">
        <f t="shared" si="0"/>
        <v>18</v>
      </c>
      <c r="T3" s="58">
        <f t="shared" si="0"/>
        <v>19</v>
      </c>
      <c r="U3" s="58">
        <f t="shared" si="0"/>
        <v>20</v>
      </c>
      <c r="V3" s="58">
        <f t="shared" si="0"/>
        <v>21</v>
      </c>
      <c r="W3" s="58">
        <f t="shared" si="0"/>
        <v>22</v>
      </c>
      <c r="X3" s="58">
        <f t="shared" si="0"/>
        <v>23</v>
      </c>
      <c r="Y3" s="58">
        <f t="shared" si="0"/>
        <v>24</v>
      </c>
      <c r="Z3" s="58">
        <f t="shared" si="0"/>
        <v>25</v>
      </c>
      <c r="AA3" s="58">
        <f t="shared" si="0"/>
        <v>26</v>
      </c>
      <c r="AB3" s="58">
        <f t="shared" si="0"/>
        <v>27</v>
      </c>
      <c r="AC3" s="58">
        <f t="shared" si="0"/>
        <v>28</v>
      </c>
      <c r="AD3" s="58">
        <f t="shared" si="0"/>
        <v>29</v>
      </c>
      <c r="AE3" s="58">
        <v>30</v>
      </c>
      <c r="AF3" s="31" t="s">
        <v>42</v>
      </c>
      <c r="AG3" s="34" t="s">
        <v>41</v>
      </c>
      <c r="AH3" s="13"/>
    </row>
    <row r="4" spans="1:34" s="5" customFormat="1" ht="20.100000000000001" customHeight="1" thickBot="1" x14ac:dyDescent="0.25">
      <c r="A4" s="65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30" t="s">
        <v>40</v>
      </c>
      <c r="AG4" s="33" t="s">
        <v>43</v>
      </c>
      <c r="AH4" s="13"/>
    </row>
    <row r="5" spans="1:34" s="5" customFormat="1" ht="20.100000000000001" customHeight="1" thickTop="1" x14ac:dyDescent="0.2">
      <c r="A5" s="9" t="s">
        <v>49</v>
      </c>
      <c r="B5" s="45">
        <f>[1]Setembro!$F$5</f>
        <v>90</v>
      </c>
      <c r="C5" s="45">
        <f>[1]Setembro!$F$6</f>
        <v>82</v>
      </c>
      <c r="D5" s="45">
        <f>[1]Setembro!$F$7</f>
        <v>86</v>
      </c>
      <c r="E5" s="45">
        <f>[1]Setembro!$F$8</f>
        <v>84</v>
      </c>
      <c r="F5" s="45">
        <f>[1]Setembro!$F$9</f>
        <v>85</v>
      </c>
      <c r="G5" s="45">
        <f>[1]Setembro!$F$10</f>
        <v>83</v>
      </c>
      <c r="H5" s="45">
        <f>[1]Setembro!$F$11</f>
        <v>77</v>
      </c>
      <c r="I5" s="45">
        <f>[1]Setembro!$F$12</f>
        <v>79</v>
      </c>
      <c r="J5" s="45">
        <f>[1]Setembro!$F$13</f>
        <v>82</v>
      </c>
      <c r="K5" s="45">
        <f>[1]Setembro!$F$14</f>
        <v>80</v>
      </c>
      <c r="L5" s="45">
        <f>[1]Setembro!$F$15</f>
        <v>85</v>
      </c>
      <c r="M5" s="45">
        <f>[1]Setembro!$F$16</f>
        <v>85</v>
      </c>
      <c r="N5" s="45">
        <f>[1]Setembro!$F$17</f>
        <v>79</v>
      </c>
      <c r="O5" s="45">
        <f>[1]Setembro!$F$18</f>
        <v>83</v>
      </c>
      <c r="P5" s="45">
        <f>[1]Setembro!$F$19</f>
        <v>83</v>
      </c>
      <c r="Q5" s="45">
        <f>[1]Setembro!$F$20</f>
        <v>78</v>
      </c>
      <c r="R5" s="45">
        <f>[1]Setembro!$F$21</f>
        <v>83</v>
      </c>
      <c r="S5" s="45">
        <f>[1]Setembro!$F$22</f>
        <v>77</v>
      </c>
      <c r="T5" s="45">
        <f>[1]Setembro!$F$23</f>
        <v>93</v>
      </c>
      <c r="U5" s="45">
        <f>[1]Setembro!$F$24</f>
        <v>95</v>
      </c>
      <c r="V5" s="45">
        <f>[1]Setembro!$F$25</f>
        <v>97</v>
      </c>
      <c r="W5" s="45">
        <f>[1]Setembro!$F$26</f>
        <v>99</v>
      </c>
      <c r="X5" s="45">
        <f>[1]Setembro!$F$27</f>
        <v>96</v>
      </c>
      <c r="Y5" s="45">
        <f>[1]Setembro!$F$28</f>
        <v>83</v>
      </c>
      <c r="Z5" s="45">
        <f>[1]Setembro!$F$29</f>
        <v>98</v>
      </c>
      <c r="AA5" s="45">
        <f>[1]Setembro!$F$30</f>
        <v>95</v>
      </c>
      <c r="AB5" s="45">
        <f>[1]Setembro!$F$31</f>
        <v>91</v>
      </c>
      <c r="AC5" s="45">
        <f>[1]Setembro!$F$32</f>
        <v>82</v>
      </c>
      <c r="AD5" s="45">
        <f>[1]Setembro!$F$33</f>
        <v>82</v>
      </c>
      <c r="AE5" s="45">
        <f>[1]Setembro!$F$34</f>
        <v>87</v>
      </c>
      <c r="AF5" s="46">
        <f t="shared" ref="AF5:AF29" si="1">MAX(B5:AE5)</f>
        <v>99</v>
      </c>
      <c r="AG5" s="47">
        <f t="shared" ref="AG5:AG29" si="2">AVERAGE(B5:AE5)</f>
        <v>85.966666666666669</v>
      </c>
      <c r="AH5" s="13"/>
    </row>
    <row r="6" spans="1:34" ht="17.100000000000001" customHeight="1" x14ac:dyDescent="0.2">
      <c r="A6" s="10" t="s">
        <v>0</v>
      </c>
      <c r="B6" s="3">
        <f>[2]Setembro!$F$5</f>
        <v>85</v>
      </c>
      <c r="C6" s="3">
        <f>[2]Setembro!$F$6</f>
        <v>88</v>
      </c>
      <c r="D6" s="3">
        <f>[2]Setembro!$F$7</f>
        <v>94</v>
      </c>
      <c r="E6" s="3">
        <f>[2]Setembro!$F$8</f>
        <v>92</v>
      </c>
      <c r="F6" s="3">
        <f>[2]Setembro!$F$9</f>
        <v>92</v>
      </c>
      <c r="G6" s="3">
        <f>[2]Setembro!$F$10</f>
        <v>96</v>
      </c>
      <c r="H6" s="3">
        <f>[2]Setembro!$F$11</f>
        <v>97</v>
      </c>
      <c r="I6" s="3">
        <f>[2]Setembro!$F$12</f>
        <v>97</v>
      </c>
      <c r="J6" s="3">
        <f>[2]Setembro!$F$13</f>
        <v>95</v>
      </c>
      <c r="K6" s="3">
        <f>[2]Setembro!$F$14</f>
        <v>88</v>
      </c>
      <c r="L6" s="3">
        <f>[2]Setembro!$F$15</f>
        <v>93</v>
      </c>
      <c r="M6" s="3">
        <f>[2]Setembro!$F$16</f>
        <v>93</v>
      </c>
      <c r="N6" s="3">
        <f>[2]Setembro!$F$17</f>
        <v>89</v>
      </c>
      <c r="O6" s="3">
        <f>[2]Setembro!$F$18</f>
        <v>88</v>
      </c>
      <c r="P6" s="3">
        <f>[2]Setembro!$F$19</f>
        <v>89</v>
      </c>
      <c r="Q6" s="3">
        <f>[2]Setembro!$F$20</f>
        <v>80</v>
      </c>
      <c r="R6" s="3">
        <f>[2]Setembro!$F$21</f>
        <v>86</v>
      </c>
      <c r="S6" s="3">
        <f>[2]Setembro!$F$22</f>
        <v>81</v>
      </c>
      <c r="T6" s="3">
        <f>[2]Setembro!$F$23</f>
        <v>94</v>
      </c>
      <c r="U6" s="3">
        <f>[2]Setembro!$F$24</f>
        <v>96</v>
      </c>
      <c r="V6" s="3">
        <f>[2]Setembro!$F$25</f>
        <v>96</v>
      </c>
      <c r="W6" s="3">
        <f>[2]Setembro!$F$26</f>
        <v>83</v>
      </c>
      <c r="X6" s="3">
        <f>[2]Setembro!$F$27</f>
        <v>77</v>
      </c>
      <c r="Y6" s="3">
        <f>[2]Setembro!$F$28</f>
        <v>88</v>
      </c>
      <c r="Z6" s="3">
        <f>[2]Setembro!$F$29</f>
        <v>96</v>
      </c>
      <c r="AA6" s="3">
        <f>[2]Setembro!$F$30</f>
        <v>68</v>
      </c>
      <c r="AB6" s="3">
        <f>[2]Setembro!$F$31</f>
        <v>81</v>
      </c>
      <c r="AC6" s="3">
        <f>[2]Setembro!$F$32</f>
        <v>89</v>
      </c>
      <c r="AD6" s="3">
        <f>[2]Setembro!$F$33</f>
        <v>91</v>
      </c>
      <c r="AE6" s="3">
        <f>[2]Setembro!$F$34</f>
        <v>88</v>
      </c>
      <c r="AF6" s="17">
        <f t="shared" si="1"/>
        <v>97</v>
      </c>
      <c r="AG6" s="26">
        <f t="shared" si="2"/>
        <v>89</v>
      </c>
    </row>
    <row r="7" spans="1:34" ht="17.100000000000001" customHeight="1" x14ac:dyDescent="0.2">
      <c r="A7" s="10" t="s">
        <v>1</v>
      </c>
      <c r="B7" s="3">
        <f>[3]Setembro!$F$5</f>
        <v>77</v>
      </c>
      <c r="C7" s="3">
        <f>[3]Setembro!$F$6</f>
        <v>77</v>
      </c>
      <c r="D7" s="3">
        <f>[3]Setembro!$F$7</f>
        <v>71</v>
      </c>
      <c r="E7" s="3">
        <f>[3]Setembro!$F$8</f>
        <v>74</v>
      </c>
      <c r="F7" s="3">
        <f>[3]Setembro!$F$9</f>
        <v>59</v>
      </c>
      <c r="G7" s="3">
        <f>[3]Setembro!$F$10</f>
        <v>82</v>
      </c>
      <c r="H7" s="3">
        <f>[3]Setembro!$F$11</f>
        <v>77</v>
      </c>
      <c r="I7" s="3">
        <f>[3]Setembro!$F$12</f>
        <v>77</v>
      </c>
      <c r="J7" s="3">
        <f>[3]Setembro!$F$13</f>
        <v>84</v>
      </c>
      <c r="K7" s="3">
        <f>[3]Setembro!$F$14</f>
        <v>84</v>
      </c>
      <c r="L7" s="3">
        <f>[3]Setembro!$F$15</f>
        <v>93</v>
      </c>
      <c r="M7" s="3">
        <f>[3]Setembro!$F$16</f>
        <v>89</v>
      </c>
      <c r="N7" s="3">
        <f>[3]Setembro!$F$17</f>
        <v>70</v>
      </c>
      <c r="O7" s="3">
        <f>[3]Setembro!$F$18</f>
        <v>74</v>
      </c>
      <c r="P7" s="3">
        <f>[3]Setembro!$F$19</f>
        <v>69</v>
      </c>
      <c r="Q7" s="3">
        <f>[3]Setembro!$F$20</f>
        <v>68</v>
      </c>
      <c r="R7" s="3">
        <f>[3]Setembro!$F$21</f>
        <v>84</v>
      </c>
      <c r="S7" s="3">
        <f>[3]Setembro!$F$22</f>
        <v>65</v>
      </c>
      <c r="T7" s="3">
        <f>[3]Setembro!$F$23</f>
        <v>82</v>
      </c>
      <c r="U7" s="3">
        <f>[3]Setembro!$F$24</f>
        <v>95</v>
      </c>
      <c r="V7" s="3">
        <f>[3]Setembro!$F$25</f>
        <v>97</v>
      </c>
      <c r="W7" s="3">
        <f>[3]Setembro!$F$26</f>
        <v>96</v>
      </c>
      <c r="X7" s="3">
        <f>[3]Setembro!$F$27</f>
        <v>85</v>
      </c>
      <c r="Y7" s="3">
        <f>[3]Setembro!$F$28</f>
        <v>76</v>
      </c>
      <c r="Z7" s="3">
        <f>[3]Setembro!$F$29</f>
        <v>94</v>
      </c>
      <c r="AA7" s="3">
        <f>[3]Setembro!$F$30</f>
        <v>86</v>
      </c>
      <c r="AB7" s="3">
        <f>[3]Setembro!$F$31</f>
        <v>82</v>
      </c>
      <c r="AC7" s="3">
        <f>[3]Setembro!$F$32</f>
        <v>61</v>
      </c>
      <c r="AD7" s="3">
        <f>[3]Setembro!$F$33</f>
        <v>61</v>
      </c>
      <c r="AE7" s="3">
        <f>[3]Setembro!$F$34</f>
        <v>68</v>
      </c>
      <c r="AF7" s="17">
        <f t="shared" si="1"/>
        <v>97</v>
      </c>
      <c r="AG7" s="26">
        <f t="shared" si="2"/>
        <v>78.566666666666663</v>
      </c>
    </row>
    <row r="8" spans="1:34" ht="17.100000000000001" customHeight="1" x14ac:dyDescent="0.2">
      <c r="A8" s="10" t="s">
        <v>50</v>
      </c>
      <c r="B8" s="3">
        <f>[4]Setembro!$F$5</f>
        <v>86</v>
      </c>
      <c r="C8" s="3">
        <f>[4]Setembro!$F$6</f>
        <v>87</v>
      </c>
      <c r="D8" s="3">
        <f>[4]Setembro!$F$7</f>
        <v>86</v>
      </c>
      <c r="E8" s="3">
        <f>[4]Setembro!$F$8</f>
        <v>84</v>
      </c>
      <c r="F8" s="3">
        <f>[4]Setembro!$F$9</f>
        <v>78</v>
      </c>
      <c r="G8" s="3">
        <f>[4]Setembro!$F$10</f>
        <v>69</v>
      </c>
      <c r="H8" s="3">
        <f>[4]Setembro!$F$11</f>
        <v>55</v>
      </c>
      <c r="I8" s="3">
        <f>[4]Setembro!$F$12</f>
        <v>65</v>
      </c>
      <c r="J8" s="3">
        <f>[4]Setembro!$F$13</f>
        <v>66</v>
      </c>
      <c r="K8" s="3">
        <f>[4]Setembro!$F$14</f>
        <v>88</v>
      </c>
      <c r="L8" s="3">
        <f>[4]Setembro!$F$15</f>
        <v>86</v>
      </c>
      <c r="M8" s="3">
        <f>[4]Setembro!$F$16</f>
        <v>87</v>
      </c>
      <c r="N8" s="3">
        <f>[4]Setembro!$F$17</f>
        <v>82</v>
      </c>
      <c r="O8" s="3">
        <f>[4]Setembro!$F$18</f>
        <v>85</v>
      </c>
      <c r="P8" s="3">
        <f>[4]Setembro!$F$19</f>
        <v>73</v>
      </c>
      <c r="Q8" s="3">
        <f>[4]Setembro!$F$20</f>
        <v>65</v>
      </c>
      <c r="R8" s="3">
        <f>[4]Setembro!$F$21</f>
        <v>76</v>
      </c>
      <c r="S8" s="3">
        <f>[4]Setembro!$F$22</f>
        <v>74</v>
      </c>
      <c r="T8" s="3">
        <f>[4]Setembro!$F$23</f>
        <v>86</v>
      </c>
      <c r="U8" s="3">
        <f>[4]Setembro!$F$24</f>
        <v>89</v>
      </c>
      <c r="V8" s="3">
        <f>[4]Setembro!$F$25</f>
        <v>96</v>
      </c>
      <c r="W8" s="3">
        <f>[4]Setembro!$F$26</f>
        <v>96</v>
      </c>
      <c r="X8" s="3">
        <f>[4]Setembro!$F$27</f>
        <v>77</v>
      </c>
      <c r="Y8" s="3">
        <f>[4]Setembro!$F$28</f>
        <v>88</v>
      </c>
      <c r="Z8" s="3">
        <f>[4]Setembro!$F$29</f>
        <v>96</v>
      </c>
      <c r="AA8" s="3">
        <f>[4]Setembro!$F$30</f>
        <v>68</v>
      </c>
      <c r="AB8" s="3">
        <f>[4]Setembro!$F$31</f>
        <v>81</v>
      </c>
      <c r="AC8" s="3">
        <f>[4]Setembro!$F$32</f>
        <v>89</v>
      </c>
      <c r="AD8" s="3">
        <f>[4]Setembro!$F$33</f>
        <v>91</v>
      </c>
      <c r="AE8" s="3">
        <f>[4]Setembro!$F$34</f>
        <v>88</v>
      </c>
      <c r="AF8" s="17">
        <f t="shared" ref="AF8" si="3">MAX(B8:AE8)</f>
        <v>96</v>
      </c>
      <c r="AG8" s="26">
        <f t="shared" ref="AG8" si="4">AVERAGE(B8:AE8)</f>
        <v>81.233333333333334</v>
      </c>
    </row>
    <row r="9" spans="1:34" ht="17.100000000000001" customHeight="1" x14ac:dyDescent="0.2">
      <c r="A9" s="10" t="s">
        <v>2</v>
      </c>
      <c r="B9" s="3">
        <f>[5]Setembro!$F$5</f>
        <v>44</v>
      </c>
      <c r="C9" s="3">
        <f>[5]Setembro!$F$6</f>
        <v>45</v>
      </c>
      <c r="D9" s="3">
        <f>[5]Setembro!$F$7</f>
        <v>47</v>
      </c>
      <c r="E9" s="3">
        <f>[5]Setembro!$F$8</f>
        <v>66</v>
      </c>
      <c r="F9" s="3">
        <f>[5]Setembro!$F$9</f>
        <v>50</v>
      </c>
      <c r="G9" s="3">
        <f>[5]Setembro!$F$10</f>
        <v>46</v>
      </c>
      <c r="H9" s="3">
        <f>[5]Setembro!$F$11</f>
        <v>30</v>
      </c>
      <c r="I9" s="3">
        <f>[5]Setembro!$F$12</f>
        <v>43</v>
      </c>
      <c r="J9" s="3">
        <f>[5]Setembro!$F$13</f>
        <v>46</v>
      </c>
      <c r="K9" s="3">
        <f>[5]Setembro!$F$14</f>
        <v>59</v>
      </c>
      <c r="L9" s="3">
        <f>[5]Setembro!$F$15</f>
        <v>89</v>
      </c>
      <c r="M9" s="3">
        <f>[5]Setembro!$F$16</f>
        <v>66</v>
      </c>
      <c r="N9" s="3">
        <f>[5]Setembro!$F$17</f>
        <v>74</v>
      </c>
      <c r="O9" s="3">
        <f>[5]Setembro!$F$18</f>
        <v>56</v>
      </c>
      <c r="P9" s="3">
        <f>[5]Setembro!$F$19</f>
        <v>52</v>
      </c>
      <c r="Q9" s="3">
        <f>[5]Setembro!$F$20</f>
        <v>78</v>
      </c>
      <c r="R9" s="3">
        <f>[5]Setembro!$F$21</f>
        <v>73</v>
      </c>
      <c r="S9" s="3">
        <f>[5]Setembro!$F$22</f>
        <v>55</v>
      </c>
      <c r="T9" s="3">
        <f>[5]Setembro!$F$23</f>
        <v>93</v>
      </c>
      <c r="U9" s="3">
        <f>[5]Setembro!$F$24</f>
        <v>94</v>
      </c>
      <c r="V9" s="3">
        <f>[5]Setembro!$F$25</f>
        <v>96</v>
      </c>
      <c r="W9" s="3">
        <f>[5]Setembro!$F$26</f>
        <v>96</v>
      </c>
      <c r="X9" s="3">
        <f>[5]Setembro!$F$27</f>
        <v>74</v>
      </c>
      <c r="Y9" s="3">
        <f>[5]Setembro!$F$28</f>
        <v>60</v>
      </c>
      <c r="Z9" s="3">
        <f>[5]Setembro!$F$29</f>
        <v>93</v>
      </c>
      <c r="AA9" s="3">
        <f>[5]Setembro!$F$30</f>
        <v>90</v>
      </c>
      <c r="AB9" s="3">
        <f>[5]Setembro!$F$31</f>
        <v>68</v>
      </c>
      <c r="AC9" s="3">
        <f>[5]Setembro!$F$32</f>
        <v>66</v>
      </c>
      <c r="AD9" s="3">
        <f>[5]Setembro!$F$33</f>
        <v>63</v>
      </c>
      <c r="AE9" s="3">
        <f>[5]Setembro!$F$34</f>
        <v>62</v>
      </c>
      <c r="AF9" s="17">
        <f t="shared" si="1"/>
        <v>96</v>
      </c>
      <c r="AG9" s="26">
        <f t="shared" si="2"/>
        <v>65.8</v>
      </c>
    </row>
    <row r="10" spans="1:34" ht="17.100000000000001" customHeight="1" x14ac:dyDescent="0.2">
      <c r="A10" s="10" t="s">
        <v>3</v>
      </c>
      <c r="B10" s="3">
        <f>[6]Setembro!$F$5</f>
        <v>79</v>
      </c>
      <c r="C10" s="3">
        <f>[6]Setembro!$F$6</f>
        <v>72</v>
      </c>
      <c r="D10" s="3">
        <f>[6]Setembro!$F$7</f>
        <v>70</v>
      </c>
      <c r="E10" s="3">
        <f>[6]Setembro!$F$8</f>
        <v>71</v>
      </c>
      <c r="F10" s="3">
        <f>[6]Setembro!$F$9</f>
        <v>69</v>
      </c>
      <c r="G10" s="3">
        <f>[6]Setembro!$F$10</f>
        <v>57</v>
      </c>
      <c r="H10" s="3">
        <f>[6]Setembro!$F$11</f>
        <v>68</v>
      </c>
      <c r="I10" s="3">
        <f>[6]Setembro!$F$12</f>
        <v>69</v>
      </c>
      <c r="J10" s="3">
        <f>[6]Setembro!$F$13</f>
        <v>70</v>
      </c>
      <c r="K10" s="3">
        <f>[6]Setembro!$F$14</f>
        <v>68</v>
      </c>
      <c r="L10" s="3">
        <f>[6]Setembro!$F$15</f>
        <v>63</v>
      </c>
      <c r="M10" s="3">
        <f>[6]Setembro!$F$16</f>
        <v>73</v>
      </c>
      <c r="N10" s="3">
        <f>[6]Setembro!$F$17</f>
        <v>72</v>
      </c>
      <c r="O10" s="3">
        <f>[6]Setembro!$F$18</f>
        <v>64</v>
      </c>
      <c r="P10" s="3">
        <f>[6]Setembro!$F$19</f>
        <v>60</v>
      </c>
      <c r="Q10" s="3">
        <f>[6]Setembro!$F$20</f>
        <v>72</v>
      </c>
      <c r="R10" s="3">
        <f>[6]Setembro!$F$21</f>
        <v>68</v>
      </c>
      <c r="S10" s="3">
        <f>[6]Setembro!$F$22</f>
        <v>72</v>
      </c>
      <c r="T10" s="3">
        <f>[6]Setembro!$F$23</f>
        <v>87</v>
      </c>
      <c r="U10" s="3">
        <f>[6]Setembro!$F$24</f>
        <v>95</v>
      </c>
      <c r="V10" s="3">
        <f>[6]Setembro!$F$25</f>
        <v>94</v>
      </c>
      <c r="W10" s="3">
        <f>[6]Setembro!$F$26</f>
        <v>95</v>
      </c>
      <c r="X10" s="3">
        <f>[6]Setembro!$F$27</f>
        <v>90</v>
      </c>
      <c r="Y10" s="3">
        <f>[6]Setembro!$F$28</f>
        <v>83</v>
      </c>
      <c r="Z10" s="3">
        <f>[6]Setembro!$F$29</f>
        <v>92</v>
      </c>
      <c r="AA10" s="3">
        <f>[6]Setembro!$F$30</f>
        <v>93</v>
      </c>
      <c r="AB10" s="3">
        <f>[6]Setembro!$F$31</f>
        <v>78</v>
      </c>
      <c r="AC10" s="3">
        <f>[6]Setembro!$F$32</f>
        <v>80</v>
      </c>
      <c r="AD10" s="3">
        <f>[6]Setembro!$F$33</f>
        <v>72</v>
      </c>
      <c r="AE10" s="3">
        <f>[6]Setembro!$F$34</f>
        <v>75</v>
      </c>
      <c r="AF10" s="17">
        <f t="shared" si="1"/>
        <v>95</v>
      </c>
      <c r="AG10" s="26">
        <f t="shared" si="2"/>
        <v>75.7</v>
      </c>
    </row>
    <row r="11" spans="1:34" ht="17.100000000000001" customHeight="1" x14ac:dyDescent="0.2">
      <c r="A11" s="10" t="s">
        <v>4</v>
      </c>
      <c r="B11" s="3">
        <f>[7]Setembro!$F$5</f>
        <v>54</v>
      </c>
      <c r="C11" s="3">
        <f>[7]Setembro!$F$6</f>
        <v>51</v>
      </c>
      <c r="D11" s="3">
        <f>[7]Setembro!$F$7</f>
        <v>49</v>
      </c>
      <c r="E11" s="3">
        <f>[7]Setembro!$F$8</f>
        <v>62</v>
      </c>
      <c r="F11" s="3">
        <f>[7]Setembro!$F$9</f>
        <v>46</v>
      </c>
      <c r="G11" s="3">
        <f>[7]Setembro!$F$10</f>
        <v>45</v>
      </c>
      <c r="H11" s="3">
        <f>[7]Setembro!$F$11</f>
        <v>45</v>
      </c>
      <c r="I11" s="3">
        <f>[7]Setembro!$F$12</f>
        <v>40</v>
      </c>
      <c r="J11" s="3">
        <f>[7]Setembro!$F$13</f>
        <v>39</v>
      </c>
      <c r="K11" s="3">
        <f>[7]Setembro!$F$14</f>
        <v>32</v>
      </c>
      <c r="L11" s="3">
        <f>[7]Setembro!$F$15</f>
        <v>85</v>
      </c>
      <c r="M11" s="3">
        <f>[7]Setembro!$F$16</f>
        <v>62</v>
      </c>
      <c r="N11" s="3">
        <f>[7]Setembro!$F$17</f>
        <v>52</v>
      </c>
      <c r="O11" s="3">
        <f>[7]Setembro!$F$18</f>
        <v>52</v>
      </c>
      <c r="P11" s="3">
        <f>[7]Setembro!$F$19</f>
        <v>47</v>
      </c>
      <c r="Q11" s="3">
        <f>[7]Setembro!$F$20</f>
        <v>64</v>
      </c>
      <c r="R11" s="3">
        <f>[7]Setembro!$F$21</f>
        <v>59</v>
      </c>
      <c r="S11" s="3">
        <f>[7]Setembro!$F$22</f>
        <v>64</v>
      </c>
      <c r="T11" s="3">
        <f>[7]Setembro!$F$23</f>
        <v>74</v>
      </c>
      <c r="U11" s="3">
        <f>[7]Setembro!$F$24</f>
        <v>96</v>
      </c>
      <c r="V11" s="3">
        <f>[7]Setembro!$F$25</f>
        <v>96</v>
      </c>
      <c r="W11" s="3">
        <f>[7]Setembro!$F$26</f>
        <v>96</v>
      </c>
      <c r="X11" s="3">
        <f>[7]Setembro!$F$27</f>
        <v>77</v>
      </c>
      <c r="Y11" s="3">
        <f>[7]Setembro!$F$28</f>
        <v>87</v>
      </c>
      <c r="Z11" s="3">
        <f>[7]Setembro!$F$29</f>
        <v>95</v>
      </c>
      <c r="AA11" s="3">
        <f>[7]Setembro!$F$30</f>
        <v>95</v>
      </c>
      <c r="AB11" s="3">
        <f>[7]Setembro!$F$31</f>
        <v>92</v>
      </c>
      <c r="AC11" s="3">
        <f>[7]Setembro!$F$32</f>
        <v>79</v>
      </c>
      <c r="AD11" s="3">
        <f>[7]Setembro!$F$33</f>
        <v>66</v>
      </c>
      <c r="AE11" s="3">
        <f>[7]Setembro!$F$34</f>
        <v>73</v>
      </c>
      <c r="AF11" s="17">
        <f t="shared" si="1"/>
        <v>96</v>
      </c>
      <c r="AG11" s="26">
        <f t="shared" si="2"/>
        <v>65.8</v>
      </c>
    </row>
    <row r="12" spans="1:34" ht="17.100000000000001" customHeight="1" x14ac:dyDescent="0.2">
      <c r="A12" s="10" t="s">
        <v>5</v>
      </c>
      <c r="B12" s="15">
        <f>[8]Setembro!$F$5</f>
        <v>70</v>
      </c>
      <c r="C12" s="15">
        <f>[8]Setembro!$F$6</f>
        <v>73</v>
      </c>
      <c r="D12" s="15">
        <f>[8]Setembro!$F$7</f>
        <v>70</v>
      </c>
      <c r="E12" s="15">
        <f>[8]Setembro!$F$8</f>
        <v>54</v>
      </c>
      <c r="F12" s="15">
        <f>[8]Setembro!$F$9</f>
        <v>72</v>
      </c>
      <c r="G12" s="15">
        <f>[8]Setembro!$F$10</f>
        <v>46</v>
      </c>
      <c r="H12" s="15">
        <f>[8]Setembro!$F$11</f>
        <v>55</v>
      </c>
      <c r="I12" s="15">
        <f>[8]Setembro!$F$12</f>
        <v>60</v>
      </c>
      <c r="J12" s="15">
        <f>[8]Setembro!$F$13</f>
        <v>67</v>
      </c>
      <c r="K12" s="15">
        <f>[8]Setembro!$F$14</f>
        <v>87</v>
      </c>
      <c r="L12" s="15">
        <f>[8]Setembro!$F$15</f>
        <v>77</v>
      </c>
      <c r="M12" s="15">
        <f>[8]Setembro!$F$16</f>
        <v>85</v>
      </c>
      <c r="N12" s="15">
        <f>[8]Setembro!$F$17</f>
        <v>61</v>
      </c>
      <c r="O12" s="15">
        <f>[8]Setembro!$F$18</f>
        <v>79</v>
      </c>
      <c r="P12" s="15">
        <f>[8]Setembro!$F$19</f>
        <v>71</v>
      </c>
      <c r="Q12" s="15">
        <f>[8]Setembro!$F$20</f>
        <v>64</v>
      </c>
      <c r="R12" s="15">
        <f>[8]Setembro!$F$21</f>
        <v>65</v>
      </c>
      <c r="S12" s="15">
        <f>[8]Setembro!$F$22</f>
        <v>69</v>
      </c>
      <c r="T12" s="15">
        <f>[8]Setembro!$F$23</f>
        <v>80</v>
      </c>
      <c r="U12" s="15">
        <f>[8]Setembro!$F$24</f>
        <v>92</v>
      </c>
      <c r="V12" s="15">
        <f>[8]Setembro!$F$25</f>
        <v>83</v>
      </c>
      <c r="W12" s="15">
        <f>[8]Setembro!$F$26</f>
        <v>91</v>
      </c>
      <c r="X12" s="15">
        <f>[8]Setembro!$F$27</f>
        <v>77</v>
      </c>
      <c r="Y12" s="15">
        <f>[8]Setembro!$F$28</f>
        <v>62</v>
      </c>
      <c r="Z12" s="15">
        <f>[8]Setembro!$F$29</f>
        <v>89</v>
      </c>
      <c r="AA12" s="15">
        <f>[8]Setembro!$F$30</f>
        <v>83</v>
      </c>
      <c r="AB12" s="15">
        <f>[8]Setembro!$F$31</f>
        <v>75</v>
      </c>
      <c r="AC12" s="15">
        <f>[8]Setembro!$F$32</f>
        <v>44</v>
      </c>
      <c r="AD12" s="15">
        <f>[8]Setembro!$F$33</f>
        <v>44</v>
      </c>
      <c r="AE12" s="15">
        <f>[8]Setembro!$F$34</f>
        <v>63</v>
      </c>
      <c r="AF12" s="17">
        <f t="shared" si="1"/>
        <v>92</v>
      </c>
      <c r="AG12" s="26">
        <f t="shared" si="2"/>
        <v>70.266666666666666</v>
      </c>
    </row>
    <row r="13" spans="1:34" ht="17.100000000000001" customHeight="1" x14ac:dyDescent="0.2">
      <c r="A13" s="10" t="s">
        <v>6</v>
      </c>
      <c r="B13" s="15">
        <f>[9]Setembro!$F$5</f>
        <v>70</v>
      </c>
      <c r="C13" s="15">
        <f>[9]Setembro!$F$6</f>
        <v>72</v>
      </c>
      <c r="D13" s="15">
        <f>[9]Setembro!$F$7</f>
        <v>60</v>
      </c>
      <c r="E13" s="15">
        <f>[9]Setembro!$F$8</f>
        <v>69</v>
      </c>
      <c r="F13" s="15">
        <f>[9]Setembro!$F$9</f>
        <v>68</v>
      </c>
      <c r="G13" s="15">
        <f>[9]Setembro!$F$10</f>
        <v>79</v>
      </c>
      <c r="H13" s="15">
        <f>[9]Setembro!$F$11</f>
        <v>69</v>
      </c>
      <c r="I13" s="15">
        <f>[9]Setembro!$F$12</f>
        <v>77</v>
      </c>
      <c r="J13" s="15">
        <f>[9]Setembro!$F$13</f>
        <v>83</v>
      </c>
      <c r="K13" s="15">
        <f>[9]Setembro!$F$14</f>
        <v>75</v>
      </c>
      <c r="L13" s="15">
        <f>[9]Setembro!$F$15</f>
        <v>78</v>
      </c>
      <c r="M13" s="15">
        <f>[9]Setembro!$F$16</f>
        <v>84</v>
      </c>
      <c r="N13" s="15">
        <f>[9]Setembro!$F$17</f>
        <v>65</v>
      </c>
      <c r="O13" s="15">
        <f>[9]Setembro!$F$18</f>
        <v>71</v>
      </c>
      <c r="P13" s="15">
        <f>[9]Setembro!$F$19</f>
        <v>61</v>
      </c>
      <c r="Q13" s="15">
        <f>[9]Setembro!$F$20</f>
        <v>65</v>
      </c>
      <c r="R13" s="15">
        <f>[9]Setembro!$F$21</f>
        <v>83</v>
      </c>
      <c r="S13" s="15">
        <f>[9]Setembro!$F$22</f>
        <v>86</v>
      </c>
      <c r="T13" s="15">
        <f>[9]Setembro!$F$23</f>
        <v>85</v>
      </c>
      <c r="U13" s="15">
        <f>[9]Setembro!$F$24</f>
        <v>100</v>
      </c>
      <c r="V13" s="15">
        <f>[9]Setembro!$F$25</f>
        <v>100</v>
      </c>
      <c r="W13" s="15">
        <f>[9]Setembro!$F$26</f>
        <v>86</v>
      </c>
      <c r="X13" s="15">
        <f>[9]Setembro!$F$27</f>
        <v>77</v>
      </c>
      <c r="Y13" s="15">
        <f>[9]Setembro!$F$28</f>
        <v>80</v>
      </c>
      <c r="Z13" s="15">
        <f>[9]Setembro!$F$29</f>
        <v>86</v>
      </c>
      <c r="AA13" s="15">
        <f>[9]Setembro!$F$30</f>
        <v>100</v>
      </c>
      <c r="AB13" s="15">
        <f>[9]Setembro!$F$31</f>
        <v>63</v>
      </c>
      <c r="AC13" s="15">
        <f>[9]Setembro!$F$32</f>
        <v>68</v>
      </c>
      <c r="AD13" s="15">
        <f>[9]Setembro!$F$33</f>
        <v>66</v>
      </c>
      <c r="AE13" s="15">
        <f>[9]Setembro!$F$34</f>
        <v>84</v>
      </c>
      <c r="AF13" s="17">
        <f t="shared" si="1"/>
        <v>100</v>
      </c>
      <c r="AG13" s="26">
        <f t="shared" si="2"/>
        <v>77</v>
      </c>
    </row>
    <row r="14" spans="1:34" ht="17.100000000000001" customHeight="1" x14ac:dyDescent="0.2">
      <c r="A14" s="10" t="s">
        <v>7</v>
      </c>
      <c r="B14" s="15">
        <f>[10]Setembro!$F$5</f>
        <v>75</v>
      </c>
      <c r="C14" s="15">
        <f>[10]Setembro!$F$6</f>
        <v>73</v>
      </c>
      <c r="D14" s="15">
        <f>[10]Setembro!$F$7</f>
        <v>67</v>
      </c>
      <c r="E14" s="15">
        <f>[10]Setembro!$F$8</f>
        <v>74</v>
      </c>
      <c r="F14" s="15">
        <f>[10]Setembro!$F$9</f>
        <v>77</v>
      </c>
      <c r="G14" s="15">
        <f>[10]Setembro!$F$10</f>
        <v>64</v>
      </c>
      <c r="H14" s="15">
        <f>[10]Setembro!$F$11</f>
        <v>40</v>
      </c>
      <c r="I14" s="15">
        <f>[10]Setembro!$F$12</f>
        <v>46</v>
      </c>
      <c r="J14" s="15">
        <f>[10]Setembro!$F$13</f>
        <v>57</v>
      </c>
      <c r="K14" s="15">
        <f>[10]Setembro!$F$14</f>
        <v>82</v>
      </c>
      <c r="L14" s="15">
        <f>[10]Setembro!$F$15</f>
        <v>96</v>
      </c>
      <c r="M14" s="15">
        <f>[10]Setembro!$F$16</f>
        <v>83</v>
      </c>
      <c r="N14" s="15">
        <f>[10]Setembro!$F$17</f>
        <v>85</v>
      </c>
      <c r="O14" s="15">
        <f>[10]Setembro!$F$18</f>
        <v>77</v>
      </c>
      <c r="P14" s="15">
        <f>[10]Setembro!$F$19</f>
        <v>71</v>
      </c>
      <c r="Q14" s="15">
        <f>[10]Setembro!$F$20</f>
        <v>52</v>
      </c>
      <c r="R14" s="15">
        <f>[10]Setembro!$F$21</f>
        <v>61</v>
      </c>
      <c r="S14" s="15">
        <f>[10]Setembro!$F$22</f>
        <v>72</v>
      </c>
      <c r="T14" s="15">
        <f>[10]Setembro!$F$23</f>
        <v>97</v>
      </c>
      <c r="U14" s="15">
        <f>[10]Setembro!$F$24</f>
        <v>96</v>
      </c>
      <c r="V14" s="15">
        <f>[10]Setembro!$F$25</f>
        <v>97</v>
      </c>
      <c r="W14" s="15">
        <f>[10]Setembro!$F$26</f>
        <v>72</v>
      </c>
      <c r="X14" s="15">
        <f>[10]Setembro!$F$27</f>
        <v>56</v>
      </c>
      <c r="Y14" s="15">
        <f>[10]Setembro!$F$28</f>
        <v>68</v>
      </c>
      <c r="Z14" s="15">
        <f>[10]Setembro!$F$29</f>
        <v>96</v>
      </c>
      <c r="AA14" s="15">
        <f>[10]Setembro!$F$30</f>
        <v>77</v>
      </c>
      <c r="AB14" s="15">
        <f>[10]Setembro!$F$31</f>
        <v>74</v>
      </c>
      <c r="AC14" s="15">
        <f>[10]Setembro!$F$32</f>
        <v>79</v>
      </c>
      <c r="AD14" s="15">
        <f>[10]Setembro!$F$33</f>
        <v>71</v>
      </c>
      <c r="AE14" s="15">
        <f>[10]Setembro!$F$34</f>
        <v>68</v>
      </c>
      <c r="AF14" s="17">
        <f t="shared" si="1"/>
        <v>97</v>
      </c>
      <c r="AG14" s="26">
        <f t="shared" si="2"/>
        <v>73.433333333333337</v>
      </c>
    </row>
    <row r="15" spans="1:34" ht="17.100000000000001" customHeight="1" x14ac:dyDescent="0.2">
      <c r="A15" s="10" t="s">
        <v>8</v>
      </c>
      <c r="B15" s="15">
        <f>[11]Setembro!$F$5</f>
        <v>78</v>
      </c>
      <c r="C15" s="15">
        <f>[11]Setembro!$F$6</f>
        <v>90</v>
      </c>
      <c r="D15" s="15">
        <f>[11]Setembro!$F$7</f>
        <v>86</v>
      </c>
      <c r="E15" s="15">
        <f>[11]Setembro!$F$8</f>
        <v>80</v>
      </c>
      <c r="F15" s="15">
        <f>[11]Setembro!$F$9</f>
        <v>79</v>
      </c>
      <c r="G15" s="15">
        <f>[11]Setembro!$F$10</f>
        <v>85</v>
      </c>
      <c r="H15" s="15">
        <f>[11]Setembro!$F$11</f>
        <v>63</v>
      </c>
      <c r="I15" s="15">
        <f>[11]Setembro!$F$12</f>
        <v>48</v>
      </c>
      <c r="J15" s="15">
        <f>[11]Setembro!$F$13</f>
        <v>56</v>
      </c>
      <c r="K15" s="15">
        <f>[11]Setembro!$F$14</f>
        <v>79</v>
      </c>
      <c r="L15" s="15">
        <f>[11]Setembro!$F$15</f>
        <v>91</v>
      </c>
      <c r="M15" s="15">
        <f>[11]Setembro!$F$16</f>
        <v>89</v>
      </c>
      <c r="N15" s="15">
        <f>[11]Setembro!$F$17</f>
        <v>86</v>
      </c>
      <c r="O15" s="15">
        <f>[11]Setembro!$F$18</f>
        <v>74</v>
      </c>
      <c r="P15" s="15">
        <f>[11]Setembro!$F$19</f>
        <v>79</v>
      </c>
      <c r="Q15" s="15">
        <f>[11]Setembro!$F$20</f>
        <v>73</v>
      </c>
      <c r="R15" s="15">
        <f>[11]Setembro!$F$21</f>
        <v>78</v>
      </c>
      <c r="S15" s="15">
        <f>[11]Setembro!$F$22</f>
        <v>54</v>
      </c>
      <c r="T15" s="15">
        <f>[11]Setembro!$F$23</f>
        <v>95</v>
      </c>
      <c r="U15" s="15">
        <f>[11]Setembro!$F$24</f>
        <v>93</v>
      </c>
      <c r="V15" s="15">
        <f>[11]Setembro!$F$25</f>
        <v>95</v>
      </c>
      <c r="W15" s="15">
        <f>[11]Setembro!$F$26</f>
        <v>72</v>
      </c>
      <c r="X15" s="15">
        <f>[11]Setembro!$F$27</f>
        <v>66</v>
      </c>
      <c r="Y15" s="15">
        <f>[11]Setembro!$F$28</f>
        <v>80</v>
      </c>
      <c r="Z15" s="15">
        <f>[11]Setembro!$F$29</f>
        <v>96</v>
      </c>
      <c r="AA15" s="15">
        <f>[11]Setembro!$F$30</f>
        <v>72</v>
      </c>
      <c r="AB15" s="15">
        <f>[11]Setembro!$F$31</f>
        <v>75</v>
      </c>
      <c r="AC15" s="15">
        <f>[11]Setembro!$F$32</f>
        <v>73</v>
      </c>
      <c r="AD15" s="15">
        <f>[11]Setembro!$F$33</f>
        <v>82</v>
      </c>
      <c r="AE15" s="15">
        <f>[11]Setembro!$F$34</f>
        <v>74</v>
      </c>
      <c r="AF15" s="17">
        <f t="shared" si="1"/>
        <v>96</v>
      </c>
      <c r="AG15" s="26">
        <f t="shared" si="2"/>
        <v>78.033333333333331</v>
      </c>
    </row>
    <row r="16" spans="1:34" ht="17.100000000000001" customHeight="1" x14ac:dyDescent="0.2">
      <c r="A16" s="10" t="s">
        <v>9</v>
      </c>
      <c r="B16" s="15">
        <f>[12]Setembro!$F$5</f>
        <v>62</v>
      </c>
      <c r="C16" s="15">
        <f>[12]Setembro!$F$6</f>
        <v>54</v>
      </c>
      <c r="D16" s="15">
        <f>[12]Setembro!$F$7</f>
        <v>61</v>
      </c>
      <c r="E16" s="15">
        <f>[12]Setembro!$F$8</f>
        <v>73</v>
      </c>
      <c r="F16" s="15">
        <f>[12]Setembro!$F$9</f>
        <v>80</v>
      </c>
      <c r="G16" s="15">
        <f>[12]Setembro!$F$10</f>
        <v>64</v>
      </c>
      <c r="H16" s="15">
        <f>[12]Setembro!$F$11</f>
        <v>46</v>
      </c>
      <c r="I16" s="15">
        <f>[12]Setembro!$F$12</f>
        <v>44</v>
      </c>
      <c r="J16" s="15">
        <f>[12]Setembro!$F$13</f>
        <v>47</v>
      </c>
      <c r="K16" s="15">
        <f>[12]Setembro!$F$14</f>
        <v>67</v>
      </c>
      <c r="L16" s="15">
        <f>[12]Setembro!$F$15</f>
        <v>85</v>
      </c>
      <c r="M16" s="15">
        <f>[12]Setembro!$F$16</f>
        <v>72</v>
      </c>
      <c r="N16" s="15">
        <f>[12]Setembro!$F$17</f>
        <v>72</v>
      </c>
      <c r="O16" s="15">
        <f>[12]Setembro!$F$18</f>
        <v>76</v>
      </c>
      <c r="P16" s="15">
        <f>[12]Setembro!$F$19</f>
        <v>74</v>
      </c>
      <c r="Q16" s="15">
        <f>[12]Setembro!$F$20</f>
        <v>60</v>
      </c>
      <c r="R16" s="15">
        <f>[12]Setembro!$F$21</f>
        <v>72</v>
      </c>
      <c r="S16" s="15">
        <f>[12]Setembro!$F$22</f>
        <v>56</v>
      </c>
      <c r="T16" s="15">
        <f>[12]Setembro!$F$23</f>
        <v>95</v>
      </c>
      <c r="U16" s="15">
        <f>[12]Setembro!$F$24</f>
        <v>93</v>
      </c>
      <c r="V16" s="15">
        <f>[12]Setembro!$F$25</f>
        <v>97</v>
      </c>
      <c r="W16" s="15">
        <f>[12]Setembro!$F$26</f>
        <v>71</v>
      </c>
      <c r="X16" s="15">
        <f>[12]Setembro!$F$27</f>
        <v>61</v>
      </c>
      <c r="Y16" s="15">
        <f>[12]Setembro!$F$28</f>
        <v>78</v>
      </c>
      <c r="Z16" s="15">
        <f>[12]Setembro!$F$29</f>
        <v>96</v>
      </c>
      <c r="AA16" s="15">
        <f>[12]Setembro!$F$30</f>
        <v>81</v>
      </c>
      <c r="AB16" s="15">
        <f>[12]Setembro!$F$31</f>
        <v>75</v>
      </c>
      <c r="AC16" s="15">
        <f>[12]Setembro!$F$32</f>
        <v>77</v>
      </c>
      <c r="AD16" s="15">
        <f>[12]Setembro!$F$33</f>
        <v>74</v>
      </c>
      <c r="AE16" s="15">
        <f>[12]Setembro!$F$34</f>
        <v>64</v>
      </c>
      <c r="AF16" s="17">
        <f t="shared" si="1"/>
        <v>97</v>
      </c>
      <c r="AG16" s="26">
        <f t="shared" si="2"/>
        <v>70.900000000000006</v>
      </c>
    </row>
    <row r="17" spans="1:34" ht="17.100000000000001" customHeight="1" x14ac:dyDescent="0.2">
      <c r="A17" s="10" t="s">
        <v>51</v>
      </c>
      <c r="B17" s="15">
        <f>[13]Setembro!$F$5</f>
        <v>87</v>
      </c>
      <c r="C17" s="15">
        <f>[13]Setembro!$F$6</f>
        <v>87</v>
      </c>
      <c r="D17" s="15">
        <f>[13]Setembro!$F$7</f>
        <v>79</v>
      </c>
      <c r="E17" s="15">
        <f>[13]Setembro!$F$8</f>
        <v>59</v>
      </c>
      <c r="F17" s="15">
        <f>[13]Setembro!$F$9</f>
        <v>88</v>
      </c>
      <c r="G17" s="15">
        <f>[13]Setembro!$F$10</f>
        <v>69</v>
      </c>
      <c r="H17" s="15">
        <f>[13]Setembro!$F$11</f>
        <v>71</v>
      </c>
      <c r="I17" s="15">
        <f>[13]Setembro!$F$12</f>
        <v>76</v>
      </c>
      <c r="J17" s="15">
        <f>[13]Setembro!$F$13</f>
        <v>77</v>
      </c>
      <c r="K17" s="15">
        <f>[13]Setembro!$F$14</f>
        <v>86</v>
      </c>
      <c r="L17" s="15">
        <f>[13]Setembro!$F$15</f>
        <v>86</v>
      </c>
      <c r="M17" s="15">
        <f>[13]Setembro!$F$16</f>
        <v>93</v>
      </c>
      <c r="N17" s="15">
        <f>[13]Setembro!$F$17</f>
        <v>83</v>
      </c>
      <c r="O17" s="15">
        <f>[13]Setembro!$F$18</f>
        <v>89</v>
      </c>
      <c r="P17" s="15">
        <f>[13]Setembro!$F$19</f>
        <v>67</v>
      </c>
      <c r="Q17" s="15">
        <f>[13]Setembro!$F$20</f>
        <v>79</v>
      </c>
      <c r="R17" s="15">
        <f>[13]Setembro!$F$21</f>
        <v>81</v>
      </c>
      <c r="S17" s="15">
        <f>[13]Setembro!$F$22</f>
        <v>63</v>
      </c>
      <c r="T17" s="15">
        <f>[13]Setembro!$F$23</f>
        <v>94</v>
      </c>
      <c r="U17" s="15">
        <f>[13]Setembro!$F$24</f>
        <v>96</v>
      </c>
      <c r="V17" s="15">
        <f>[13]Setembro!$F$25</f>
        <v>95</v>
      </c>
      <c r="W17" s="15">
        <f>[13]Setembro!$F$26</f>
        <v>93</v>
      </c>
      <c r="X17" s="15">
        <f>[13]Setembro!$F$27</f>
        <v>85</v>
      </c>
      <c r="Y17" s="15">
        <f>[13]Setembro!$F$28</f>
        <v>80</v>
      </c>
      <c r="Z17" s="15">
        <f>[13]Setembro!$F$29</f>
        <v>94</v>
      </c>
      <c r="AA17" s="15">
        <f>[13]Setembro!$F$30</f>
        <v>90</v>
      </c>
      <c r="AB17" s="15">
        <f>[13]Setembro!$F$31</f>
        <v>91</v>
      </c>
      <c r="AC17" s="15">
        <f>[13]Setembro!$F$32</f>
        <v>74</v>
      </c>
      <c r="AD17" s="15">
        <f>[13]Setembro!$F$33</f>
        <v>58</v>
      </c>
      <c r="AE17" s="15">
        <f>[13]Setembro!$F$34</f>
        <v>85</v>
      </c>
      <c r="AF17" s="17">
        <f t="shared" ref="AF17" si="5">MAX(B17:AE17)</f>
        <v>96</v>
      </c>
      <c r="AG17" s="26">
        <f t="shared" ref="AG17" si="6">AVERAGE(B17:AE17)</f>
        <v>81.833333333333329</v>
      </c>
    </row>
    <row r="18" spans="1:34" ht="17.100000000000001" customHeight="1" x14ac:dyDescent="0.2">
      <c r="A18" s="10" t="s">
        <v>10</v>
      </c>
      <c r="B18" s="15">
        <f>[14]Setembro!$F$5</f>
        <v>90</v>
      </c>
      <c r="C18" s="15">
        <f>[14]Setembro!$F$6</f>
        <v>81</v>
      </c>
      <c r="D18" s="15">
        <f>[14]Setembro!$F$7</f>
        <v>77</v>
      </c>
      <c r="E18" s="15">
        <f>[14]Setembro!$F$8</f>
        <v>70</v>
      </c>
      <c r="F18" s="15">
        <f>[14]Setembro!$F$9</f>
        <v>83</v>
      </c>
      <c r="G18" s="15">
        <f>[14]Setembro!$F$10</f>
        <v>83</v>
      </c>
      <c r="H18" s="15">
        <f>[14]Setembro!$F$11</f>
        <v>39</v>
      </c>
      <c r="I18" s="15">
        <f>[14]Setembro!$F$12</f>
        <v>48</v>
      </c>
      <c r="J18" s="15">
        <f>[14]Setembro!$F$13</f>
        <v>54</v>
      </c>
      <c r="K18" s="15">
        <f>[14]Setembro!$F$14</f>
        <v>77</v>
      </c>
      <c r="L18" s="15">
        <f>[14]Setembro!$F$15</f>
        <v>87</v>
      </c>
      <c r="M18" s="15">
        <f>[14]Setembro!$F$16</f>
        <v>91</v>
      </c>
      <c r="N18" s="15">
        <f>[14]Setembro!$F$17</f>
        <v>89</v>
      </c>
      <c r="O18" s="15">
        <f>[14]Setembro!$F$18</f>
        <v>86</v>
      </c>
      <c r="P18" s="15">
        <f>[14]Setembro!$F$19</f>
        <v>74</v>
      </c>
      <c r="Q18" s="15">
        <f>[14]Setembro!$F$20</f>
        <v>77</v>
      </c>
      <c r="R18" s="15">
        <f>[14]Setembro!$F$21</f>
        <v>74</v>
      </c>
      <c r="S18" s="15">
        <f>[14]Setembro!$F$22</f>
        <v>56</v>
      </c>
      <c r="T18" s="15">
        <f>[14]Setembro!$F$23</f>
        <v>94</v>
      </c>
      <c r="U18" s="15">
        <f>[14]Setembro!$F$24</f>
        <v>95</v>
      </c>
      <c r="V18" s="15">
        <f>[14]Setembro!$F$25</f>
        <v>95</v>
      </c>
      <c r="W18" s="15">
        <f>[14]Setembro!$F$26</f>
        <v>79</v>
      </c>
      <c r="X18" s="15">
        <f>[14]Setembro!$F$27</f>
        <v>83</v>
      </c>
      <c r="Y18" s="15">
        <f>[14]Setembro!$F$28</f>
        <v>77</v>
      </c>
      <c r="Z18" s="15">
        <f>[14]Setembro!$F$29</f>
        <v>95</v>
      </c>
      <c r="AA18" s="15">
        <f>[14]Setembro!$F$30</f>
        <v>68</v>
      </c>
      <c r="AB18" s="15">
        <f>[14]Setembro!$F$31</f>
        <v>74</v>
      </c>
      <c r="AC18" s="15">
        <f>[14]Setembro!$F$32</f>
        <v>77</v>
      </c>
      <c r="AD18" s="15">
        <f>[14]Setembro!$F$33</f>
        <v>85</v>
      </c>
      <c r="AE18" s="15">
        <f>[14]Setembro!$F$34</f>
        <v>78</v>
      </c>
      <c r="AF18" s="17">
        <f t="shared" si="1"/>
        <v>95</v>
      </c>
      <c r="AG18" s="26">
        <f t="shared" si="2"/>
        <v>77.86666666666666</v>
      </c>
    </row>
    <row r="19" spans="1:34" ht="17.100000000000001" customHeight="1" x14ac:dyDescent="0.2">
      <c r="A19" s="10" t="s">
        <v>11</v>
      </c>
      <c r="B19" s="15">
        <f>[15]Setembro!$F$5</f>
        <v>93</v>
      </c>
      <c r="C19" s="15">
        <f>[15]Setembro!$F$6</f>
        <v>87</v>
      </c>
      <c r="D19" s="15">
        <f>[15]Setembro!$F$7</f>
        <v>85</v>
      </c>
      <c r="E19" s="15">
        <f>[15]Setembro!$F$8</f>
        <v>84</v>
      </c>
      <c r="F19" s="15">
        <f>[15]Setembro!$F$9</f>
        <v>95</v>
      </c>
      <c r="G19" s="15">
        <f>[15]Setembro!$F$10</f>
        <v>83</v>
      </c>
      <c r="H19" s="15">
        <f>[15]Setembro!$F$11</f>
        <v>79</v>
      </c>
      <c r="I19" s="15">
        <f>[15]Setembro!$F$12</f>
        <v>77</v>
      </c>
      <c r="J19" s="15">
        <f>[15]Setembro!$F$13</f>
        <v>88</v>
      </c>
      <c r="K19" s="15">
        <f>[15]Setembro!$F$14</f>
        <v>79</v>
      </c>
      <c r="L19" s="15">
        <f>[15]Setembro!$F$15</f>
        <v>91</v>
      </c>
      <c r="M19" s="15">
        <f>[15]Setembro!$F$16</f>
        <v>97</v>
      </c>
      <c r="N19" s="15">
        <f>[15]Setembro!$F$17</f>
        <v>83</v>
      </c>
      <c r="O19" s="15">
        <f>[15]Setembro!$F$18</f>
        <v>97</v>
      </c>
      <c r="P19" s="15">
        <f>[15]Setembro!$F$19</f>
        <v>92</v>
      </c>
      <c r="Q19" s="15">
        <f>[15]Setembro!$F$20</f>
        <v>84</v>
      </c>
      <c r="R19" s="15">
        <f>[15]Setembro!$F$21</f>
        <v>91</v>
      </c>
      <c r="S19" s="15">
        <f>[15]Setembro!$F$22</f>
        <v>76</v>
      </c>
      <c r="T19" s="15">
        <f>[15]Setembro!$F$23</f>
        <v>100</v>
      </c>
      <c r="U19" s="15">
        <f>[15]Setembro!$F$24</f>
        <v>100</v>
      </c>
      <c r="V19" s="15">
        <f>[15]Setembro!$F$25</f>
        <v>100</v>
      </c>
      <c r="W19" s="15">
        <f>[15]Setembro!$F$26</f>
        <v>97</v>
      </c>
      <c r="X19" s="15">
        <f>[15]Setembro!$F$27</f>
        <v>91</v>
      </c>
      <c r="Y19" s="15">
        <f>[15]Setembro!$F$28</f>
        <v>93</v>
      </c>
      <c r="Z19" s="15">
        <f>[15]Setembro!$F$29</f>
        <v>100</v>
      </c>
      <c r="AA19" s="15">
        <f>[15]Setembro!$F$30</f>
        <v>88</v>
      </c>
      <c r="AB19" s="15">
        <f>[15]Setembro!$F$31</f>
        <v>78</v>
      </c>
      <c r="AC19" s="15">
        <f>[15]Setembro!$F$32</f>
        <v>92</v>
      </c>
      <c r="AD19" s="15">
        <f>[15]Setembro!$F$33</f>
        <v>77</v>
      </c>
      <c r="AE19" s="15">
        <f>[15]Setembro!$F$34</f>
        <v>92</v>
      </c>
      <c r="AF19" s="17">
        <f t="shared" si="1"/>
        <v>100</v>
      </c>
      <c r="AG19" s="26">
        <f t="shared" si="2"/>
        <v>88.966666666666669</v>
      </c>
    </row>
    <row r="20" spans="1:34" ht="17.100000000000001" customHeight="1" x14ac:dyDescent="0.2">
      <c r="A20" s="10" t="s">
        <v>12</v>
      </c>
      <c r="B20" s="15">
        <f>[16]Setembro!$F$5</f>
        <v>66</v>
      </c>
      <c r="C20" s="15">
        <f>[16]Setembro!$F$6</f>
        <v>67</v>
      </c>
      <c r="D20" s="15">
        <f>[16]Setembro!$F$7</f>
        <v>67</v>
      </c>
      <c r="E20" s="15">
        <f>[16]Setembro!$F$8</f>
        <v>68</v>
      </c>
      <c r="F20" s="15">
        <f>[16]Setembro!$F$9</f>
        <v>75</v>
      </c>
      <c r="G20" s="15">
        <f>[16]Setembro!$F$10</f>
        <v>83</v>
      </c>
      <c r="H20" s="15">
        <f>[16]Setembro!$F$11</f>
        <v>76</v>
      </c>
      <c r="I20" s="15">
        <f>[16]Setembro!$F$12</f>
        <v>78</v>
      </c>
      <c r="J20" s="15">
        <f>[16]Setembro!$F$13</f>
        <v>84</v>
      </c>
      <c r="K20" s="15">
        <f>[16]Setembro!$F$14</f>
        <v>90</v>
      </c>
      <c r="L20" s="15">
        <f>[16]Setembro!$F$15</f>
        <v>91</v>
      </c>
      <c r="M20" s="15">
        <f>[16]Setembro!$F$16</f>
        <v>91</v>
      </c>
      <c r="N20" s="15">
        <f>[16]Setembro!$F$17</f>
        <v>74</v>
      </c>
      <c r="O20" s="15">
        <f>[16]Setembro!$F$18</f>
        <v>74</v>
      </c>
      <c r="P20" s="15">
        <f>[16]Setembro!$F$19</f>
        <v>80</v>
      </c>
      <c r="Q20" s="15">
        <f>[16]Setembro!$F$20</f>
        <v>87</v>
      </c>
      <c r="R20" s="15">
        <f>[16]Setembro!$F$21</f>
        <v>85</v>
      </c>
      <c r="S20" s="15">
        <f>[16]Setembro!$F$22</f>
        <v>85</v>
      </c>
      <c r="T20" s="15">
        <f>[16]Setembro!$F$23</f>
        <v>100</v>
      </c>
      <c r="U20" s="15">
        <f>[16]Setembro!$F$24</f>
        <v>100</v>
      </c>
      <c r="V20" s="15">
        <f>[16]Setembro!$F$25</f>
        <v>96</v>
      </c>
      <c r="W20" s="15">
        <f>[16]Setembro!$F$26</f>
        <v>95</v>
      </c>
      <c r="X20" s="15">
        <f>[16]Setembro!$F$27</f>
        <v>72</v>
      </c>
      <c r="Y20" s="15">
        <f>[16]Setembro!$F$28</f>
        <v>77</v>
      </c>
      <c r="Z20" s="15">
        <f>[16]Setembro!$F$29</f>
        <v>96</v>
      </c>
      <c r="AA20" s="15">
        <f>[16]Setembro!$F$30</f>
        <v>77</v>
      </c>
      <c r="AB20" s="15">
        <f>[16]Setembro!$F$31</f>
        <v>93</v>
      </c>
      <c r="AC20" s="15">
        <f>[16]Setembro!$F$32</f>
        <v>70</v>
      </c>
      <c r="AD20" s="15">
        <f>[16]Setembro!$F$33</f>
        <v>60</v>
      </c>
      <c r="AE20" s="15">
        <f>[16]Setembro!$F$34</f>
        <v>83</v>
      </c>
      <c r="AF20" s="17">
        <f t="shared" si="1"/>
        <v>100</v>
      </c>
      <c r="AG20" s="26">
        <f t="shared" si="2"/>
        <v>81.333333333333329</v>
      </c>
    </row>
    <row r="21" spans="1:34" ht="17.100000000000001" customHeight="1" x14ac:dyDescent="0.2">
      <c r="A21" s="10" t="s">
        <v>13</v>
      </c>
      <c r="B21" s="15">
        <f>[17]Setembro!$F$5</f>
        <v>85</v>
      </c>
      <c r="C21" s="15">
        <f>[17]Setembro!$F$6</f>
        <v>80</v>
      </c>
      <c r="D21" s="15">
        <f>[17]Setembro!$F$7</f>
        <v>77</v>
      </c>
      <c r="E21" s="15">
        <f>[17]Setembro!$F$8</f>
        <v>85</v>
      </c>
      <c r="F21" s="15">
        <f>[17]Setembro!$F$9</f>
        <v>72</v>
      </c>
      <c r="G21" s="15">
        <f>[17]Setembro!$F$10</f>
        <v>79</v>
      </c>
      <c r="H21" s="15">
        <f>[17]Setembro!$F$11</f>
        <v>69</v>
      </c>
      <c r="I21" s="15">
        <f>[17]Setembro!$F$12</f>
        <v>76</v>
      </c>
      <c r="J21" s="15">
        <f>[17]Setembro!$F$13</f>
        <v>84</v>
      </c>
      <c r="K21" s="15">
        <f>[17]Setembro!$F$14</f>
        <v>86</v>
      </c>
      <c r="L21" s="15">
        <f>[17]Setembro!$F$15</f>
        <v>92</v>
      </c>
      <c r="M21" s="15">
        <f>[17]Setembro!$F$16</f>
        <v>95</v>
      </c>
      <c r="N21" s="15">
        <f>[17]Setembro!$F$17</f>
        <v>80</v>
      </c>
      <c r="O21" s="15">
        <f>[17]Setembro!$F$18</f>
        <v>85</v>
      </c>
      <c r="P21" s="15">
        <f>[17]Setembro!$F$19</f>
        <v>74</v>
      </c>
      <c r="Q21" s="15">
        <f>[17]Setembro!$F$20</f>
        <v>73</v>
      </c>
      <c r="R21" s="15">
        <f>[17]Setembro!$F$21</f>
        <v>69</v>
      </c>
      <c r="S21" s="15">
        <f>[17]Setembro!$F$22</f>
        <v>72</v>
      </c>
      <c r="T21" s="15">
        <f>[17]Setembro!$F$23</f>
        <v>84</v>
      </c>
      <c r="U21" s="15">
        <f>[17]Setembro!$F$24</f>
        <v>86</v>
      </c>
      <c r="V21" s="15">
        <f>[17]Setembro!$F$25</f>
        <v>87</v>
      </c>
      <c r="W21" s="15">
        <f>[17]Setembro!$F$26</f>
        <v>98</v>
      </c>
      <c r="X21" s="15">
        <f>[17]Setembro!$F$27</f>
        <v>77</v>
      </c>
      <c r="Y21" s="15">
        <f>[17]Setembro!$F$28</f>
        <v>84</v>
      </c>
      <c r="Z21" s="15">
        <f>[17]Setembro!$F$29</f>
        <v>97</v>
      </c>
      <c r="AA21" s="15">
        <f>[17]Setembro!$F$30</f>
        <v>93</v>
      </c>
      <c r="AB21" s="15">
        <f>[17]Setembro!$F$31</f>
        <v>94</v>
      </c>
      <c r="AC21" s="15">
        <f>[17]Setembro!$F$32</f>
        <v>89</v>
      </c>
      <c r="AD21" s="15">
        <f>[17]Setembro!$F$33</f>
        <v>84</v>
      </c>
      <c r="AE21" s="15">
        <f>[17]Setembro!$F$34</f>
        <v>84</v>
      </c>
      <c r="AF21" s="17">
        <f t="shared" ref="AF21" si="7">MAX(B21:AE21)</f>
        <v>98</v>
      </c>
      <c r="AG21" s="26">
        <f t="shared" ref="AG21" si="8">AVERAGE(B21:AE21)</f>
        <v>83</v>
      </c>
    </row>
    <row r="22" spans="1:34" ht="17.100000000000001" customHeight="1" x14ac:dyDescent="0.2">
      <c r="A22" s="10" t="s">
        <v>14</v>
      </c>
      <c r="B22" s="15">
        <f>[18]Setembro!$F$5</f>
        <v>78</v>
      </c>
      <c r="C22" s="15">
        <f>[18]Setembro!$F$6</f>
        <v>78</v>
      </c>
      <c r="D22" s="15">
        <f>[18]Setembro!$F$7</f>
        <v>71</v>
      </c>
      <c r="E22" s="15">
        <f>[18]Setembro!$F$8</f>
        <v>74</v>
      </c>
      <c r="F22" s="15">
        <f>[18]Setembro!$F$9</f>
        <v>81</v>
      </c>
      <c r="G22" s="15">
        <f>[18]Setembro!$F$10</f>
        <v>71</v>
      </c>
      <c r="H22" s="15">
        <f>[18]Setembro!$F$11</f>
        <v>60</v>
      </c>
      <c r="I22" s="15">
        <f>[18]Setembro!$F$12</f>
        <v>58</v>
      </c>
      <c r="J22" s="15">
        <f>[18]Setembro!$F$13</f>
        <v>74</v>
      </c>
      <c r="K22" s="15">
        <f>[18]Setembro!$F$14</f>
        <v>68</v>
      </c>
      <c r="L22" s="15">
        <f>[18]Setembro!$F$15</f>
        <v>71</v>
      </c>
      <c r="M22" s="15">
        <f>[18]Setembro!$F$16</f>
        <v>76</v>
      </c>
      <c r="N22" s="15">
        <f>[18]Setembro!$F$17</f>
        <v>73</v>
      </c>
      <c r="O22" s="15">
        <f>[18]Setembro!$F$18</f>
        <v>69</v>
      </c>
      <c r="P22" s="15">
        <f>[18]Setembro!$F$19</f>
        <v>72</v>
      </c>
      <c r="Q22" s="15">
        <f>[18]Setembro!$F$20</f>
        <v>72</v>
      </c>
      <c r="R22" s="15">
        <f>[18]Setembro!$F$21</f>
        <v>63</v>
      </c>
      <c r="S22" s="15">
        <f>[18]Setembro!$F$22</f>
        <v>68</v>
      </c>
      <c r="T22" s="15">
        <f>[18]Setembro!$F$23</f>
        <v>88</v>
      </c>
      <c r="U22" s="15">
        <f>[18]Setembro!$F$24</f>
        <v>95</v>
      </c>
      <c r="V22" s="15">
        <f>[18]Setembro!$F$25</f>
        <v>94</v>
      </c>
      <c r="W22" s="15">
        <f>[18]Setembro!$F$26</f>
        <v>95</v>
      </c>
      <c r="X22" s="15">
        <f>[18]Setembro!$F$27</f>
        <v>89</v>
      </c>
      <c r="Y22" s="15">
        <f>[18]Setembro!$F$28</f>
        <v>76</v>
      </c>
      <c r="Z22" s="15">
        <f>[18]Setembro!$F$29</f>
        <v>96</v>
      </c>
      <c r="AA22" s="15">
        <f>[18]Setembro!$F$30</f>
        <v>94</v>
      </c>
      <c r="AB22" s="15">
        <f>[18]Setembro!$F$31</f>
        <v>77</v>
      </c>
      <c r="AC22" s="15">
        <f>[18]Setembro!$F$32</f>
        <v>78</v>
      </c>
      <c r="AD22" s="15">
        <f>[18]Setembro!$F$33</f>
        <v>68</v>
      </c>
      <c r="AE22" s="15">
        <f>[18]Setembro!$F$34</f>
        <v>63</v>
      </c>
      <c r="AF22" s="17">
        <f t="shared" si="1"/>
        <v>96</v>
      </c>
      <c r="AG22" s="26">
        <f t="shared" si="2"/>
        <v>76.333333333333329</v>
      </c>
    </row>
    <row r="23" spans="1:34" ht="17.100000000000001" customHeight="1" x14ac:dyDescent="0.2">
      <c r="A23" s="10" t="s">
        <v>15</v>
      </c>
      <c r="B23" s="15">
        <f>[19]Setembro!$F$5</f>
        <v>65</v>
      </c>
      <c r="C23" s="15">
        <f>[19]Setembro!$F$6</f>
        <v>54</v>
      </c>
      <c r="D23" s="15">
        <f>[19]Setembro!$F$7</f>
        <v>52</v>
      </c>
      <c r="E23" s="15">
        <f>[19]Setembro!$F$8</f>
        <v>82</v>
      </c>
      <c r="F23" s="15">
        <f>[19]Setembro!$F$9</f>
        <v>77</v>
      </c>
      <c r="G23" s="15">
        <f>[19]Setembro!$F$10</f>
        <v>54</v>
      </c>
      <c r="H23" s="15">
        <f>[19]Setembro!$F$11</f>
        <v>47</v>
      </c>
      <c r="I23" s="15">
        <f>[19]Setembro!$F$12</f>
        <v>47</v>
      </c>
      <c r="J23" s="15">
        <f>[19]Setembro!$F$13</f>
        <v>55</v>
      </c>
      <c r="K23" s="15">
        <f>[19]Setembro!$F$14</f>
        <v>95</v>
      </c>
      <c r="L23" s="15">
        <f>[19]Setembro!$F$15</f>
        <v>98</v>
      </c>
      <c r="M23" s="15">
        <f>[19]Setembro!$F$16</f>
        <v>78</v>
      </c>
      <c r="N23" s="15">
        <f>[19]Setembro!$F$17</f>
        <v>86</v>
      </c>
      <c r="O23" s="15">
        <f>[19]Setembro!$F$18</f>
        <v>73</v>
      </c>
      <c r="P23" s="15">
        <f>[19]Setembro!$F$19</f>
        <v>77</v>
      </c>
      <c r="Q23" s="15">
        <f>[19]Setembro!$F$20</f>
        <v>58</v>
      </c>
      <c r="R23" s="15">
        <f>[19]Setembro!$F$21</f>
        <v>64</v>
      </c>
      <c r="S23" s="15">
        <f>[19]Setembro!$F$22</f>
        <v>67</v>
      </c>
      <c r="T23" s="15">
        <f>[19]Setembro!$F$23</f>
        <v>97</v>
      </c>
      <c r="U23" s="15">
        <f>[19]Setembro!$F$24</f>
        <v>87</v>
      </c>
      <c r="V23" s="15">
        <f>[19]Setembro!$F$25</f>
        <v>97</v>
      </c>
      <c r="W23" s="15">
        <f>[19]Setembro!$F$26</f>
        <v>56</v>
      </c>
      <c r="X23" s="15">
        <f>[19]Setembro!$F$27</f>
        <v>49</v>
      </c>
      <c r="Y23" s="15">
        <f>[19]Setembro!$F$28</f>
        <v>76</v>
      </c>
      <c r="Z23" s="15">
        <f>[19]Setembro!$F$29</f>
        <v>97</v>
      </c>
      <c r="AA23" s="15">
        <f>[19]Setembro!$F$30</f>
        <v>74</v>
      </c>
      <c r="AB23" s="15">
        <f>[19]Setembro!$F$31</f>
        <v>69</v>
      </c>
      <c r="AC23" s="15">
        <f>[19]Setembro!$F$32</f>
        <v>82</v>
      </c>
      <c r="AD23" s="15">
        <f>[19]Setembro!$F$33</f>
        <v>82</v>
      </c>
      <c r="AE23" s="15">
        <f>[19]Setembro!$F$34</f>
        <v>78</v>
      </c>
      <c r="AF23" s="17">
        <f t="shared" si="1"/>
        <v>98</v>
      </c>
      <c r="AG23" s="26">
        <f t="shared" si="2"/>
        <v>72.433333333333337</v>
      </c>
    </row>
    <row r="24" spans="1:34" ht="17.100000000000001" customHeight="1" x14ac:dyDescent="0.2">
      <c r="A24" s="10" t="s">
        <v>16</v>
      </c>
      <c r="B24" s="15">
        <f>[20]Setembro!$F$5</f>
        <v>38</v>
      </c>
      <c r="C24" s="15">
        <f>[20]Setembro!$F$6</f>
        <v>70</v>
      </c>
      <c r="D24" s="15">
        <f>[20]Setembro!$F$7</f>
        <v>54</v>
      </c>
      <c r="E24" s="15">
        <f>[20]Setembro!$F$8</f>
        <v>75</v>
      </c>
      <c r="F24" s="15">
        <f>[20]Setembro!$F$9</f>
        <v>75</v>
      </c>
      <c r="G24" s="15">
        <f>[20]Setembro!$F$10</f>
        <v>50</v>
      </c>
      <c r="H24" s="15">
        <f>[20]Setembro!$F$11</f>
        <v>49</v>
      </c>
      <c r="I24" s="15">
        <f>[20]Setembro!$F$12</f>
        <v>63</v>
      </c>
      <c r="J24" s="15">
        <f>[20]Setembro!$F$13</f>
        <v>85</v>
      </c>
      <c r="K24" s="15">
        <f>[20]Setembro!$F$14</f>
        <v>84</v>
      </c>
      <c r="L24" s="15">
        <f>[20]Setembro!$F$15</f>
        <v>93</v>
      </c>
      <c r="M24" s="15">
        <f>[20]Setembro!$F$16</f>
        <v>87</v>
      </c>
      <c r="N24" s="15">
        <f>[20]Setembro!$F$17</f>
        <v>77</v>
      </c>
      <c r="O24" s="15">
        <f>[20]Setembro!$F$18</f>
        <v>75</v>
      </c>
      <c r="P24" s="15">
        <f>[20]Setembro!$F$19</f>
        <v>61</v>
      </c>
      <c r="Q24" s="15">
        <f>[20]Setembro!$F$20</f>
        <v>52</v>
      </c>
      <c r="R24" s="15">
        <f>[20]Setembro!$F$21</f>
        <v>53</v>
      </c>
      <c r="S24" s="15">
        <f>[20]Setembro!$F$22</f>
        <v>53</v>
      </c>
      <c r="T24" s="15">
        <f>[20]Setembro!$F$23</f>
        <v>93</v>
      </c>
      <c r="U24" s="15">
        <f>[20]Setembro!$F$24</f>
        <v>93</v>
      </c>
      <c r="V24" s="15">
        <f>[20]Setembro!$F$25</f>
        <v>92</v>
      </c>
      <c r="W24" s="15">
        <f>[20]Setembro!$F$26</f>
        <v>75</v>
      </c>
      <c r="X24" s="15">
        <f>[20]Setembro!$F$27</f>
        <v>70</v>
      </c>
      <c r="Y24" s="15">
        <f>[20]Setembro!$F$28</f>
        <v>69</v>
      </c>
      <c r="Z24" s="15">
        <f>[20]Setembro!$F$29</f>
        <v>95</v>
      </c>
      <c r="AA24" s="15">
        <f>[20]Setembro!$F$30</f>
        <v>55</v>
      </c>
      <c r="AB24" s="15">
        <f>[20]Setembro!$F$31</f>
        <v>81</v>
      </c>
      <c r="AC24" s="15">
        <f>[20]Setembro!$F$32</f>
        <v>71</v>
      </c>
      <c r="AD24" s="15">
        <f>[20]Setembro!$F$33</f>
        <v>72</v>
      </c>
      <c r="AE24" s="15">
        <f>[20]Setembro!$F$34</f>
        <v>71</v>
      </c>
      <c r="AF24" s="17">
        <f t="shared" si="1"/>
        <v>95</v>
      </c>
      <c r="AG24" s="26">
        <f t="shared" si="2"/>
        <v>71.033333333333331</v>
      </c>
    </row>
    <row r="25" spans="1:34" ht="17.100000000000001" customHeight="1" x14ac:dyDescent="0.2">
      <c r="A25" s="10" t="s">
        <v>17</v>
      </c>
      <c r="B25" s="15">
        <f>[21]Setembro!$F$5</f>
        <v>93</v>
      </c>
      <c r="C25" s="15">
        <f>[21]Setembro!$F$6</f>
        <v>90</v>
      </c>
      <c r="D25" s="15">
        <f>[21]Setembro!$F$7</f>
        <v>89</v>
      </c>
      <c r="E25" s="15">
        <f>[21]Setembro!$F$8</f>
        <v>71</v>
      </c>
      <c r="F25" s="15">
        <f>[21]Setembro!$F$9</f>
        <v>87</v>
      </c>
      <c r="G25" s="15">
        <f>[21]Setembro!$F$10</f>
        <v>92</v>
      </c>
      <c r="H25" s="15">
        <f>[21]Setembro!$F$11</f>
        <v>59</v>
      </c>
      <c r="I25" s="15">
        <f>[21]Setembro!$F$12</f>
        <v>73</v>
      </c>
      <c r="J25" s="15">
        <f>[21]Setembro!$F$13</f>
        <v>76</v>
      </c>
      <c r="K25" s="15">
        <f>[21]Setembro!$F$14</f>
        <v>81</v>
      </c>
      <c r="L25" s="15">
        <f>[21]Setembro!$F$15</f>
        <v>87</v>
      </c>
      <c r="M25" s="15">
        <f>[21]Setembro!$F$16</f>
        <v>94</v>
      </c>
      <c r="N25" s="15">
        <f>[21]Setembro!$F$17</f>
        <v>90</v>
      </c>
      <c r="O25" s="15">
        <f>[21]Setembro!$F$18</f>
        <v>92</v>
      </c>
      <c r="P25" s="15">
        <f>[21]Setembro!$F$19</f>
        <v>76</v>
      </c>
      <c r="Q25" s="15">
        <f>[21]Setembro!$F$20</f>
        <v>80</v>
      </c>
      <c r="R25" s="15">
        <f>[21]Setembro!$F$21</f>
        <v>86</v>
      </c>
      <c r="S25" s="15">
        <f>[21]Setembro!$F$22</f>
        <v>65</v>
      </c>
      <c r="T25" s="15">
        <f>[21]Setembro!$F$23</f>
        <v>94</v>
      </c>
      <c r="U25" s="15">
        <f>[21]Setembro!$F$24</f>
        <v>98</v>
      </c>
      <c r="V25" s="15">
        <f>[21]Setembro!$F$25</f>
        <v>97</v>
      </c>
      <c r="W25" s="15">
        <f>[21]Setembro!$F$26</f>
        <v>95</v>
      </c>
      <c r="X25" s="15">
        <f>[21]Setembro!$F$27</f>
        <v>94</v>
      </c>
      <c r="Y25" s="15">
        <f>[21]Setembro!$F$28</f>
        <v>85</v>
      </c>
      <c r="Z25" s="15">
        <f>[21]Setembro!$F$29</f>
        <v>96</v>
      </c>
      <c r="AA25" s="15">
        <f>[21]Setembro!$F$30</f>
        <v>86</v>
      </c>
      <c r="AB25" s="15">
        <f>[21]Setembro!$F$31</f>
        <v>94</v>
      </c>
      <c r="AC25" s="15">
        <f>[21]Setembro!$F$32</f>
        <v>84</v>
      </c>
      <c r="AD25" s="15">
        <f>[21]Setembro!$F$33</f>
        <v>78</v>
      </c>
      <c r="AE25" s="15">
        <f>[21]Setembro!$F$34</f>
        <v>83</v>
      </c>
      <c r="AF25" s="17">
        <f t="shared" si="1"/>
        <v>98</v>
      </c>
      <c r="AG25" s="26">
        <f t="shared" si="2"/>
        <v>85.5</v>
      </c>
    </row>
    <row r="26" spans="1:34" ht="17.100000000000001" customHeight="1" x14ac:dyDescent="0.2">
      <c r="A26" s="10" t="s">
        <v>18</v>
      </c>
      <c r="B26" s="15">
        <f>[22]Setembro!$F$5</f>
        <v>57</v>
      </c>
      <c r="C26" s="15">
        <f>[22]Setembro!$F$6</f>
        <v>54</v>
      </c>
      <c r="D26" s="15">
        <f>[22]Setembro!$F$7</f>
        <v>44</v>
      </c>
      <c r="E26" s="15">
        <f>[22]Setembro!$F$8</f>
        <v>60</v>
      </c>
      <c r="F26" s="15">
        <f>[22]Setembro!$F$9</f>
        <v>59</v>
      </c>
      <c r="G26" s="15">
        <f>[22]Setembro!$F$10</f>
        <v>55</v>
      </c>
      <c r="H26" s="15">
        <f>[22]Setembro!$F$11</f>
        <v>48</v>
      </c>
      <c r="I26" s="15">
        <f>[22]Setembro!$F$12</f>
        <v>53</v>
      </c>
      <c r="J26" s="15">
        <f>[22]Setembro!$F$13</f>
        <v>63</v>
      </c>
      <c r="K26" s="15">
        <f>[22]Setembro!$F$14</f>
        <v>64</v>
      </c>
      <c r="L26" s="15">
        <f>[22]Setembro!$F$15</f>
        <v>89</v>
      </c>
      <c r="M26" s="15">
        <f>[22]Setembro!$F$16</f>
        <v>79</v>
      </c>
      <c r="N26" s="15">
        <f>[22]Setembro!$F$17</f>
        <v>66</v>
      </c>
      <c r="O26" s="15">
        <f>[22]Setembro!$F$18</f>
        <v>59</v>
      </c>
      <c r="P26" s="15">
        <f>[22]Setembro!$F$19</f>
        <v>62</v>
      </c>
      <c r="Q26" s="15">
        <f>[22]Setembro!$F$20</f>
        <v>64</v>
      </c>
      <c r="R26" s="15">
        <f>[22]Setembro!$F$21</f>
        <v>71</v>
      </c>
      <c r="S26" s="15">
        <f>[22]Setembro!$F$22</f>
        <v>77</v>
      </c>
      <c r="T26" s="15">
        <f>[22]Setembro!$F$23</f>
        <v>96</v>
      </c>
      <c r="U26" s="15">
        <f>[22]Setembro!$F$24</f>
        <v>97</v>
      </c>
      <c r="V26" s="15">
        <f>[22]Setembro!$F$25</f>
        <v>97</v>
      </c>
      <c r="W26" s="15">
        <f>[22]Setembro!$F$26</f>
        <v>97</v>
      </c>
      <c r="X26" s="15">
        <f>[22]Setembro!$F$27</f>
        <v>82</v>
      </c>
      <c r="Y26" s="15">
        <f>[22]Setembro!$F$28</f>
        <v>76</v>
      </c>
      <c r="Z26" s="15">
        <f>[22]Setembro!$F$29</f>
        <v>94</v>
      </c>
      <c r="AA26" s="15">
        <f>[22]Setembro!$F$30</f>
        <v>95</v>
      </c>
      <c r="AB26" s="15">
        <f>[22]Setembro!$F$31</f>
        <v>74</v>
      </c>
      <c r="AC26" s="15">
        <f>[22]Setembro!$F$32</f>
        <v>75</v>
      </c>
      <c r="AD26" s="15">
        <f>[22]Setembro!$F$33</f>
        <v>73</v>
      </c>
      <c r="AE26" s="15">
        <f>[22]Setembro!$F$34</f>
        <v>76</v>
      </c>
      <c r="AF26" s="17">
        <f t="shared" si="1"/>
        <v>97</v>
      </c>
      <c r="AG26" s="26">
        <f t="shared" si="2"/>
        <v>71.86666666666666</v>
      </c>
    </row>
    <row r="27" spans="1:34" ht="17.100000000000001" customHeight="1" x14ac:dyDescent="0.2">
      <c r="A27" s="10" t="s">
        <v>19</v>
      </c>
      <c r="B27" s="15">
        <f>[23]Setembro!$F$5</f>
        <v>73</v>
      </c>
      <c r="C27" s="15">
        <f>[23]Setembro!$F$6</f>
        <v>65</v>
      </c>
      <c r="D27" s="15">
        <f>[23]Setembro!$F$7</f>
        <v>61</v>
      </c>
      <c r="E27" s="15">
        <f>[23]Setembro!$F$8</f>
        <v>80</v>
      </c>
      <c r="F27" s="15">
        <f>[23]Setembro!$F$9</f>
        <v>72</v>
      </c>
      <c r="G27" s="15">
        <f>[23]Setembro!$F$10</f>
        <v>69</v>
      </c>
      <c r="H27" s="15">
        <f>[23]Setembro!$F$11</f>
        <v>58</v>
      </c>
      <c r="I27" s="15">
        <f>[23]Setembro!$F$12</f>
        <v>54</v>
      </c>
      <c r="J27" s="15">
        <f>[23]Setembro!$F$13</f>
        <v>56</v>
      </c>
      <c r="K27" s="15">
        <f>[23]Setembro!$F$14</f>
        <v>93</v>
      </c>
      <c r="L27" s="15">
        <f>[23]Setembro!$F$15</f>
        <v>93</v>
      </c>
      <c r="M27" s="15">
        <f>[23]Setembro!$F$16</f>
        <v>91</v>
      </c>
      <c r="N27" s="15">
        <f>[23]Setembro!$F$17</f>
        <v>90</v>
      </c>
      <c r="O27" s="15">
        <f>[23]Setembro!$F$18</f>
        <v>68</v>
      </c>
      <c r="P27" s="15">
        <f>[23]Setembro!$F$19</f>
        <v>72</v>
      </c>
      <c r="Q27" s="15">
        <f>[23]Setembro!$F$20</f>
        <v>63</v>
      </c>
      <c r="R27" s="15">
        <f>[23]Setembro!$F$21</f>
        <v>70</v>
      </c>
      <c r="S27" s="15">
        <f>[23]Setembro!$F$22</f>
        <v>72</v>
      </c>
      <c r="T27" s="15">
        <f>[23]Setembro!$F$23</f>
        <v>93</v>
      </c>
      <c r="U27" s="15">
        <f>[23]Setembro!$F$24</f>
        <v>90</v>
      </c>
      <c r="V27" s="15">
        <f>[23]Setembro!$F$25</f>
        <v>90</v>
      </c>
      <c r="W27" s="15">
        <f>[23]Setembro!$F$26</f>
        <v>68</v>
      </c>
      <c r="X27" s="15">
        <f>[23]Setembro!$F$27</f>
        <v>55</v>
      </c>
      <c r="Y27" s="15">
        <f>[23]Setembro!$F$28</f>
        <v>68</v>
      </c>
      <c r="Z27" s="15">
        <f>[23]Setembro!$F$29</f>
        <v>90</v>
      </c>
      <c r="AA27" s="15">
        <f>[23]Setembro!$F$30</f>
        <v>65</v>
      </c>
      <c r="AB27" s="15">
        <f>[23]Setembro!$F$31</f>
        <v>62</v>
      </c>
      <c r="AC27" s="15">
        <f>[23]Setembro!$F$32</f>
        <v>75</v>
      </c>
      <c r="AD27" s="15">
        <f>[23]Setembro!$F$33</f>
        <v>88</v>
      </c>
      <c r="AE27" s="15">
        <f>[23]Setembro!$F$34</f>
        <v>77</v>
      </c>
      <c r="AF27" s="17">
        <f t="shared" si="1"/>
        <v>93</v>
      </c>
      <c r="AG27" s="26">
        <f t="shared" si="2"/>
        <v>74.033333333333331</v>
      </c>
    </row>
    <row r="28" spans="1:34" ht="17.100000000000001" customHeight="1" x14ac:dyDescent="0.2">
      <c r="A28" s="10" t="s">
        <v>31</v>
      </c>
      <c r="B28" s="15">
        <f>[24]Setembro!$F$5</f>
        <v>63</v>
      </c>
      <c r="C28" s="15">
        <f>[24]Setembro!$F$6</f>
        <v>59</v>
      </c>
      <c r="D28" s="15">
        <f>[24]Setembro!$F$7</f>
        <v>71</v>
      </c>
      <c r="E28" s="15">
        <f>[24]Setembro!$F$8</f>
        <v>76</v>
      </c>
      <c r="F28" s="15">
        <f>[24]Setembro!$F$9</f>
        <v>57</v>
      </c>
      <c r="G28" s="15">
        <f>[24]Setembro!$F$10</f>
        <v>50</v>
      </c>
      <c r="H28" s="15">
        <f>[24]Setembro!$F$11</f>
        <v>51</v>
      </c>
      <c r="I28" s="15">
        <f>[24]Setembro!$F$12</f>
        <v>53</v>
      </c>
      <c r="J28" s="15">
        <f>[24]Setembro!$F$13</f>
        <v>41</v>
      </c>
      <c r="K28" s="15">
        <f>[24]Setembro!$F$14</f>
        <v>67</v>
      </c>
      <c r="L28" s="15">
        <f>[24]Setembro!$F$15</f>
        <v>92</v>
      </c>
      <c r="M28" s="15">
        <f>[24]Setembro!$F$16</f>
        <v>83</v>
      </c>
      <c r="N28" s="15">
        <f>[24]Setembro!$F$17</f>
        <v>85</v>
      </c>
      <c r="O28" s="15">
        <f>[24]Setembro!$F$18</f>
        <v>82</v>
      </c>
      <c r="P28" s="15">
        <f>[24]Setembro!$F$19</f>
        <v>56</v>
      </c>
      <c r="Q28" s="15">
        <f>[24]Setembro!$F$20</f>
        <v>59</v>
      </c>
      <c r="R28" s="15">
        <f>[24]Setembro!$F$21</f>
        <v>72</v>
      </c>
      <c r="S28" s="15">
        <f>[24]Setembro!$F$22</f>
        <v>60</v>
      </c>
      <c r="T28" s="15">
        <f>[24]Setembro!$F$23</f>
        <v>93</v>
      </c>
      <c r="U28" s="15">
        <f>[24]Setembro!$F$24</f>
        <v>97</v>
      </c>
      <c r="V28" s="15">
        <f>[24]Setembro!$F$25</f>
        <v>96</v>
      </c>
      <c r="W28" s="15">
        <f>[24]Setembro!$F$26</f>
        <v>96</v>
      </c>
      <c r="X28" s="15">
        <f>[24]Setembro!$F$27</f>
        <v>82</v>
      </c>
      <c r="Y28" s="15">
        <f>[24]Setembro!$F$28</f>
        <v>74</v>
      </c>
      <c r="Z28" s="15">
        <f>[24]Setembro!$F$29</f>
        <v>96</v>
      </c>
      <c r="AA28" s="15">
        <f>[24]Setembro!$F$30</f>
        <v>87</v>
      </c>
      <c r="AB28" s="15">
        <f>[24]Setembro!$F$31</f>
        <v>87</v>
      </c>
      <c r="AC28" s="15">
        <f>[24]Setembro!$F$32</f>
        <v>85</v>
      </c>
      <c r="AD28" s="15">
        <f>[24]Setembro!$F$33</f>
        <v>63</v>
      </c>
      <c r="AE28" s="15">
        <f>[24]Setembro!$F$34</f>
        <v>58</v>
      </c>
      <c r="AF28" s="17">
        <f t="shared" si="1"/>
        <v>97</v>
      </c>
      <c r="AG28" s="26">
        <f t="shared" si="2"/>
        <v>73.033333333333331</v>
      </c>
    </row>
    <row r="29" spans="1:34" ht="17.100000000000001" customHeight="1" x14ac:dyDescent="0.2">
      <c r="A29" s="10" t="s">
        <v>20</v>
      </c>
      <c r="B29" s="15">
        <f>[25]Setembro!$F$5</f>
        <v>73</v>
      </c>
      <c r="C29" s="15">
        <f>[25]Setembro!$F$6</f>
        <v>61</v>
      </c>
      <c r="D29" s="15">
        <f>[25]Setembro!$F$7</f>
        <v>69</v>
      </c>
      <c r="E29" s="15">
        <f>[25]Setembro!$F$8</f>
        <v>80</v>
      </c>
      <c r="F29" s="15">
        <f>[25]Setembro!$F$9</f>
        <v>73</v>
      </c>
      <c r="G29" s="15">
        <f>[25]Setembro!$F$10</f>
        <v>74</v>
      </c>
      <c r="H29" s="15">
        <f>[25]Setembro!$F$11</f>
        <v>60</v>
      </c>
      <c r="I29" s="15">
        <f>[25]Setembro!$F$12</f>
        <v>74</v>
      </c>
      <c r="J29" s="15">
        <f>[25]Setembro!$F$13</f>
        <v>74</v>
      </c>
      <c r="K29" s="15">
        <f>[25]Setembro!$F$14</f>
        <v>74</v>
      </c>
      <c r="L29" s="15">
        <f>[25]Setembro!$F$15</f>
        <v>74</v>
      </c>
      <c r="M29" s="15">
        <f>[25]Setembro!$F$16</f>
        <v>84</v>
      </c>
      <c r="N29" s="15">
        <f>[25]Setembro!$F$17</f>
        <v>73</v>
      </c>
      <c r="O29" s="15">
        <f>[25]Setembro!$F$18</f>
        <v>70</v>
      </c>
      <c r="P29" s="15">
        <f>[25]Setembro!$F$19</f>
        <v>77</v>
      </c>
      <c r="Q29" s="15">
        <f>[25]Setembro!$F$20</f>
        <v>63</v>
      </c>
      <c r="R29" s="15">
        <f>[25]Setembro!$F$21</f>
        <v>69</v>
      </c>
      <c r="S29" s="15">
        <f>[25]Setembro!$F$22</f>
        <v>71</v>
      </c>
      <c r="T29" s="15">
        <f>[25]Setembro!$F$23</f>
        <v>95</v>
      </c>
      <c r="U29" s="15">
        <f>[25]Setembro!$F$24</f>
        <v>94</v>
      </c>
      <c r="V29" s="15">
        <f>[25]Setembro!$F$25</f>
        <v>96</v>
      </c>
      <c r="W29" s="15">
        <f>[25]Setembro!$F$26</f>
        <v>98</v>
      </c>
      <c r="X29" s="15">
        <f>[25]Setembro!$F$27</f>
        <v>90</v>
      </c>
      <c r="Y29" s="15">
        <f>[25]Setembro!$F$28</f>
        <v>82</v>
      </c>
      <c r="Z29" s="15">
        <f>[25]Setembro!$F$29</f>
        <v>97</v>
      </c>
      <c r="AA29" s="15">
        <f>[25]Setembro!$F$30</f>
        <v>94</v>
      </c>
      <c r="AB29" s="15">
        <f>[25]Setembro!$F$31</f>
        <v>72</v>
      </c>
      <c r="AC29" s="15">
        <f>[25]Setembro!$F$32</f>
        <v>77</v>
      </c>
      <c r="AD29" s="15">
        <f>[25]Setembro!$F$33</f>
        <v>78</v>
      </c>
      <c r="AE29" s="15">
        <f>[25]Setembro!$F$34</f>
        <v>60</v>
      </c>
      <c r="AF29" s="17">
        <f t="shared" si="1"/>
        <v>98</v>
      </c>
      <c r="AG29" s="26">
        <f t="shared" si="2"/>
        <v>77.533333333333331</v>
      </c>
    </row>
    <row r="30" spans="1:34" s="5" customFormat="1" ht="17.100000000000001" customHeight="1" x14ac:dyDescent="0.2">
      <c r="A30" s="14" t="s">
        <v>34</v>
      </c>
      <c r="B30" s="22">
        <f>MAX(B5:B29)</f>
        <v>93</v>
      </c>
      <c r="C30" s="22">
        <f t="shared" ref="C30:AE30" si="9">MAX(C5:C29)</f>
        <v>90</v>
      </c>
      <c r="D30" s="22">
        <f t="shared" si="9"/>
        <v>94</v>
      </c>
      <c r="E30" s="22">
        <f t="shared" si="9"/>
        <v>92</v>
      </c>
      <c r="F30" s="22">
        <f t="shared" si="9"/>
        <v>95</v>
      </c>
      <c r="G30" s="22">
        <f t="shared" si="9"/>
        <v>96</v>
      </c>
      <c r="H30" s="22">
        <f t="shared" si="9"/>
        <v>97</v>
      </c>
      <c r="I30" s="22">
        <f t="shared" si="9"/>
        <v>97</v>
      </c>
      <c r="J30" s="22">
        <f t="shared" si="9"/>
        <v>95</v>
      </c>
      <c r="K30" s="22">
        <f t="shared" si="9"/>
        <v>95</v>
      </c>
      <c r="L30" s="22">
        <f t="shared" si="9"/>
        <v>98</v>
      </c>
      <c r="M30" s="22">
        <f t="shared" si="9"/>
        <v>97</v>
      </c>
      <c r="N30" s="22">
        <f t="shared" si="9"/>
        <v>90</v>
      </c>
      <c r="O30" s="22">
        <f t="shared" si="9"/>
        <v>97</v>
      </c>
      <c r="P30" s="22">
        <f t="shared" si="9"/>
        <v>92</v>
      </c>
      <c r="Q30" s="22">
        <f t="shared" si="9"/>
        <v>87</v>
      </c>
      <c r="R30" s="22">
        <f t="shared" si="9"/>
        <v>91</v>
      </c>
      <c r="S30" s="22">
        <f t="shared" si="9"/>
        <v>86</v>
      </c>
      <c r="T30" s="22">
        <f t="shared" si="9"/>
        <v>100</v>
      </c>
      <c r="U30" s="22">
        <f t="shared" si="9"/>
        <v>100</v>
      </c>
      <c r="V30" s="22">
        <f t="shared" si="9"/>
        <v>100</v>
      </c>
      <c r="W30" s="22">
        <f t="shared" si="9"/>
        <v>99</v>
      </c>
      <c r="X30" s="22">
        <f t="shared" si="9"/>
        <v>96</v>
      </c>
      <c r="Y30" s="22">
        <f t="shared" si="9"/>
        <v>93</v>
      </c>
      <c r="Z30" s="22">
        <f t="shared" si="9"/>
        <v>100</v>
      </c>
      <c r="AA30" s="22">
        <f t="shared" si="9"/>
        <v>100</v>
      </c>
      <c r="AB30" s="22">
        <f t="shared" si="9"/>
        <v>94</v>
      </c>
      <c r="AC30" s="22">
        <f t="shared" si="9"/>
        <v>92</v>
      </c>
      <c r="AD30" s="22">
        <f t="shared" si="9"/>
        <v>91</v>
      </c>
      <c r="AE30" s="22">
        <f t="shared" si="9"/>
        <v>92</v>
      </c>
      <c r="AF30" s="18">
        <f>MAX(AF5:AF29)</f>
        <v>100</v>
      </c>
      <c r="AG30" s="36">
        <f>AVERAGE(AG5:AG29)</f>
        <v>77.058666666666653</v>
      </c>
      <c r="AH30" s="13"/>
    </row>
  </sheetData>
  <mergeCells count="33">
    <mergeCell ref="G3:G4"/>
    <mergeCell ref="H3:H4"/>
    <mergeCell ref="U3:U4"/>
    <mergeCell ref="V3:V4"/>
    <mergeCell ref="I3:I4"/>
    <mergeCell ref="J3:J4"/>
    <mergeCell ref="K3:K4"/>
    <mergeCell ref="L3:L4"/>
    <mergeCell ref="S3:S4"/>
    <mergeCell ref="T3:T4"/>
    <mergeCell ref="M3:M4"/>
    <mergeCell ref="N3:N4"/>
    <mergeCell ref="B3:B4"/>
    <mergeCell ref="C3:C4"/>
    <mergeCell ref="D3:D4"/>
    <mergeCell ref="E3:E4"/>
    <mergeCell ref="F3:F4"/>
    <mergeCell ref="AE3:AE4"/>
    <mergeCell ref="A1:AG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Z3:Z4"/>
    <mergeCell ref="A2:A4"/>
    <mergeCell ref="B2:AG2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0"/>
  <sheetViews>
    <sheetView workbookViewId="0">
      <selection activeCell="AA33" sqref="AA33"/>
    </sheetView>
  </sheetViews>
  <sheetFormatPr defaultRowHeight="12.75" x14ac:dyDescent="0.2"/>
  <cols>
    <col min="1" max="1" width="19.140625" style="2" bestFit="1" customWidth="1"/>
    <col min="2" max="31" width="5.42578125" style="2" bestFit="1" customWidth="1"/>
    <col min="32" max="32" width="7" style="6" bestFit="1" customWidth="1"/>
    <col min="33" max="33" width="7.28515625" style="1" bestFit="1" customWidth="1"/>
  </cols>
  <sheetData>
    <row r="1" spans="1:33" ht="20.100000000000001" customHeight="1" thickBot="1" x14ac:dyDescent="0.25">
      <c r="A1" s="62" t="s">
        <v>27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</row>
    <row r="2" spans="1:33" s="4" customFormat="1" ht="20.100000000000001" customHeight="1" x14ac:dyDescent="0.2">
      <c r="A2" s="63" t="s">
        <v>21</v>
      </c>
      <c r="B2" s="60" t="s">
        <v>52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</row>
    <row r="3" spans="1:33" s="5" customFormat="1" ht="20.100000000000001" customHeight="1" x14ac:dyDescent="0.2">
      <c r="A3" s="64"/>
      <c r="B3" s="58">
        <v>1</v>
      </c>
      <c r="C3" s="58">
        <f>SUM(B3+1)</f>
        <v>2</v>
      </c>
      <c r="D3" s="58">
        <f t="shared" ref="D3:AD3" si="0">SUM(C3+1)</f>
        <v>3</v>
      </c>
      <c r="E3" s="58">
        <f t="shared" si="0"/>
        <v>4</v>
      </c>
      <c r="F3" s="58">
        <f t="shared" si="0"/>
        <v>5</v>
      </c>
      <c r="G3" s="58">
        <f t="shared" si="0"/>
        <v>6</v>
      </c>
      <c r="H3" s="58">
        <f t="shared" si="0"/>
        <v>7</v>
      </c>
      <c r="I3" s="58">
        <f t="shared" si="0"/>
        <v>8</v>
      </c>
      <c r="J3" s="58">
        <f t="shared" si="0"/>
        <v>9</v>
      </c>
      <c r="K3" s="58">
        <f t="shared" si="0"/>
        <v>10</v>
      </c>
      <c r="L3" s="58">
        <f t="shared" si="0"/>
        <v>11</v>
      </c>
      <c r="M3" s="58">
        <f t="shared" si="0"/>
        <v>12</v>
      </c>
      <c r="N3" s="58">
        <f t="shared" si="0"/>
        <v>13</v>
      </c>
      <c r="O3" s="58">
        <f t="shared" si="0"/>
        <v>14</v>
      </c>
      <c r="P3" s="58">
        <f t="shared" si="0"/>
        <v>15</v>
      </c>
      <c r="Q3" s="58">
        <f t="shared" si="0"/>
        <v>16</v>
      </c>
      <c r="R3" s="58">
        <f t="shared" si="0"/>
        <v>17</v>
      </c>
      <c r="S3" s="58">
        <f t="shared" si="0"/>
        <v>18</v>
      </c>
      <c r="T3" s="58">
        <f t="shared" si="0"/>
        <v>19</v>
      </c>
      <c r="U3" s="58">
        <f t="shared" si="0"/>
        <v>20</v>
      </c>
      <c r="V3" s="58">
        <f t="shared" si="0"/>
        <v>21</v>
      </c>
      <c r="W3" s="58">
        <f t="shared" si="0"/>
        <v>22</v>
      </c>
      <c r="X3" s="58">
        <f t="shared" si="0"/>
        <v>23</v>
      </c>
      <c r="Y3" s="58">
        <f t="shared" si="0"/>
        <v>24</v>
      </c>
      <c r="Z3" s="58">
        <f t="shared" si="0"/>
        <v>25</v>
      </c>
      <c r="AA3" s="58">
        <f t="shared" si="0"/>
        <v>26</v>
      </c>
      <c r="AB3" s="58">
        <f t="shared" si="0"/>
        <v>27</v>
      </c>
      <c r="AC3" s="58">
        <f t="shared" si="0"/>
        <v>28</v>
      </c>
      <c r="AD3" s="58">
        <f t="shared" si="0"/>
        <v>29</v>
      </c>
      <c r="AE3" s="58">
        <v>30</v>
      </c>
      <c r="AF3" s="31" t="s">
        <v>44</v>
      </c>
      <c r="AG3" s="34" t="s">
        <v>41</v>
      </c>
    </row>
    <row r="4" spans="1:33" s="5" customFormat="1" ht="20.100000000000001" customHeight="1" thickBot="1" x14ac:dyDescent="0.25">
      <c r="A4" s="65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30" t="s">
        <v>40</v>
      </c>
      <c r="AG4" s="33" t="s">
        <v>43</v>
      </c>
    </row>
    <row r="5" spans="1:33" s="5" customFormat="1" ht="20.100000000000001" customHeight="1" thickTop="1" x14ac:dyDescent="0.2">
      <c r="A5" s="9" t="s">
        <v>49</v>
      </c>
      <c r="B5" s="45">
        <f>[1]Setembro!$G$5</f>
        <v>15</v>
      </c>
      <c r="C5" s="45">
        <f>[1]Setembro!$G$6</f>
        <v>12</v>
      </c>
      <c r="D5" s="45">
        <f>[1]Setembro!$G$7</f>
        <v>14</v>
      </c>
      <c r="E5" s="45">
        <f>[1]Setembro!$G$8</f>
        <v>24</v>
      </c>
      <c r="F5" s="45">
        <f>[1]Setembro!$G$9</f>
        <v>11</v>
      </c>
      <c r="G5" s="45">
        <f>[1]Setembro!$G$10</f>
        <v>11</v>
      </c>
      <c r="H5" s="45">
        <f>[1]Setembro!$G$11</f>
        <v>11</v>
      </c>
      <c r="I5" s="45">
        <f>[1]Setembro!$G$12</f>
        <v>11</v>
      </c>
      <c r="J5" s="45">
        <f>[1]Setembro!$G$13</f>
        <v>11</v>
      </c>
      <c r="K5" s="45">
        <f>[1]Setembro!$G$14</f>
        <v>11</v>
      </c>
      <c r="L5" s="45">
        <f>[1]Setembro!$G$15</f>
        <v>26</v>
      </c>
      <c r="M5" s="45">
        <f>[1]Setembro!$G$16</f>
        <v>17</v>
      </c>
      <c r="N5" s="45">
        <f>[1]Setembro!$G$17</f>
        <v>20</v>
      </c>
      <c r="O5" s="45">
        <f>[1]Setembro!$G$18</f>
        <v>21</v>
      </c>
      <c r="P5" s="45">
        <f>[1]Setembro!$G$19</f>
        <v>14</v>
      </c>
      <c r="Q5" s="45">
        <f>[1]Setembro!$G$20</f>
        <v>15</v>
      </c>
      <c r="R5" s="45">
        <f>[1]Setembro!$G$21</f>
        <v>17</v>
      </c>
      <c r="S5" s="45">
        <f>[1]Setembro!$G$22</f>
        <v>18</v>
      </c>
      <c r="T5" s="45">
        <f>[1]Setembro!$G$23</f>
        <v>28</v>
      </c>
      <c r="U5" s="45">
        <f>[1]Setembro!$G$24</f>
        <v>66</v>
      </c>
      <c r="V5" s="45">
        <f>[1]Setembro!$G$25</f>
        <v>67</v>
      </c>
      <c r="W5" s="45">
        <f>[1]Setembro!$G$26</f>
        <v>22</v>
      </c>
      <c r="X5" s="45">
        <f>[1]Setembro!$G$27</f>
        <v>26</v>
      </c>
      <c r="Y5" s="45">
        <f>[1]Setembro!$G$28</f>
        <v>29</v>
      </c>
      <c r="Z5" s="45">
        <f>[1]Setembro!$G$29</f>
        <v>52</v>
      </c>
      <c r="AA5" s="45">
        <f>[1]Setembro!$G$30</f>
        <v>17</v>
      </c>
      <c r="AB5" s="45">
        <f>[1]Setembro!$G$31</f>
        <v>25</v>
      </c>
      <c r="AC5" s="45">
        <f>[1]Setembro!$G$32</f>
        <v>28</v>
      </c>
      <c r="AD5" s="45">
        <f>[1]Setembro!$G$33</f>
        <v>21</v>
      </c>
      <c r="AE5" s="45">
        <f>[1]Setembro!$G$34</f>
        <v>20</v>
      </c>
      <c r="AF5" s="46">
        <f t="shared" ref="AF5:AF29" si="1">MIN(B5:AE5)</f>
        <v>11</v>
      </c>
      <c r="AG5" s="47">
        <f t="shared" ref="AG5:AG29" si="2">AVERAGE(B5:AE5)</f>
        <v>22.666666666666668</v>
      </c>
    </row>
    <row r="6" spans="1:33" ht="17.100000000000001" customHeight="1" x14ac:dyDescent="0.2">
      <c r="A6" s="10" t="s">
        <v>0</v>
      </c>
      <c r="B6" s="3">
        <f>[2]Setembro!$G$5</f>
        <v>21</v>
      </c>
      <c r="C6" s="3">
        <f>[2]Setembro!$G$6</f>
        <v>21</v>
      </c>
      <c r="D6" s="3">
        <f>[2]Setembro!$G$7</f>
        <v>45</v>
      </c>
      <c r="E6" s="3">
        <f>[2]Setembro!$G$8</f>
        <v>61</v>
      </c>
      <c r="F6" s="3">
        <f>[2]Setembro!$G$9</f>
        <v>61</v>
      </c>
      <c r="G6" s="3">
        <f>[2]Setembro!$G$10</f>
        <v>69</v>
      </c>
      <c r="H6" s="3">
        <f>[2]Setembro!$G$11</f>
        <v>40</v>
      </c>
      <c r="I6" s="3">
        <f>[2]Setembro!$G$12</f>
        <v>29</v>
      </c>
      <c r="J6" s="3">
        <f>[2]Setembro!$G$13</f>
        <v>25</v>
      </c>
      <c r="K6" s="3">
        <f>[2]Setembro!$G$14</f>
        <v>35</v>
      </c>
      <c r="L6" s="3">
        <f>[2]Setembro!$G$15</f>
        <v>40</v>
      </c>
      <c r="M6" s="3">
        <f>[2]Setembro!$G$16</f>
        <v>29</v>
      </c>
      <c r="N6" s="3">
        <f>[2]Setembro!$G$17</f>
        <v>29</v>
      </c>
      <c r="O6" s="3">
        <f>[2]Setembro!$G$18</f>
        <v>30</v>
      </c>
      <c r="P6" s="3">
        <f>[2]Setembro!$G$19</f>
        <v>20</v>
      </c>
      <c r="Q6" s="3">
        <f>[2]Setembro!$G$20</f>
        <v>25</v>
      </c>
      <c r="R6" s="3">
        <f>[2]Setembro!$G$21</f>
        <v>24</v>
      </c>
      <c r="S6" s="3">
        <f>[2]Setembro!$G$22</f>
        <v>26</v>
      </c>
      <c r="T6" s="3">
        <f>[2]Setembro!$G$23</f>
        <v>37</v>
      </c>
      <c r="U6" s="3">
        <f>[2]Setembro!$G$24</f>
        <v>51</v>
      </c>
      <c r="V6" s="3">
        <f>[2]Setembro!$G$25</f>
        <v>26</v>
      </c>
      <c r="W6" s="3">
        <f>[2]Setembro!$G$26</f>
        <v>16</v>
      </c>
      <c r="X6" s="3">
        <f>[2]Setembro!$G$27</f>
        <v>21</v>
      </c>
      <c r="Y6" s="3">
        <f>[2]Setembro!$G$28</f>
        <v>31</v>
      </c>
      <c r="Z6" s="3">
        <f>[2]Setembro!$G$29</f>
        <v>50</v>
      </c>
      <c r="AA6" s="3">
        <f>[2]Setembro!$G$30</f>
        <v>22</v>
      </c>
      <c r="AB6" s="3">
        <f>[2]Setembro!$G$31</f>
        <v>26</v>
      </c>
      <c r="AC6" s="3">
        <f>[2]Setembro!$G$32</f>
        <v>27</v>
      </c>
      <c r="AD6" s="3">
        <f>[2]Setembro!$G$33</f>
        <v>54</v>
      </c>
      <c r="AE6" s="3">
        <f>[2]Setembro!$G$34</f>
        <v>25</v>
      </c>
      <c r="AF6" s="7">
        <f t="shared" si="1"/>
        <v>16</v>
      </c>
      <c r="AG6" s="26">
        <f t="shared" si="2"/>
        <v>33.866666666666667</v>
      </c>
    </row>
    <row r="7" spans="1:33" ht="17.100000000000001" customHeight="1" x14ac:dyDescent="0.2">
      <c r="A7" s="10" t="s">
        <v>1</v>
      </c>
      <c r="B7" s="3">
        <f>[3]Setembro!$G$5</f>
        <v>14</v>
      </c>
      <c r="C7" s="3">
        <f>[3]Setembro!$G$6</f>
        <v>13</v>
      </c>
      <c r="D7" s="3">
        <f>[3]Setembro!$G$7</f>
        <v>14</v>
      </c>
      <c r="E7" s="3">
        <f>[3]Setembro!$G$8</f>
        <v>22</v>
      </c>
      <c r="F7" s="3">
        <f>[3]Setembro!$G$9</f>
        <v>13</v>
      </c>
      <c r="G7" s="3">
        <f>[3]Setembro!$G$10</f>
        <v>11</v>
      </c>
      <c r="H7" s="3">
        <f>[3]Setembro!$G$11</f>
        <v>15</v>
      </c>
      <c r="I7" s="3">
        <f>[3]Setembro!$G$12</f>
        <v>27</v>
      </c>
      <c r="J7" s="3">
        <f>[3]Setembro!$G$13</f>
        <v>16</v>
      </c>
      <c r="K7" s="3">
        <f>[3]Setembro!$G$14</f>
        <v>17</v>
      </c>
      <c r="L7" s="3">
        <f>[3]Setembro!$G$15</f>
        <v>34</v>
      </c>
      <c r="M7" s="3">
        <f>[3]Setembro!$G$16</f>
        <v>15</v>
      </c>
      <c r="N7" s="3">
        <f>[3]Setembro!$G$17</f>
        <v>26</v>
      </c>
      <c r="O7" s="3">
        <f>[3]Setembro!$G$18</f>
        <v>17</v>
      </c>
      <c r="P7" s="3">
        <f>[3]Setembro!$G$19</f>
        <v>20</v>
      </c>
      <c r="Q7" s="3">
        <f>[3]Setembro!$G$20</f>
        <v>25</v>
      </c>
      <c r="R7" s="3">
        <f>[3]Setembro!$G$21</f>
        <v>26</v>
      </c>
      <c r="S7" s="3">
        <f>[3]Setembro!$G$22</f>
        <v>26</v>
      </c>
      <c r="T7" s="3">
        <f>[3]Setembro!$G$23</f>
        <v>37</v>
      </c>
      <c r="U7" s="3">
        <f>[3]Setembro!$G$24</f>
        <v>55</v>
      </c>
      <c r="V7" s="3">
        <f>[3]Setembro!$G$25</f>
        <v>55</v>
      </c>
      <c r="W7" s="3">
        <f>[3]Setembro!$G$26</f>
        <v>21</v>
      </c>
      <c r="X7" s="3">
        <f>[3]Setembro!$G$27</f>
        <v>25</v>
      </c>
      <c r="Y7" s="3">
        <f>[3]Setembro!$G$28</f>
        <v>30</v>
      </c>
      <c r="Z7" s="3">
        <f>[3]Setembro!$G$29</f>
        <v>57</v>
      </c>
      <c r="AA7" s="3">
        <f>[3]Setembro!$G$30</f>
        <v>23</v>
      </c>
      <c r="AB7" s="3">
        <f>[3]Setembro!$G$31</f>
        <v>20</v>
      </c>
      <c r="AC7" s="3">
        <f>[3]Setembro!$G$32</f>
        <v>24</v>
      </c>
      <c r="AD7" s="3">
        <f>[3]Setembro!$G$33</f>
        <v>23</v>
      </c>
      <c r="AE7" s="3">
        <f>[3]Setembro!$G$34</f>
        <v>30</v>
      </c>
      <c r="AF7" s="7">
        <f t="shared" si="1"/>
        <v>11</v>
      </c>
      <c r="AG7" s="26">
        <f t="shared" si="2"/>
        <v>25.033333333333335</v>
      </c>
    </row>
    <row r="8" spans="1:33" ht="17.100000000000001" customHeight="1" x14ac:dyDescent="0.2">
      <c r="A8" s="10" t="s">
        <v>50</v>
      </c>
      <c r="B8" s="3">
        <f>[4]Setembro!$G$5</f>
        <v>30</v>
      </c>
      <c r="C8" s="3">
        <f>[4]Setembro!$G$6</f>
        <v>29</v>
      </c>
      <c r="D8" s="3">
        <f>[4]Setembro!$G$7</f>
        <v>29</v>
      </c>
      <c r="E8" s="3">
        <f>[4]Setembro!$G$8</f>
        <v>33</v>
      </c>
      <c r="F8" s="3">
        <f>[4]Setembro!$G$9</f>
        <v>30</v>
      </c>
      <c r="G8" s="3">
        <f>[4]Setembro!$G$10</f>
        <v>25</v>
      </c>
      <c r="H8" s="3">
        <f>[4]Setembro!$G$11</f>
        <v>29</v>
      </c>
      <c r="I8" s="3">
        <f>[4]Setembro!$G$12</f>
        <v>32</v>
      </c>
      <c r="J8" s="3">
        <f>[4]Setembro!$G$13</f>
        <v>34</v>
      </c>
      <c r="K8" s="3">
        <f>[4]Setembro!$G$14</f>
        <v>58</v>
      </c>
      <c r="L8" s="3">
        <f>[4]Setembro!$G$15</f>
        <v>52</v>
      </c>
      <c r="M8" s="3">
        <f>[4]Setembro!$G$16</f>
        <v>42</v>
      </c>
      <c r="N8" s="3">
        <f>[4]Setembro!$G$17</f>
        <v>40</v>
      </c>
      <c r="O8" s="3">
        <f>[4]Setembro!$G$18</f>
        <v>38</v>
      </c>
      <c r="P8" s="3">
        <f>[4]Setembro!$G$19</f>
        <v>33</v>
      </c>
      <c r="Q8" s="3">
        <f>[4]Setembro!$G$20</f>
        <v>40</v>
      </c>
      <c r="R8" s="3">
        <f>[4]Setembro!$G$21</f>
        <v>38</v>
      </c>
      <c r="S8" s="3">
        <f>[4]Setembro!$G$22</f>
        <v>38</v>
      </c>
      <c r="T8" s="3">
        <f>[4]Setembro!$G$23</f>
        <v>43</v>
      </c>
      <c r="U8" s="3">
        <f>[4]Setembro!$G$24</f>
        <v>53</v>
      </c>
      <c r="V8" s="3">
        <f>[4]Setembro!$G$25</f>
        <v>51</v>
      </c>
      <c r="W8" s="3">
        <f>[4]Setembro!$G$26</f>
        <v>26</v>
      </c>
      <c r="X8" s="3">
        <f>[4]Setembro!$G$27</f>
        <v>21</v>
      </c>
      <c r="Y8" s="3">
        <f>[4]Setembro!$G$28</f>
        <v>31</v>
      </c>
      <c r="Z8" s="3">
        <f>[4]Setembro!$G$29</f>
        <v>50</v>
      </c>
      <c r="AA8" s="3">
        <f>[4]Setembro!$G$30</f>
        <v>22</v>
      </c>
      <c r="AB8" s="3">
        <f>[4]Setembro!$G$31</f>
        <v>26</v>
      </c>
      <c r="AC8" s="3">
        <f>[4]Setembro!$G$32</f>
        <v>27</v>
      </c>
      <c r="AD8" s="3">
        <f>[4]Setembro!$G$33</f>
        <v>54</v>
      </c>
      <c r="AE8" s="3">
        <f>[4]Setembro!$G$34</f>
        <v>25</v>
      </c>
      <c r="AF8" s="7">
        <f t="shared" ref="AF8" si="3">MIN(B8:AE8)</f>
        <v>21</v>
      </c>
      <c r="AG8" s="26">
        <f t="shared" ref="AG8" si="4">AVERAGE(B8:AE8)</f>
        <v>35.966666666666669</v>
      </c>
    </row>
    <row r="9" spans="1:33" ht="17.100000000000001" customHeight="1" x14ac:dyDescent="0.2">
      <c r="A9" s="10" t="s">
        <v>2</v>
      </c>
      <c r="B9" s="3">
        <f>[5]Setembro!$G$5</f>
        <v>16</v>
      </c>
      <c r="C9" s="3">
        <f>[5]Setembro!$G$6</f>
        <v>13</v>
      </c>
      <c r="D9" s="3">
        <f>[5]Setembro!$G$7</f>
        <v>15</v>
      </c>
      <c r="E9" s="3">
        <f>[5]Setembro!$G$8</f>
        <v>21</v>
      </c>
      <c r="F9" s="3">
        <f>[5]Setembro!$G$9</f>
        <v>11</v>
      </c>
      <c r="G9" s="3">
        <f>[5]Setembro!$G$10</f>
        <v>12</v>
      </c>
      <c r="H9" s="3">
        <f>[5]Setembro!$G$11</f>
        <v>14</v>
      </c>
      <c r="I9" s="3">
        <f>[5]Setembro!$G$12</f>
        <v>16</v>
      </c>
      <c r="J9" s="3">
        <f>[5]Setembro!$G$13</f>
        <v>13</v>
      </c>
      <c r="K9" s="3">
        <f>[5]Setembro!$G$14</f>
        <v>13</v>
      </c>
      <c r="L9" s="3">
        <f>[5]Setembro!$G$15</f>
        <v>29</v>
      </c>
      <c r="M9" s="3">
        <f>[5]Setembro!$G$16</f>
        <v>14</v>
      </c>
      <c r="N9" s="3">
        <f>[5]Setembro!$G$17</f>
        <v>24</v>
      </c>
      <c r="O9" s="3">
        <f>[5]Setembro!$G$18</f>
        <v>21</v>
      </c>
      <c r="P9" s="3">
        <f>[5]Setembro!$G$19</f>
        <v>18</v>
      </c>
      <c r="Q9" s="3">
        <f>[5]Setembro!$G$20</f>
        <v>30</v>
      </c>
      <c r="R9" s="3">
        <f>[5]Setembro!$G$21</f>
        <v>24</v>
      </c>
      <c r="S9" s="3">
        <f>[5]Setembro!$G$22</f>
        <v>26</v>
      </c>
      <c r="T9" s="3">
        <f>[5]Setembro!$G$23</f>
        <v>38</v>
      </c>
      <c r="U9" s="3">
        <f>[5]Setembro!$G$24</f>
        <v>68</v>
      </c>
      <c r="V9" s="3">
        <f>[5]Setembro!$G$25</f>
        <v>75</v>
      </c>
      <c r="W9" s="3">
        <f>[5]Setembro!$G$26</f>
        <v>21</v>
      </c>
      <c r="X9" s="3">
        <f>[5]Setembro!$G$27</f>
        <v>25</v>
      </c>
      <c r="Y9" s="3">
        <f>[5]Setembro!$G$28</f>
        <v>31</v>
      </c>
      <c r="Z9" s="3">
        <f>[5]Setembro!$G$29</f>
        <v>53</v>
      </c>
      <c r="AA9" s="3">
        <f>[5]Setembro!$G$30</f>
        <v>24</v>
      </c>
      <c r="AB9" s="3">
        <f>[5]Setembro!$G$31</f>
        <v>21</v>
      </c>
      <c r="AC9" s="3">
        <f>[5]Setembro!$G$32</f>
        <v>25</v>
      </c>
      <c r="AD9" s="3">
        <f>[5]Setembro!$G$33</f>
        <v>26</v>
      </c>
      <c r="AE9" s="3">
        <f>[5]Setembro!$G$34</f>
        <v>27</v>
      </c>
      <c r="AF9" s="7">
        <f t="shared" si="1"/>
        <v>11</v>
      </c>
      <c r="AG9" s="26">
        <f t="shared" si="2"/>
        <v>25.466666666666665</v>
      </c>
    </row>
    <row r="10" spans="1:33" ht="17.100000000000001" customHeight="1" x14ac:dyDescent="0.2">
      <c r="A10" s="10" t="s">
        <v>3</v>
      </c>
      <c r="B10" s="3">
        <f>[6]Setembro!$G$5</f>
        <v>13</v>
      </c>
      <c r="C10" s="3">
        <f>[6]Setembro!$G$6</f>
        <v>14</v>
      </c>
      <c r="D10" s="3">
        <f>[6]Setembro!$G$7</f>
        <v>14</v>
      </c>
      <c r="E10" s="3">
        <f>[6]Setembro!$G$8</f>
        <v>19</v>
      </c>
      <c r="F10" s="3">
        <f>[6]Setembro!$G$9</f>
        <v>12</v>
      </c>
      <c r="G10" s="3">
        <f>[6]Setembro!$G$10</f>
        <v>13</v>
      </c>
      <c r="H10" s="3">
        <f>[6]Setembro!$G$11</f>
        <v>13</v>
      </c>
      <c r="I10" s="3">
        <f>[6]Setembro!$G$12</f>
        <v>12</v>
      </c>
      <c r="J10" s="3">
        <f>[6]Setembro!$G$13</f>
        <v>11</v>
      </c>
      <c r="K10" s="3">
        <f>[6]Setembro!$G$14</f>
        <v>11</v>
      </c>
      <c r="L10" s="3">
        <f>[6]Setembro!$G$15</f>
        <v>15</v>
      </c>
      <c r="M10" s="3">
        <f>[6]Setembro!$G$16</f>
        <v>15</v>
      </c>
      <c r="N10" s="3">
        <f>[6]Setembro!$G$17</f>
        <v>17</v>
      </c>
      <c r="O10" s="3">
        <f>[6]Setembro!$G$18</f>
        <v>13</v>
      </c>
      <c r="P10" s="3">
        <f>[6]Setembro!$G$19</f>
        <v>17</v>
      </c>
      <c r="Q10" s="3">
        <f>[6]Setembro!$G$20</f>
        <v>14</v>
      </c>
      <c r="R10" s="3">
        <f>[6]Setembro!$G$21</f>
        <v>22</v>
      </c>
      <c r="S10" s="3">
        <f>[6]Setembro!$G$22</f>
        <v>17</v>
      </c>
      <c r="T10" s="3">
        <f>[6]Setembro!$G$23</f>
        <v>27</v>
      </c>
      <c r="U10" s="3">
        <f>[6]Setembro!$G$24</f>
        <v>69</v>
      </c>
      <c r="V10" s="3">
        <f>[6]Setembro!$G$25</f>
        <v>49</v>
      </c>
      <c r="W10" s="3">
        <f>[6]Setembro!$G$26</f>
        <v>34</v>
      </c>
      <c r="X10" s="3">
        <f>[6]Setembro!$G$27</f>
        <v>32</v>
      </c>
      <c r="Y10" s="3">
        <f>[6]Setembro!$G$28</f>
        <v>32</v>
      </c>
      <c r="Z10" s="3">
        <f>[6]Setembro!$G$29</f>
        <v>55</v>
      </c>
      <c r="AA10" s="3">
        <f>[6]Setembro!$G$30</f>
        <v>29</v>
      </c>
      <c r="AB10" s="3">
        <f>[6]Setembro!$G$31</f>
        <v>24</v>
      </c>
      <c r="AC10" s="3">
        <f>[6]Setembro!$G$32</f>
        <v>28</v>
      </c>
      <c r="AD10" s="3">
        <f>[6]Setembro!$G$33</f>
        <v>22</v>
      </c>
      <c r="AE10" s="3">
        <f>[6]Setembro!$G$34</f>
        <v>23</v>
      </c>
      <c r="AF10" s="7">
        <f t="shared" si="1"/>
        <v>11</v>
      </c>
      <c r="AG10" s="26">
        <f t="shared" si="2"/>
        <v>22.866666666666667</v>
      </c>
    </row>
    <row r="11" spans="1:33" ht="17.100000000000001" customHeight="1" x14ac:dyDescent="0.2">
      <c r="A11" s="10" t="s">
        <v>4</v>
      </c>
      <c r="B11" s="3">
        <f>[7]Setembro!$G$5</f>
        <v>14</v>
      </c>
      <c r="C11" s="3">
        <f>[7]Setembro!$G$6</f>
        <v>15</v>
      </c>
      <c r="D11" s="3">
        <f>[7]Setembro!$G$7</f>
        <v>15</v>
      </c>
      <c r="E11" s="3">
        <f>[7]Setembro!$G$8</f>
        <v>15</v>
      </c>
      <c r="F11" s="3">
        <f>[7]Setembro!$G$9</f>
        <v>12</v>
      </c>
      <c r="G11" s="3">
        <f>[7]Setembro!$G$10</f>
        <v>13</v>
      </c>
      <c r="H11" s="3">
        <f>[7]Setembro!$G$11</f>
        <v>13</v>
      </c>
      <c r="I11" s="3">
        <f>[7]Setembro!$G$12</f>
        <v>11</v>
      </c>
      <c r="J11" s="3">
        <f>[7]Setembro!$G$13</f>
        <v>12</v>
      </c>
      <c r="K11" s="3">
        <f>[7]Setembro!$G$14</f>
        <v>11</v>
      </c>
      <c r="L11" s="3">
        <f>[7]Setembro!$G$15</f>
        <v>18</v>
      </c>
      <c r="M11" s="3">
        <f>[7]Setembro!$G$16</f>
        <v>15</v>
      </c>
      <c r="N11" s="3">
        <f>[7]Setembro!$G$17</f>
        <v>17</v>
      </c>
      <c r="O11" s="3">
        <f>[7]Setembro!$G$18</f>
        <v>16</v>
      </c>
      <c r="P11" s="3">
        <f>[7]Setembro!$G$19</f>
        <v>16</v>
      </c>
      <c r="Q11" s="3">
        <f>[7]Setembro!$G$20</f>
        <v>13</v>
      </c>
      <c r="R11" s="3">
        <f>[7]Setembro!$G$21</f>
        <v>22</v>
      </c>
      <c r="S11" s="3">
        <f>[7]Setembro!$G$22</f>
        <v>17</v>
      </c>
      <c r="T11" s="3">
        <f>[7]Setembro!$G$23</f>
        <v>31</v>
      </c>
      <c r="U11" s="3">
        <f>[7]Setembro!$G$24</f>
        <v>66</v>
      </c>
      <c r="V11" s="3">
        <f>[7]Setembro!$G$25</f>
        <v>49</v>
      </c>
      <c r="W11" s="3">
        <f>[7]Setembro!$G$26</f>
        <v>38</v>
      </c>
      <c r="X11" s="3">
        <f>[7]Setembro!$G$27</f>
        <v>37</v>
      </c>
      <c r="Y11" s="3">
        <f>[7]Setembro!$G$28</f>
        <v>34</v>
      </c>
      <c r="Z11" s="3">
        <f>[7]Setembro!$G$29</f>
        <v>48</v>
      </c>
      <c r="AA11" s="3">
        <f>[7]Setembro!$G$30</f>
        <v>27</v>
      </c>
      <c r="AB11" s="3">
        <f>[7]Setembro!$G$31</f>
        <v>26</v>
      </c>
      <c r="AC11" s="3">
        <f>[7]Setembro!$G$32</f>
        <v>27</v>
      </c>
      <c r="AD11" s="3">
        <f>[7]Setembro!$G$33</f>
        <v>24</v>
      </c>
      <c r="AE11" s="3">
        <f>[7]Setembro!$G$34</f>
        <v>25</v>
      </c>
      <c r="AF11" s="7">
        <f t="shared" si="1"/>
        <v>11</v>
      </c>
      <c r="AG11" s="26">
        <f t="shared" si="2"/>
        <v>23.233333333333334</v>
      </c>
    </row>
    <row r="12" spans="1:33" ht="17.100000000000001" customHeight="1" x14ac:dyDescent="0.2">
      <c r="A12" s="10" t="s">
        <v>5</v>
      </c>
      <c r="B12" s="15">
        <f>[8]Setembro!$G$5</f>
        <v>14</v>
      </c>
      <c r="C12" s="15">
        <f>[8]Setembro!$G$6</f>
        <v>17</v>
      </c>
      <c r="D12" s="15">
        <f>[8]Setembro!$G$7</f>
        <v>14</v>
      </c>
      <c r="E12" s="15">
        <f>[8]Setembro!$G$8</f>
        <v>16</v>
      </c>
      <c r="F12" s="15">
        <f>[8]Setembro!$G$9</f>
        <v>14</v>
      </c>
      <c r="G12" s="15">
        <f>[8]Setembro!$G$10</f>
        <v>13</v>
      </c>
      <c r="H12" s="15">
        <f>[8]Setembro!$G$11</f>
        <v>15</v>
      </c>
      <c r="I12" s="15">
        <f>[8]Setembro!$G$12</f>
        <v>22</v>
      </c>
      <c r="J12" s="15">
        <f>[8]Setembro!$G$13</f>
        <v>24</v>
      </c>
      <c r="K12" s="15">
        <f>[8]Setembro!$G$14</f>
        <v>28</v>
      </c>
      <c r="L12" s="15">
        <f>[8]Setembro!$G$15</f>
        <v>40</v>
      </c>
      <c r="M12" s="15">
        <f>[8]Setembro!$G$16</f>
        <v>22</v>
      </c>
      <c r="N12" s="15">
        <f>[8]Setembro!$G$17</f>
        <v>30</v>
      </c>
      <c r="O12" s="15">
        <f>[8]Setembro!$G$18</f>
        <v>19</v>
      </c>
      <c r="P12" s="15">
        <f>[8]Setembro!$G$19</f>
        <v>20</v>
      </c>
      <c r="Q12" s="15">
        <f>[8]Setembro!$G$20</f>
        <v>24</v>
      </c>
      <c r="R12" s="15">
        <f>[8]Setembro!$G$21</f>
        <v>27</v>
      </c>
      <c r="S12" s="15">
        <f>[8]Setembro!$G$22</f>
        <v>25</v>
      </c>
      <c r="T12" s="15">
        <f>[8]Setembro!$G$23</f>
        <v>39</v>
      </c>
      <c r="U12" s="15">
        <f>[8]Setembro!$G$24</f>
        <v>53</v>
      </c>
      <c r="V12" s="15">
        <f>[8]Setembro!$G$25</f>
        <v>43</v>
      </c>
      <c r="W12" s="15">
        <f>[8]Setembro!$G$26</f>
        <v>15</v>
      </c>
      <c r="X12" s="15">
        <f>[8]Setembro!$G$27</f>
        <v>24</v>
      </c>
      <c r="Y12" s="15">
        <f>[8]Setembro!$G$28</f>
        <v>29</v>
      </c>
      <c r="Z12" s="15">
        <f>[8]Setembro!$G$29</f>
        <v>44</v>
      </c>
      <c r="AA12" s="15">
        <f>[8]Setembro!$G$30</f>
        <v>19</v>
      </c>
      <c r="AB12" s="15">
        <f>[8]Setembro!$G$31</f>
        <v>21</v>
      </c>
      <c r="AC12" s="15">
        <f>[8]Setembro!$G$32</f>
        <v>24</v>
      </c>
      <c r="AD12" s="15">
        <f>[8]Setembro!$G$33</f>
        <v>26</v>
      </c>
      <c r="AE12" s="15">
        <f>[8]Setembro!$G$34</f>
        <v>29</v>
      </c>
      <c r="AF12" s="7">
        <f t="shared" si="1"/>
        <v>13</v>
      </c>
      <c r="AG12" s="26">
        <f t="shared" si="2"/>
        <v>25</v>
      </c>
    </row>
    <row r="13" spans="1:33" ht="17.100000000000001" customHeight="1" x14ac:dyDescent="0.2">
      <c r="A13" s="10" t="s">
        <v>6</v>
      </c>
      <c r="B13" s="15">
        <f>[9]Setembro!$G$5</f>
        <v>12</v>
      </c>
      <c r="C13" s="15">
        <f>[9]Setembro!$G$6</f>
        <v>12</v>
      </c>
      <c r="D13" s="15">
        <f>[9]Setembro!$G$7</f>
        <v>11</v>
      </c>
      <c r="E13" s="15">
        <f>[9]Setembro!$G$8</f>
        <v>10</v>
      </c>
      <c r="F13" s="15">
        <f>[9]Setembro!$G$9</f>
        <v>11</v>
      </c>
      <c r="G13" s="15">
        <f>[9]Setembro!$G$10</f>
        <v>11</v>
      </c>
      <c r="H13" s="15">
        <f>[9]Setembro!$G$11</f>
        <v>12</v>
      </c>
      <c r="I13" s="15">
        <f>[9]Setembro!$G$12</f>
        <v>12</v>
      </c>
      <c r="J13" s="15">
        <f>[9]Setembro!$G$13</f>
        <v>12</v>
      </c>
      <c r="K13" s="15">
        <f>[9]Setembro!$G$14</f>
        <v>11</v>
      </c>
      <c r="L13" s="15">
        <f>[9]Setembro!$G$15</f>
        <v>21</v>
      </c>
      <c r="M13" s="15">
        <f>[9]Setembro!$G$16</f>
        <v>13</v>
      </c>
      <c r="N13" s="15">
        <f>[9]Setembro!$G$17</f>
        <v>12</v>
      </c>
      <c r="O13" s="15">
        <f>[9]Setembro!$G$18</f>
        <v>14</v>
      </c>
      <c r="P13" s="15">
        <f>[9]Setembro!$G$19</f>
        <v>24</v>
      </c>
      <c r="Q13" s="15">
        <f>[9]Setembro!$G$20</f>
        <v>21</v>
      </c>
      <c r="R13" s="15">
        <f>[9]Setembro!$G$21</f>
        <v>26</v>
      </c>
      <c r="S13" s="15">
        <f>[9]Setembro!$G$22</f>
        <v>22</v>
      </c>
      <c r="T13" s="15">
        <f>[9]Setembro!$G$23</f>
        <v>30</v>
      </c>
      <c r="U13" s="15">
        <f>[9]Setembro!$G$24</f>
        <v>54</v>
      </c>
      <c r="V13" s="15">
        <f>[9]Setembro!$G$25</f>
        <v>61</v>
      </c>
      <c r="W13" s="15">
        <f>[9]Setembro!$G$26</f>
        <v>27</v>
      </c>
      <c r="X13" s="15">
        <f>[9]Setembro!$G$27</f>
        <v>30</v>
      </c>
      <c r="Y13" s="15">
        <f>[9]Setembro!$G$28</f>
        <v>28</v>
      </c>
      <c r="Z13" s="15">
        <f>[9]Setembro!$G$29</f>
        <v>56</v>
      </c>
      <c r="AA13" s="15">
        <f>[9]Setembro!$G$30</f>
        <v>18</v>
      </c>
      <c r="AB13" s="15">
        <f>[9]Setembro!$G$31</f>
        <v>17</v>
      </c>
      <c r="AC13" s="15">
        <f>[9]Setembro!$G$32</f>
        <v>20</v>
      </c>
      <c r="AD13" s="15">
        <f>[9]Setembro!$G$33</f>
        <v>20</v>
      </c>
      <c r="AE13" s="15">
        <f>[9]Setembro!$G$34</f>
        <v>27</v>
      </c>
      <c r="AF13" s="7">
        <f t="shared" si="1"/>
        <v>10</v>
      </c>
      <c r="AG13" s="26">
        <f t="shared" si="2"/>
        <v>21.833333333333332</v>
      </c>
    </row>
    <row r="14" spans="1:33" ht="17.100000000000001" customHeight="1" x14ac:dyDescent="0.2">
      <c r="A14" s="10" t="s">
        <v>7</v>
      </c>
      <c r="B14" s="15">
        <f>[10]Setembro!$G$5</f>
        <v>20</v>
      </c>
      <c r="C14" s="15">
        <f>[10]Setembro!$G$6</f>
        <v>16</v>
      </c>
      <c r="D14" s="15">
        <f>[10]Setembro!$G$7</f>
        <v>14</v>
      </c>
      <c r="E14" s="15">
        <f>[10]Setembro!$G$8</f>
        <v>28</v>
      </c>
      <c r="F14" s="15">
        <f>[10]Setembro!$G$9</f>
        <v>20</v>
      </c>
      <c r="G14" s="15">
        <f>[10]Setembro!$G$10</f>
        <v>11</v>
      </c>
      <c r="H14" s="15">
        <f>[10]Setembro!$G$11</f>
        <v>12</v>
      </c>
      <c r="I14" s="15">
        <f>[10]Setembro!$G$12</f>
        <v>22</v>
      </c>
      <c r="J14" s="15">
        <f>[10]Setembro!$G$13</f>
        <v>14</v>
      </c>
      <c r="K14" s="15">
        <f>[10]Setembro!$G$14</f>
        <v>14</v>
      </c>
      <c r="L14" s="15">
        <f>[10]Setembro!$G$15</f>
        <v>41</v>
      </c>
      <c r="M14" s="15">
        <f>[10]Setembro!$G$16</f>
        <v>24</v>
      </c>
      <c r="N14" s="15">
        <f>[10]Setembro!$G$17</f>
        <v>32</v>
      </c>
      <c r="O14" s="15">
        <f>[10]Setembro!$G$18</f>
        <v>30</v>
      </c>
      <c r="P14" s="15">
        <f>[10]Setembro!$G$19</f>
        <v>21</v>
      </c>
      <c r="Q14" s="15">
        <f>[10]Setembro!$G$20</f>
        <v>28</v>
      </c>
      <c r="R14" s="15">
        <f>[10]Setembro!$G$21</f>
        <v>21</v>
      </c>
      <c r="S14" s="15">
        <f>[10]Setembro!$G$22</f>
        <v>26</v>
      </c>
      <c r="T14" s="15">
        <f>[10]Setembro!$G$23</f>
        <v>39</v>
      </c>
      <c r="U14" s="15">
        <f>[10]Setembro!$G$24</f>
        <v>57</v>
      </c>
      <c r="V14" s="15">
        <f>[10]Setembro!$G$25</f>
        <v>33</v>
      </c>
      <c r="W14" s="15">
        <f>[10]Setembro!$G$26</f>
        <v>19</v>
      </c>
      <c r="X14" s="15">
        <f>[10]Setembro!$G$27</f>
        <v>24</v>
      </c>
      <c r="Y14" s="15">
        <f>[10]Setembro!$G$28</f>
        <v>30</v>
      </c>
      <c r="Z14" s="15">
        <f>[10]Setembro!$G$29</f>
        <v>40</v>
      </c>
      <c r="AA14" s="15">
        <f>[10]Setembro!$G$30</f>
        <v>24</v>
      </c>
      <c r="AB14" s="15">
        <f>[10]Setembro!$G$31</f>
        <v>26</v>
      </c>
      <c r="AC14" s="15">
        <f>[10]Setembro!$G$32</f>
        <v>24</v>
      </c>
      <c r="AD14" s="15">
        <f>[10]Setembro!$G$33</f>
        <v>35</v>
      </c>
      <c r="AE14" s="15">
        <f>[10]Setembro!$G$34</f>
        <v>22</v>
      </c>
      <c r="AF14" s="7">
        <f t="shared" si="1"/>
        <v>11</v>
      </c>
      <c r="AG14" s="26">
        <f t="shared" si="2"/>
        <v>25.566666666666666</v>
      </c>
    </row>
    <row r="15" spans="1:33" ht="17.100000000000001" customHeight="1" x14ac:dyDescent="0.2">
      <c r="A15" s="10" t="s">
        <v>8</v>
      </c>
      <c r="B15" s="15">
        <f>[11]Setembro!$G$5</f>
        <v>22</v>
      </c>
      <c r="C15" s="15">
        <f>[11]Setembro!$G$6</f>
        <v>20</v>
      </c>
      <c r="D15" s="15">
        <f>[11]Setembro!$G$7</f>
        <v>16</v>
      </c>
      <c r="E15" s="15">
        <f>[11]Setembro!$G$8</f>
        <v>30</v>
      </c>
      <c r="F15" s="15">
        <f>[11]Setembro!$G$9</f>
        <v>29</v>
      </c>
      <c r="G15" s="15">
        <f>[11]Setembro!$G$10</f>
        <v>23</v>
      </c>
      <c r="H15" s="15">
        <f>[11]Setembro!$G$11</f>
        <v>12</v>
      </c>
      <c r="I15" s="15">
        <f>[11]Setembro!$G$12</f>
        <v>17</v>
      </c>
      <c r="J15" s="15">
        <f>[11]Setembro!$G$13</f>
        <v>14</v>
      </c>
      <c r="K15" s="15">
        <f>[11]Setembro!$G$14</f>
        <v>29</v>
      </c>
      <c r="L15" s="15">
        <f>[11]Setembro!$G$15</f>
        <v>37</v>
      </c>
      <c r="M15" s="15">
        <f>[11]Setembro!$G$16</f>
        <v>32</v>
      </c>
      <c r="N15" s="15">
        <f>[11]Setembro!$G$17</f>
        <v>30</v>
      </c>
      <c r="O15" s="15">
        <f>[11]Setembro!$G$18</f>
        <v>35</v>
      </c>
      <c r="P15" s="15">
        <f>[11]Setembro!$G$19</f>
        <v>30</v>
      </c>
      <c r="Q15" s="15">
        <f>[11]Setembro!$G$20</f>
        <v>19</v>
      </c>
      <c r="R15" s="15">
        <f>[11]Setembro!$G$21</f>
        <v>26</v>
      </c>
      <c r="S15" s="15">
        <f>[11]Setembro!$G$22</f>
        <v>23</v>
      </c>
      <c r="T15" s="15">
        <f>[11]Setembro!$G$23</f>
        <v>35</v>
      </c>
      <c r="U15" s="15">
        <f>[11]Setembro!$G$24</f>
        <v>43</v>
      </c>
      <c r="V15" s="15">
        <f>[11]Setembro!$G$25</f>
        <v>27</v>
      </c>
      <c r="W15" s="15">
        <f>[11]Setembro!$G$26</f>
        <v>16</v>
      </c>
      <c r="X15" s="15">
        <f>[11]Setembro!$G$27</f>
        <v>29</v>
      </c>
      <c r="Y15" s="15">
        <f>[11]Setembro!$G$28</f>
        <v>37</v>
      </c>
      <c r="Z15" s="15">
        <f>[11]Setembro!$G$29</f>
        <v>48</v>
      </c>
      <c r="AA15" s="15">
        <f>[11]Setembro!$G$30</f>
        <v>21</v>
      </c>
      <c r="AB15" s="15">
        <f>[11]Setembro!$G$31</f>
        <v>32</v>
      </c>
      <c r="AC15" s="15">
        <f>[11]Setembro!$G$32</f>
        <v>26</v>
      </c>
      <c r="AD15" s="15">
        <f>[11]Setembro!$G$33</f>
        <v>48</v>
      </c>
      <c r="AE15" s="15">
        <f>[11]Setembro!$G$34</f>
        <v>34</v>
      </c>
      <c r="AF15" s="7">
        <f t="shared" si="1"/>
        <v>12</v>
      </c>
      <c r="AG15" s="26">
        <f t="shared" si="2"/>
        <v>28</v>
      </c>
    </row>
    <row r="16" spans="1:33" ht="17.100000000000001" customHeight="1" x14ac:dyDescent="0.2">
      <c r="A16" s="10" t="s">
        <v>9</v>
      </c>
      <c r="B16" s="15">
        <f>[12]Setembro!$G$5</f>
        <v>20</v>
      </c>
      <c r="C16" s="15">
        <f>[12]Setembro!$G$6</f>
        <v>16</v>
      </c>
      <c r="D16" s="15">
        <f>[12]Setembro!$G$7</f>
        <v>17</v>
      </c>
      <c r="E16" s="15">
        <f>[12]Setembro!$G$8</f>
        <v>28</v>
      </c>
      <c r="F16" s="15">
        <f>[12]Setembro!$G$9</f>
        <v>22</v>
      </c>
      <c r="G16" s="15">
        <f>[12]Setembro!$G$10</f>
        <v>13</v>
      </c>
      <c r="H16" s="15">
        <f>[12]Setembro!$G$11</f>
        <v>12</v>
      </c>
      <c r="I16" s="15">
        <f>[12]Setembro!$G$12</f>
        <v>15</v>
      </c>
      <c r="J16" s="15">
        <f>[12]Setembro!$G$13</f>
        <v>13</v>
      </c>
      <c r="K16" s="15">
        <f>[12]Setembro!$G$14</f>
        <v>13</v>
      </c>
      <c r="L16" s="15">
        <f>[12]Setembro!$G$15</f>
        <v>38</v>
      </c>
      <c r="M16" s="15">
        <f>[12]Setembro!$G$16</f>
        <v>23</v>
      </c>
      <c r="N16" s="15">
        <f>[12]Setembro!$G$17</f>
        <v>30</v>
      </c>
      <c r="O16" s="15">
        <f>[12]Setembro!$G$18</f>
        <v>31</v>
      </c>
      <c r="P16" s="15">
        <f>[12]Setembro!$G$19</f>
        <v>20</v>
      </c>
      <c r="Q16" s="15">
        <f>[12]Setembro!$G$20</f>
        <v>22</v>
      </c>
      <c r="R16" s="15">
        <f>[12]Setembro!$G$21</f>
        <v>18</v>
      </c>
      <c r="S16" s="15">
        <f>[12]Setembro!$G$22</f>
        <v>21</v>
      </c>
      <c r="T16" s="15">
        <f>[12]Setembro!$G$23</f>
        <v>33</v>
      </c>
      <c r="U16" s="15">
        <f>[12]Setembro!$G$24</f>
        <v>51</v>
      </c>
      <c r="V16" s="15">
        <f>[12]Setembro!$G$25</f>
        <v>40</v>
      </c>
      <c r="W16" s="15">
        <f>[12]Setembro!$G$26</f>
        <v>22</v>
      </c>
      <c r="X16" s="15">
        <f>[12]Setembro!$G$27</f>
        <v>28</v>
      </c>
      <c r="Y16" s="15">
        <f>[12]Setembro!$G$28</f>
        <v>35</v>
      </c>
      <c r="Z16" s="15">
        <f>[12]Setembro!$G$29</f>
        <v>62</v>
      </c>
      <c r="AA16" s="15">
        <f>[12]Setembro!$G$30</f>
        <v>28</v>
      </c>
      <c r="AB16" s="15">
        <f>[12]Setembro!$G$31</f>
        <v>29</v>
      </c>
      <c r="AC16" s="15">
        <f>[12]Setembro!$G$32</f>
        <v>26</v>
      </c>
      <c r="AD16" s="15">
        <f>[12]Setembro!$G$33</f>
        <v>37</v>
      </c>
      <c r="AE16" s="15">
        <f>[12]Setembro!$G$34</f>
        <v>23</v>
      </c>
      <c r="AF16" s="7">
        <f t="shared" si="1"/>
        <v>12</v>
      </c>
      <c r="AG16" s="26">
        <f t="shared" si="2"/>
        <v>26.2</v>
      </c>
    </row>
    <row r="17" spans="1:33" ht="17.100000000000001" customHeight="1" x14ac:dyDescent="0.2">
      <c r="A17" s="10" t="s">
        <v>51</v>
      </c>
      <c r="B17" s="15">
        <f>[13]Setembro!$G$5</f>
        <v>14</v>
      </c>
      <c r="C17" s="15">
        <f>[13]Setembro!$G$6</f>
        <v>15</v>
      </c>
      <c r="D17" s="15">
        <f>[13]Setembro!$G$7</f>
        <v>13</v>
      </c>
      <c r="E17" s="15">
        <f>[13]Setembro!$G$8</f>
        <v>22</v>
      </c>
      <c r="F17" s="15">
        <f>[13]Setembro!$G$9</f>
        <v>13</v>
      </c>
      <c r="G17" s="15">
        <f>[13]Setembro!$G$10</f>
        <v>12</v>
      </c>
      <c r="H17" s="15">
        <f>[13]Setembro!$G$11</f>
        <v>16</v>
      </c>
      <c r="I17" s="15">
        <f>[13]Setembro!$G$12</f>
        <v>23</v>
      </c>
      <c r="J17" s="15">
        <f>[13]Setembro!$G$13</f>
        <v>17</v>
      </c>
      <c r="K17" s="15">
        <f>[13]Setembro!$G$14</f>
        <v>30</v>
      </c>
      <c r="L17" s="15">
        <f>[13]Setembro!$G$15</f>
        <v>39</v>
      </c>
      <c r="M17" s="15">
        <f>[13]Setembro!$G$16</f>
        <v>25</v>
      </c>
      <c r="N17" s="15">
        <f>[13]Setembro!$G$17</f>
        <v>30</v>
      </c>
      <c r="O17" s="15">
        <f>[13]Setembro!$G$18</f>
        <v>21</v>
      </c>
      <c r="P17" s="15">
        <f>[13]Setembro!$G$19</f>
        <v>21</v>
      </c>
      <c r="Q17" s="15">
        <f>[13]Setembro!$G$20</f>
        <v>28</v>
      </c>
      <c r="R17" s="15">
        <f>[13]Setembro!$G$21</f>
        <v>25</v>
      </c>
      <c r="S17" s="15">
        <f>[13]Setembro!$G$22</f>
        <v>28</v>
      </c>
      <c r="T17" s="15">
        <f>[13]Setembro!$G$23</f>
        <v>33</v>
      </c>
      <c r="U17" s="15">
        <f>[13]Setembro!$G$24</f>
        <v>56</v>
      </c>
      <c r="V17" s="15">
        <f>[13]Setembro!$G$25</f>
        <v>27</v>
      </c>
      <c r="W17" s="15">
        <f>[13]Setembro!$G$26</f>
        <v>15</v>
      </c>
      <c r="X17" s="15">
        <f>[13]Setembro!$G$27</f>
        <v>18</v>
      </c>
      <c r="Y17" s="15">
        <f>[13]Setembro!$G$28</f>
        <v>28</v>
      </c>
      <c r="Z17" s="15">
        <f>[13]Setembro!$G$29</f>
        <v>46</v>
      </c>
      <c r="AA17" s="15">
        <f>[13]Setembro!$G$30</f>
        <v>23</v>
      </c>
      <c r="AB17" s="15">
        <f>[13]Setembro!$G$31</f>
        <v>19</v>
      </c>
      <c r="AC17" s="15">
        <f>[13]Setembro!$G$32</f>
        <v>23</v>
      </c>
      <c r="AD17" s="15">
        <f>[13]Setembro!$G$33</f>
        <v>25</v>
      </c>
      <c r="AE17" s="15">
        <f>[13]Setembro!$G$34</f>
        <v>29</v>
      </c>
      <c r="AF17" s="7">
        <f t="shared" ref="AF17" si="5">MIN(B17:AE17)</f>
        <v>12</v>
      </c>
      <c r="AG17" s="26">
        <f t="shared" ref="AG17" si="6">AVERAGE(B17:AE17)</f>
        <v>24.466666666666665</v>
      </c>
    </row>
    <row r="18" spans="1:33" ht="17.100000000000001" customHeight="1" x14ac:dyDescent="0.2">
      <c r="A18" s="10" t="s">
        <v>10</v>
      </c>
      <c r="B18" s="15">
        <f>[14]Setembro!$G$5</f>
        <v>20</v>
      </c>
      <c r="C18" s="15">
        <f>[14]Setembro!$G$6</f>
        <v>18</v>
      </c>
      <c r="D18" s="15">
        <f>[14]Setembro!$G$7</f>
        <v>18</v>
      </c>
      <c r="E18" s="15">
        <f>[14]Setembro!$G$8</f>
        <v>29</v>
      </c>
      <c r="F18" s="15">
        <f>[14]Setembro!$G$9</f>
        <v>24</v>
      </c>
      <c r="G18" s="15">
        <f>[14]Setembro!$G$10</f>
        <v>13</v>
      </c>
      <c r="H18" s="15">
        <f>[14]Setembro!$G$11</f>
        <v>12</v>
      </c>
      <c r="I18" s="15">
        <f>[14]Setembro!$G$12</f>
        <v>19</v>
      </c>
      <c r="J18" s="15">
        <f>[14]Setembro!$G$13</f>
        <v>15</v>
      </c>
      <c r="K18" s="15">
        <f>[14]Setembro!$G$14</f>
        <v>22</v>
      </c>
      <c r="L18" s="15">
        <f>[14]Setembro!$G$15</f>
        <v>41</v>
      </c>
      <c r="M18" s="15">
        <f>[14]Setembro!$G$16</f>
        <v>29</v>
      </c>
      <c r="N18" s="15">
        <f>[14]Setembro!$G$17</f>
        <v>35</v>
      </c>
      <c r="O18" s="15">
        <f>[14]Setembro!$G$18</f>
        <v>31</v>
      </c>
      <c r="P18" s="15">
        <f>[14]Setembro!$G$19</f>
        <v>21</v>
      </c>
      <c r="Q18" s="15">
        <f>[14]Setembro!$G$20</f>
        <v>24</v>
      </c>
      <c r="R18" s="15">
        <f>[14]Setembro!$G$21</f>
        <v>24</v>
      </c>
      <c r="S18" s="15">
        <f>[14]Setembro!$G$22</f>
        <v>25</v>
      </c>
      <c r="T18" s="15">
        <f>[14]Setembro!$G$23</f>
        <v>39</v>
      </c>
      <c r="U18" s="15">
        <f>[14]Setembro!$G$24</f>
        <v>50</v>
      </c>
      <c r="V18" s="15">
        <f>[14]Setembro!$G$25</f>
        <v>26</v>
      </c>
      <c r="W18" s="15">
        <f>[14]Setembro!$G$26</f>
        <v>16</v>
      </c>
      <c r="X18" s="15">
        <f>[14]Setembro!$G$27</f>
        <v>27</v>
      </c>
      <c r="Y18" s="15">
        <f>[14]Setembro!$G$28</f>
        <v>34</v>
      </c>
      <c r="Z18" s="15">
        <f>[14]Setembro!$G$29</f>
        <v>53</v>
      </c>
      <c r="AA18" s="15">
        <f>[14]Setembro!$G$30</f>
        <v>24</v>
      </c>
      <c r="AB18" s="15">
        <f>[14]Setembro!$G$31</f>
        <v>24</v>
      </c>
      <c r="AC18" s="15">
        <f>[14]Setembro!$G$32</f>
        <v>26</v>
      </c>
      <c r="AD18" s="15">
        <f>[14]Setembro!$G$33</f>
        <v>44</v>
      </c>
      <c r="AE18" s="15">
        <f>[14]Setembro!$G$34</f>
        <v>24</v>
      </c>
      <c r="AF18" s="7">
        <f t="shared" si="1"/>
        <v>12</v>
      </c>
      <c r="AG18" s="26">
        <f t="shared" si="2"/>
        <v>26.9</v>
      </c>
    </row>
    <row r="19" spans="1:33" ht="17.100000000000001" customHeight="1" x14ac:dyDescent="0.2">
      <c r="A19" s="10" t="s">
        <v>11</v>
      </c>
      <c r="B19" s="15">
        <f>[15]Setembro!$G$5</f>
        <v>16</v>
      </c>
      <c r="C19" s="15">
        <f>[15]Setembro!$G$6</f>
        <v>16</v>
      </c>
      <c r="D19" s="15">
        <f>[15]Setembro!$G$7</f>
        <v>14</v>
      </c>
      <c r="E19" s="15">
        <f>[15]Setembro!$G$8</f>
        <v>27</v>
      </c>
      <c r="F19" s="15">
        <f>[15]Setembro!$G$9</f>
        <v>13</v>
      </c>
      <c r="G19" s="15">
        <f>[15]Setembro!$G$10</f>
        <v>10</v>
      </c>
      <c r="H19" s="15">
        <f>[15]Setembro!$G$11</f>
        <v>13</v>
      </c>
      <c r="I19" s="15">
        <f>[15]Setembro!$G$12</f>
        <v>33</v>
      </c>
      <c r="J19" s="15">
        <f>[15]Setembro!$G$13</f>
        <v>14</v>
      </c>
      <c r="K19" s="15">
        <f>[15]Setembro!$G$14</f>
        <v>12</v>
      </c>
      <c r="L19" s="15">
        <f>[15]Setembro!$G$15</f>
        <v>42</v>
      </c>
      <c r="M19" s="15">
        <f>[15]Setembro!$G$16</f>
        <v>20</v>
      </c>
      <c r="N19" s="15">
        <f>[15]Setembro!$G$17</f>
        <v>37</v>
      </c>
      <c r="O19" s="15">
        <f>[15]Setembro!$G$18</f>
        <v>26</v>
      </c>
      <c r="P19" s="15">
        <f>[15]Setembro!$G$19</f>
        <v>18</v>
      </c>
      <c r="Q19" s="15">
        <f>[15]Setembro!$G$20</f>
        <v>27</v>
      </c>
      <c r="R19" s="15">
        <f>[15]Setembro!$G$21</f>
        <v>21</v>
      </c>
      <c r="S19" s="15">
        <f>[15]Setembro!$G$22</f>
        <v>27</v>
      </c>
      <c r="T19" s="15">
        <f>[15]Setembro!$G$23</f>
        <v>41</v>
      </c>
      <c r="U19" s="15">
        <f>[15]Setembro!$G$24</f>
        <v>55</v>
      </c>
      <c r="V19" s="15">
        <f>[15]Setembro!$G$25</f>
        <v>36</v>
      </c>
      <c r="W19" s="15">
        <f>[15]Setembro!$G$26</f>
        <v>20</v>
      </c>
      <c r="X19" s="15">
        <f>[15]Setembro!$G$27</f>
        <v>24</v>
      </c>
      <c r="Y19" s="15">
        <f>[15]Setembro!$G$28</f>
        <v>28</v>
      </c>
      <c r="Z19" s="15">
        <f>[15]Setembro!$G$29</f>
        <v>61</v>
      </c>
      <c r="AA19" s="15">
        <f>[15]Setembro!$G$30</f>
        <v>26</v>
      </c>
      <c r="AB19" s="15">
        <f>[15]Setembro!$G$31</f>
        <v>24</v>
      </c>
      <c r="AC19" s="15">
        <f>[15]Setembro!$G$32</f>
        <v>24</v>
      </c>
      <c r="AD19" s="15">
        <f>[15]Setembro!$G$33</f>
        <v>30</v>
      </c>
      <c r="AE19" s="15">
        <f>[15]Setembro!$G$34</f>
        <v>24</v>
      </c>
      <c r="AF19" s="7">
        <f t="shared" si="1"/>
        <v>10</v>
      </c>
      <c r="AG19" s="26">
        <f t="shared" si="2"/>
        <v>25.966666666666665</v>
      </c>
    </row>
    <row r="20" spans="1:33" ht="17.100000000000001" customHeight="1" x14ac:dyDescent="0.2">
      <c r="A20" s="10" t="s">
        <v>12</v>
      </c>
      <c r="B20" s="15">
        <f>[16]Setembro!$G$5</f>
        <v>13</v>
      </c>
      <c r="C20" s="15">
        <f>[16]Setembro!$G$6</f>
        <v>13</v>
      </c>
      <c r="D20" s="15">
        <f>[16]Setembro!$G$7</f>
        <v>13</v>
      </c>
      <c r="E20" s="15">
        <f>[16]Setembro!$G$8</f>
        <v>21</v>
      </c>
      <c r="F20" s="15">
        <f>[16]Setembro!$G$9</f>
        <v>15</v>
      </c>
      <c r="G20" s="15">
        <f>[16]Setembro!$G$10</f>
        <v>12</v>
      </c>
      <c r="H20" s="15">
        <f>[16]Setembro!$G$11</f>
        <v>16</v>
      </c>
      <c r="I20" s="15">
        <f>[16]Setembro!$G$12</f>
        <v>21</v>
      </c>
      <c r="J20" s="15">
        <f>[16]Setembro!$G$13</f>
        <v>20</v>
      </c>
      <c r="K20" s="15">
        <f>[16]Setembro!$G$14</f>
        <v>23</v>
      </c>
      <c r="L20" s="15">
        <f>[16]Setembro!$G$15</f>
        <v>41</v>
      </c>
      <c r="M20" s="15">
        <f>[16]Setembro!$G$16</f>
        <v>22</v>
      </c>
      <c r="N20" s="15">
        <f>[16]Setembro!$G$17</f>
        <v>30</v>
      </c>
      <c r="O20" s="15">
        <f>[16]Setembro!$G$18</f>
        <v>16</v>
      </c>
      <c r="P20" s="15">
        <f>[16]Setembro!$G$19</f>
        <v>21</v>
      </c>
      <c r="Q20" s="15">
        <f>[16]Setembro!$G$20</f>
        <v>29</v>
      </c>
      <c r="R20" s="15">
        <f>[16]Setembro!$G$21</f>
        <v>31</v>
      </c>
      <c r="S20" s="15">
        <f>[16]Setembro!$G$22</f>
        <v>29</v>
      </c>
      <c r="T20" s="15">
        <f>[16]Setembro!$G$23</f>
        <v>41</v>
      </c>
      <c r="U20" s="15">
        <f>[16]Setembro!$G$24</f>
        <v>55</v>
      </c>
      <c r="V20" s="15">
        <f>[16]Setembro!$G$25</f>
        <v>47</v>
      </c>
      <c r="W20" s="15">
        <f>[16]Setembro!$G$26</f>
        <v>17</v>
      </c>
      <c r="X20" s="15">
        <f>[16]Setembro!$G$27</f>
        <v>22</v>
      </c>
      <c r="Y20" s="15">
        <f>[16]Setembro!$G$28</f>
        <v>30</v>
      </c>
      <c r="Z20" s="15">
        <f>[16]Setembro!$G$29</f>
        <v>56</v>
      </c>
      <c r="AA20" s="15">
        <f>[16]Setembro!$G$30</f>
        <v>23</v>
      </c>
      <c r="AB20" s="15">
        <f>[16]Setembro!$G$31</f>
        <v>19</v>
      </c>
      <c r="AC20" s="15">
        <f>[16]Setembro!$G$32</f>
        <v>23</v>
      </c>
      <c r="AD20" s="15">
        <f>[16]Setembro!$G$33</f>
        <v>23</v>
      </c>
      <c r="AE20" s="15">
        <f>[16]Setembro!$G$34</f>
        <v>34</v>
      </c>
      <c r="AF20" s="7">
        <f t="shared" si="1"/>
        <v>12</v>
      </c>
      <c r="AG20" s="26">
        <f t="shared" si="2"/>
        <v>25.866666666666667</v>
      </c>
    </row>
    <row r="21" spans="1:33" ht="17.100000000000001" customHeight="1" x14ac:dyDescent="0.2">
      <c r="A21" s="10" t="s">
        <v>13</v>
      </c>
      <c r="B21" s="15">
        <f>[17]Setembro!$G$5</f>
        <v>13</v>
      </c>
      <c r="C21" s="15">
        <f>[17]Setembro!$G$6</f>
        <v>12</v>
      </c>
      <c r="D21" s="15">
        <f>[17]Setembro!$G$7</f>
        <v>12</v>
      </c>
      <c r="E21" s="15">
        <f>[17]Setembro!$G$8</f>
        <v>11</v>
      </c>
      <c r="F21" s="15">
        <f>[17]Setembro!$G$9</f>
        <v>13</v>
      </c>
      <c r="G21" s="15">
        <f>[17]Setembro!$G$10</f>
        <v>11</v>
      </c>
      <c r="H21" s="15">
        <f>[17]Setembro!$G$11</f>
        <v>14</v>
      </c>
      <c r="I21" s="15">
        <f>[17]Setembro!$G$12</f>
        <v>17</v>
      </c>
      <c r="J21" s="15">
        <f>[17]Setembro!$G$13</f>
        <v>16</v>
      </c>
      <c r="K21" s="15">
        <f>[17]Setembro!$G$14</f>
        <v>15</v>
      </c>
      <c r="L21" s="15">
        <f>[17]Setembro!$G$15</f>
        <v>35</v>
      </c>
      <c r="M21" s="15">
        <f>[17]Setembro!$G$16</f>
        <v>16</v>
      </c>
      <c r="N21" s="15">
        <f>[17]Setembro!$G$17</f>
        <v>22</v>
      </c>
      <c r="O21" s="15">
        <f>[17]Setembro!$G$18</f>
        <v>17</v>
      </c>
      <c r="P21" s="15">
        <f>[17]Setembro!$G$19</f>
        <v>22</v>
      </c>
      <c r="Q21" s="15">
        <f>[17]Setembro!$G$20</f>
        <v>25</v>
      </c>
      <c r="R21" s="15">
        <f>[17]Setembro!$G$21</f>
        <v>25</v>
      </c>
      <c r="S21" s="15">
        <f>[17]Setembro!$G$22</f>
        <v>30</v>
      </c>
      <c r="T21" s="15">
        <f>[17]Setembro!$G$23</f>
        <v>36</v>
      </c>
      <c r="U21" s="15">
        <f>[17]Setembro!$G$24</f>
        <v>48</v>
      </c>
      <c r="V21" s="15">
        <f>[17]Setembro!$G$25</f>
        <v>62</v>
      </c>
      <c r="W21" s="15">
        <f>[17]Setembro!$G$26</f>
        <v>16</v>
      </c>
      <c r="X21" s="15">
        <f>[17]Setembro!$G$27</f>
        <v>28</v>
      </c>
      <c r="Y21" s="15">
        <f>[17]Setembro!$G$28</f>
        <v>30</v>
      </c>
      <c r="Z21" s="15">
        <f>[17]Setembro!$G$29</f>
        <v>47</v>
      </c>
      <c r="AA21" s="15">
        <f>[17]Setembro!$G$30</f>
        <v>24</v>
      </c>
      <c r="AB21" s="15">
        <f>[17]Setembro!$G$31</f>
        <v>23</v>
      </c>
      <c r="AC21" s="15">
        <f>[17]Setembro!$G$32</f>
        <v>21</v>
      </c>
      <c r="AD21" s="15">
        <f>[17]Setembro!$G$33</f>
        <v>24</v>
      </c>
      <c r="AE21" s="15">
        <f>[17]Setembro!$G$34</f>
        <v>32</v>
      </c>
      <c r="AF21" s="7">
        <f t="shared" ref="AF21:AF22" si="7">MIN(B21:AE21)</f>
        <v>11</v>
      </c>
      <c r="AG21" s="26">
        <f t="shared" ref="AG21:AG22" si="8">AVERAGE(B21:AE21)</f>
        <v>23.9</v>
      </c>
    </row>
    <row r="22" spans="1:33" ht="17.100000000000001" customHeight="1" x14ac:dyDescent="0.2">
      <c r="A22" s="10" t="s">
        <v>14</v>
      </c>
      <c r="B22" s="15">
        <f>[18]Setembro!$G$5</f>
        <v>14</v>
      </c>
      <c r="C22" s="15">
        <f>[18]Setembro!$G$6</f>
        <v>14</v>
      </c>
      <c r="D22" s="15">
        <f>[18]Setembro!$G$7</f>
        <v>15</v>
      </c>
      <c r="E22" s="15">
        <f>[18]Setembro!$G$8</f>
        <v>17</v>
      </c>
      <c r="F22" s="15">
        <f>[18]Setembro!$G$9</f>
        <v>13</v>
      </c>
      <c r="G22" s="15">
        <f>[18]Setembro!$G$10</f>
        <v>12</v>
      </c>
      <c r="H22" s="15">
        <f>[18]Setembro!$G$11</f>
        <v>15</v>
      </c>
      <c r="I22" s="15">
        <f>[18]Setembro!$G$12</f>
        <v>14</v>
      </c>
      <c r="J22" s="15">
        <f>[18]Setembro!$G$13</f>
        <v>11</v>
      </c>
      <c r="K22" s="15">
        <f>[18]Setembro!$G$14</f>
        <v>11</v>
      </c>
      <c r="L22" s="15">
        <f>[18]Setembro!$G$15</f>
        <v>15</v>
      </c>
      <c r="M22" s="15">
        <f>[18]Setembro!$G$16</f>
        <v>16</v>
      </c>
      <c r="N22" s="15">
        <f>[18]Setembro!$G$17</f>
        <v>18</v>
      </c>
      <c r="O22" s="15">
        <f>[18]Setembro!$G$18</f>
        <v>15</v>
      </c>
      <c r="P22" s="15">
        <f>[18]Setembro!$G$19</f>
        <v>12</v>
      </c>
      <c r="Q22" s="15">
        <f>[18]Setembro!$G$20</f>
        <v>16</v>
      </c>
      <c r="R22" s="15">
        <f>[18]Setembro!$G$21</f>
        <v>22</v>
      </c>
      <c r="S22" s="15">
        <f>[18]Setembro!$G$22</f>
        <v>17</v>
      </c>
      <c r="T22" s="15">
        <f>[18]Setembro!$G$23</f>
        <v>25</v>
      </c>
      <c r="U22" s="15">
        <f>[18]Setembro!$G$24</f>
        <v>67</v>
      </c>
      <c r="V22" s="15">
        <f>[18]Setembro!$G$25</f>
        <v>59</v>
      </c>
      <c r="W22" s="15">
        <f>[18]Setembro!$G$26</f>
        <v>39</v>
      </c>
      <c r="X22" s="15">
        <f>[18]Setembro!$G$27</f>
        <v>42</v>
      </c>
      <c r="Y22" s="15">
        <f>[18]Setembro!$G$28</f>
        <v>43</v>
      </c>
      <c r="Z22" s="15">
        <f>[18]Setembro!$G$29</f>
        <v>61</v>
      </c>
      <c r="AA22" s="15">
        <f>[18]Setembro!$G$30</f>
        <v>38</v>
      </c>
      <c r="AB22" s="15">
        <f>[18]Setembro!$G$31</f>
        <v>54</v>
      </c>
      <c r="AC22" s="15">
        <f>[18]Setembro!$G$32</f>
        <v>50</v>
      </c>
      <c r="AD22" s="15">
        <f>[18]Setembro!$G$33</f>
        <v>44</v>
      </c>
      <c r="AE22" s="15">
        <f>[18]Setembro!$G$34</f>
        <v>28</v>
      </c>
      <c r="AF22" s="7">
        <f t="shared" si="7"/>
        <v>11</v>
      </c>
      <c r="AG22" s="26">
        <f t="shared" si="8"/>
        <v>27.233333333333334</v>
      </c>
    </row>
    <row r="23" spans="1:33" ht="17.100000000000001" customHeight="1" x14ac:dyDescent="0.2">
      <c r="A23" s="10" t="s">
        <v>15</v>
      </c>
      <c r="B23" s="15">
        <f>[19]Setembro!$G$5</f>
        <v>18</v>
      </c>
      <c r="C23" s="15">
        <f>[19]Setembro!$G$6</f>
        <v>15</v>
      </c>
      <c r="D23" s="15">
        <f>[19]Setembro!$G$7</f>
        <v>15</v>
      </c>
      <c r="E23" s="15">
        <f>[19]Setembro!$G$8</f>
        <v>29</v>
      </c>
      <c r="F23" s="15">
        <f>[19]Setembro!$G$9</f>
        <v>15</v>
      </c>
      <c r="G23" s="15">
        <f>[19]Setembro!$G$10</f>
        <v>13</v>
      </c>
      <c r="H23" s="15">
        <f>[19]Setembro!$G$11</f>
        <v>16</v>
      </c>
      <c r="I23" s="15">
        <f>[19]Setembro!$G$12</f>
        <v>20</v>
      </c>
      <c r="J23" s="15">
        <f>[19]Setembro!$G$13</f>
        <v>18</v>
      </c>
      <c r="K23" s="15">
        <f>[19]Setembro!$G$14</f>
        <v>34</v>
      </c>
      <c r="L23" s="15">
        <f>[19]Setembro!$G$15</f>
        <v>44</v>
      </c>
      <c r="M23" s="15">
        <f>[19]Setembro!$G$16</f>
        <v>32</v>
      </c>
      <c r="N23" s="15">
        <f>[19]Setembro!$G$17</f>
        <v>31</v>
      </c>
      <c r="O23" s="15">
        <f>[19]Setembro!$G$18</f>
        <v>26</v>
      </c>
      <c r="P23" s="15">
        <f>[19]Setembro!$G$19</f>
        <v>22</v>
      </c>
      <c r="Q23" s="15">
        <f>[19]Setembro!$G$20</f>
        <v>28</v>
      </c>
      <c r="R23" s="15">
        <f>[19]Setembro!$G$21</f>
        <v>22</v>
      </c>
      <c r="S23" s="15">
        <f>[19]Setembro!$G$22</f>
        <v>28</v>
      </c>
      <c r="T23" s="15">
        <f>[19]Setembro!$G$23</f>
        <v>38</v>
      </c>
      <c r="U23" s="15">
        <f>[19]Setembro!$G$24</f>
        <v>56</v>
      </c>
      <c r="V23" s="15">
        <f>[19]Setembro!$G$25</f>
        <v>24</v>
      </c>
      <c r="W23" s="15">
        <f>[19]Setembro!$G$26</f>
        <v>15</v>
      </c>
      <c r="X23" s="15">
        <f>[19]Setembro!$G$27</f>
        <v>18</v>
      </c>
      <c r="Y23" s="15">
        <f>[19]Setembro!$G$28</f>
        <v>31</v>
      </c>
      <c r="Z23" s="15">
        <f>[19]Setembro!$G$29</f>
        <v>52</v>
      </c>
      <c r="AA23" s="15">
        <f>[19]Setembro!$G$30</f>
        <v>26</v>
      </c>
      <c r="AB23" s="15">
        <f>[19]Setembro!$G$31</f>
        <v>25</v>
      </c>
      <c r="AC23" s="15">
        <f>[19]Setembro!$G$32</f>
        <v>28</v>
      </c>
      <c r="AD23" s="15">
        <f>[19]Setembro!$G$33</f>
        <v>42</v>
      </c>
      <c r="AE23" s="15">
        <f>[19]Setembro!$G$34</f>
        <v>28</v>
      </c>
      <c r="AF23" s="7">
        <f t="shared" si="1"/>
        <v>13</v>
      </c>
      <c r="AG23" s="26">
        <f t="shared" si="2"/>
        <v>26.966666666666665</v>
      </c>
    </row>
    <row r="24" spans="1:33" ht="17.100000000000001" customHeight="1" x14ac:dyDescent="0.2">
      <c r="A24" s="10" t="s">
        <v>16</v>
      </c>
      <c r="B24" s="15">
        <f>[20]Setembro!$G$5</f>
        <v>31</v>
      </c>
      <c r="C24" s="15">
        <f>[20]Setembro!$G$6</f>
        <v>12</v>
      </c>
      <c r="D24" s="15">
        <f>[20]Setembro!$G$7</f>
        <v>12</v>
      </c>
      <c r="E24" s="15">
        <f>[20]Setembro!$G$8</f>
        <v>12</v>
      </c>
      <c r="F24" s="15">
        <f>[20]Setembro!$G$9</f>
        <v>11</v>
      </c>
      <c r="G24" s="15">
        <f>[20]Setembro!$G$10</f>
        <v>12</v>
      </c>
      <c r="H24" s="15">
        <f>[20]Setembro!$G$11</f>
        <v>17</v>
      </c>
      <c r="I24" s="15">
        <f>[20]Setembro!$G$12</f>
        <v>26</v>
      </c>
      <c r="J24" s="15">
        <f>[20]Setembro!$G$13</f>
        <v>36</v>
      </c>
      <c r="K24" s="15">
        <f>[20]Setembro!$G$14</f>
        <v>58</v>
      </c>
      <c r="L24" s="15">
        <f>[20]Setembro!$G$15</f>
        <v>47</v>
      </c>
      <c r="M24" s="15">
        <f>[20]Setembro!$G$16</f>
        <v>31</v>
      </c>
      <c r="N24" s="15">
        <f>[20]Setembro!$G$17</f>
        <v>30</v>
      </c>
      <c r="O24" s="15">
        <f>[20]Setembro!$G$18</f>
        <v>17</v>
      </c>
      <c r="P24" s="15">
        <f>[20]Setembro!$G$19</f>
        <v>22</v>
      </c>
      <c r="Q24" s="15">
        <f>[20]Setembro!$G$20</f>
        <v>22</v>
      </c>
      <c r="R24" s="15">
        <f>[20]Setembro!$G$21</f>
        <v>23</v>
      </c>
      <c r="S24" s="15">
        <f>[20]Setembro!$G$22</f>
        <v>21</v>
      </c>
      <c r="T24" s="15">
        <f>[20]Setembro!$G$23</f>
        <v>29</v>
      </c>
      <c r="U24" s="15">
        <f>[20]Setembro!$G$24</f>
        <v>43</v>
      </c>
      <c r="V24" s="15">
        <f>[20]Setembro!$G$25</f>
        <v>25</v>
      </c>
      <c r="W24" s="15">
        <f>[20]Setembro!$G$26</f>
        <v>13</v>
      </c>
      <c r="X24" s="15">
        <f>[20]Setembro!$G$27</f>
        <v>13</v>
      </c>
      <c r="Y24" s="15">
        <f>[20]Setembro!$G$28</f>
        <v>27</v>
      </c>
      <c r="Z24" s="15">
        <f>[20]Setembro!$G$29</f>
        <v>40</v>
      </c>
      <c r="AA24" s="15">
        <f>[20]Setembro!$G$30</f>
        <v>22</v>
      </c>
      <c r="AB24" s="15">
        <f>[20]Setembro!$G$31</f>
        <v>20</v>
      </c>
      <c r="AC24" s="15">
        <f>[20]Setembro!$G$32</f>
        <v>15</v>
      </c>
      <c r="AD24" s="15">
        <f>[20]Setembro!$G$33</f>
        <v>24</v>
      </c>
      <c r="AE24" s="15">
        <f>[20]Setembro!$G$34</f>
        <v>26</v>
      </c>
      <c r="AF24" s="7">
        <f t="shared" si="1"/>
        <v>11</v>
      </c>
      <c r="AG24" s="26">
        <f t="shared" si="2"/>
        <v>24.566666666666666</v>
      </c>
    </row>
    <row r="25" spans="1:33" ht="17.100000000000001" customHeight="1" x14ac:dyDescent="0.2">
      <c r="A25" s="10" t="s">
        <v>17</v>
      </c>
      <c r="B25" s="15">
        <f>[21]Setembro!$G$5</f>
        <v>19</v>
      </c>
      <c r="C25" s="15">
        <f>[21]Setembro!$G$6</f>
        <v>17</v>
      </c>
      <c r="D25" s="15">
        <f>[21]Setembro!$G$7</f>
        <v>13</v>
      </c>
      <c r="E25" s="15">
        <f>[21]Setembro!$G$8</f>
        <v>28</v>
      </c>
      <c r="F25" s="15">
        <f>[21]Setembro!$G$9</f>
        <v>16</v>
      </c>
      <c r="G25" s="15">
        <f>[21]Setembro!$G$10</f>
        <v>12</v>
      </c>
      <c r="H25" s="15">
        <f>[21]Setembro!$G$11</f>
        <v>13</v>
      </c>
      <c r="I25" s="15">
        <f>[21]Setembro!$G$12</f>
        <v>24</v>
      </c>
      <c r="J25" s="15">
        <f>[21]Setembro!$G$13</f>
        <v>13</v>
      </c>
      <c r="K25" s="15">
        <f>[21]Setembro!$G$14</f>
        <v>14</v>
      </c>
      <c r="L25" s="15">
        <f>[21]Setembro!$G$15</f>
        <v>40</v>
      </c>
      <c r="M25" s="15">
        <f>[21]Setembro!$G$16</f>
        <v>23</v>
      </c>
      <c r="N25" s="15">
        <f>[21]Setembro!$G$17</f>
        <v>35</v>
      </c>
      <c r="O25" s="15">
        <f>[21]Setembro!$G$18</f>
        <v>28</v>
      </c>
      <c r="P25" s="15">
        <f>[21]Setembro!$G$19</f>
        <v>23</v>
      </c>
      <c r="Q25" s="15">
        <f>[21]Setembro!$G$20</f>
        <v>26</v>
      </c>
      <c r="R25" s="15">
        <f>[21]Setembro!$G$21</f>
        <v>22</v>
      </c>
      <c r="S25" s="15">
        <f>[21]Setembro!$G$22</f>
        <v>25</v>
      </c>
      <c r="T25" s="15">
        <f>[21]Setembro!$G$23</f>
        <v>43</v>
      </c>
      <c r="U25" s="15">
        <f>[21]Setembro!$G$24</f>
        <v>52</v>
      </c>
      <c r="V25" s="15">
        <f>[21]Setembro!$G$25</f>
        <v>39</v>
      </c>
      <c r="W25" s="15">
        <f>[21]Setembro!$G$26</f>
        <v>23</v>
      </c>
      <c r="X25" s="15">
        <f>[21]Setembro!$G$27</f>
        <v>24</v>
      </c>
      <c r="Y25" s="15">
        <f>[21]Setembro!$G$28</f>
        <v>32</v>
      </c>
      <c r="Z25" s="15">
        <f>[21]Setembro!$G$29</f>
        <v>54</v>
      </c>
      <c r="AA25" s="15">
        <f>[21]Setembro!$G$30</f>
        <v>25</v>
      </c>
      <c r="AB25" s="15">
        <f>[21]Setembro!$G$31</f>
        <v>25</v>
      </c>
      <c r="AC25" s="15">
        <f>[21]Setembro!$G$32</f>
        <v>24</v>
      </c>
      <c r="AD25" s="15">
        <f>[21]Setembro!$G$33</f>
        <v>31</v>
      </c>
      <c r="AE25" s="15">
        <f>[21]Setembro!$G$34</f>
        <v>23</v>
      </c>
      <c r="AF25" s="7">
        <f t="shared" si="1"/>
        <v>12</v>
      </c>
      <c r="AG25" s="26">
        <f t="shared" si="2"/>
        <v>26.2</v>
      </c>
    </row>
    <row r="26" spans="1:33" ht="17.100000000000001" customHeight="1" x14ac:dyDescent="0.2">
      <c r="A26" s="10" t="s">
        <v>18</v>
      </c>
      <c r="B26" s="15">
        <f>[22]Setembro!$G$5</f>
        <v>13</v>
      </c>
      <c r="C26" s="15">
        <f>[22]Setembro!$G$6</f>
        <v>12</v>
      </c>
      <c r="D26" s="15">
        <f>[22]Setembro!$G$7</f>
        <v>12</v>
      </c>
      <c r="E26" s="15">
        <f>[22]Setembro!$G$8</f>
        <v>14</v>
      </c>
      <c r="F26" s="15">
        <f>[22]Setembro!$G$9</f>
        <v>11</v>
      </c>
      <c r="G26" s="15">
        <f>[22]Setembro!$G$10</f>
        <v>12</v>
      </c>
      <c r="H26" s="15">
        <f>[22]Setembro!$G$11</f>
        <v>13</v>
      </c>
      <c r="I26" s="15">
        <f>[22]Setembro!$G$12</f>
        <v>14</v>
      </c>
      <c r="J26" s="15">
        <f>[22]Setembro!$G$13</f>
        <v>13</v>
      </c>
      <c r="K26" s="15">
        <f>[22]Setembro!$G$14</f>
        <v>13</v>
      </c>
      <c r="L26" s="15">
        <f>[22]Setembro!$G$15</f>
        <v>25</v>
      </c>
      <c r="M26" s="15">
        <f>[22]Setembro!$G$16</f>
        <v>16</v>
      </c>
      <c r="N26" s="15">
        <f>[22]Setembro!$G$17</f>
        <v>19</v>
      </c>
      <c r="O26" s="15">
        <f>[22]Setembro!$G$18</f>
        <v>17</v>
      </c>
      <c r="P26" s="15">
        <f>[22]Setembro!$G$19</f>
        <v>18</v>
      </c>
      <c r="Q26" s="15">
        <f>[22]Setembro!$G$20</f>
        <v>23</v>
      </c>
      <c r="R26" s="15">
        <f>[22]Setembro!$G$21</f>
        <v>26</v>
      </c>
      <c r="S26" s="15">
        <f>[22]Setembro!$G$22</f>
        <v>24</v>
      </c>
      <c r="T26" s="15">
        <f>[22]Setembro!$G$23</f>
        <v>37</v>
      </c>
      <c r="U26" s="15">
        <f>[22]Setembro!$G$24</f>
        <v>66</v>
      </c>
      <c r="V26" s="15">
        <f>[22]Setembro!$G$25</f>
        <v>82</v>
      </c>
      <c r="W26" s="15">
        <f>[22]Setembro!$G$26</f>
        <v>26</v>
      </c>
      <c r="X26" s="15">
        <f>[22]Setembro!$G$27</f>
        <v>34</v>
      </c>
      <c r="Y26" s="15">
        <f>[22]Setembro!$G$28</f>
        <v>33</v>
      </c>
      <c r="Z26" s="15">
        <f>[22]Setembro!$G$29</f>
        <v>58</v>
      </c>
      <c r="AA26" s="15">
        <f>[22]Setembro!$G$30</f>
        <v>21</v>
      </c>
      <c r="AB26" s="15">
        <f>[22]Setembro!$G$31</f>
        <v>22</v>
      </c>
      <c r="AC26" s="15">
        <f>[22]Setembro!$G$32</f>
        <v>26</v>
      </c>
      <c r="AD26" s="15">
        <f>[22]Setembro!$G$33</f>
        <v>22</v>
      </c>
      <c r="AE26" s="15">
        <f>[22]Setembro!$G$34</f>
        <v>27</v>
      </c>
      <c r="AF26" s="7">
        <f t="shared" si="1"/>
        <v>11</v>
      </c>
      <c r="AG26" s="26">
        <f t="shared" si="2"/>
        <v>24.966666666666665</v>
      </c>
    </row>
    <row r="27" spans="1:33" ht="17.100000000000001" customHeight="1" x14ac:dyDescent="0.2">
      <c r="A27" s="10" t="s">
        <v>19</v>
      </c>
      <c r="B27" s="15">
        <f>[23]Setembro!$G$5</f>
        <v>21</v>
      </c>
      <c r="C27" s="15">
        <f>[23]Setembro!$G$6</f>
        <v>18</v>
      </c>
      <c r="D27" s="15">
        <f>[23]Setembro!$G$7</f>
        <v>19</v>
      </c>
      <c r="E27" s="15">
        <f>[23]Setembro!$G$8</f>
        <v>29</v>
      </c>
      <c r="F27" s="15">
        <f>[23]Setembro!$G$9</f>
        <v>30</v>
      </c>
      <c r="G27" s="15">
        <f>[23]Setembro!$G$10</f>
        <v>17</v>
      </c>
      <c r="H27" s="15">
        <f>[23]Setembro!$G$11</f>
        <v>14</v>
      </c>
      <c r="I27" s="15">
        <f>[23]Setembro!$G$12</f>
        <v>22</v>
      </c>
      <c r="J27" s="15">
        <f>[23]Setembro!$G$13</f>
        <v>26</v>
      </c>
      <c r="K27" s="15">
        <f>[23]Setembro!$G$14</f>
        <v>37</v>
      </c>
      <c r="L27" s="15">
        <f>[23]Setembro!$G$15</f>
        <v>45</v>
      </c>
      <c r="M27" s="15">
        <f>[23]Setembro!$G$16</f>
        <v>37</v>
      </c>
      <c r="N27" s="15">
        <f>[23]Setembro!$G$17</f>
        <v>31</v>
      </c>
      <c r="O27" s="15">
        <f>[23]Setembro!$G$18</f>
        <v>33</v>
      </c>
      <c r="P27" s="15">
        <f>[23]Setembro!$G$19</f>
        <v>27</v>
      </c>
      <c r="Q27" s="15">
        <f>[23]Setembro!$G$20</f>
        <v>21</v>
      </c>
      <c r="R27" s="15">
        <f>[23]Setembro!$G$21</f>
        <v>28</v>
      </c>
      <c r="S27" s="15">
        <f>[23]Setembro!$G$22</f>
        <v>27</v>
      </c>
      <c r="T27" s="15">
        <f>[23]Setembro!$G$23</f>
        <v>42</v>
      </c>
      <c r="U27" s="15">
        <f>[23]Setembro!$G$24</f>
        <v>39</v>
      </c>
      <c r="V27" s="15">
        <f>[23]Setembro!$G$25</f>
        <v>24</v>
      </c>
      <c r="W27" s="15">
        <f>[23]Setembro!$G$26</f>
        <v>18</v>
      </c>
      <c r="X27" s="15">
        <f>[23]Setembro!$G$27</f>
        <v>23</v>
      </c>
      <c r="Y27" s="15">
        <f>[23]Setembro!$G$28</f>
        <v>29</v>
      </c>
      <c r="Z27" s="15">
        <f>[23]Setembro!$G$29</f>
        <v>34</v>
      </c>
      <c r="AA27" s="15">
        <f>[23]Setembro!$G$30</f>
        <v>20</v>
      </c>
      <c r="AB27" s="15">
        <f>[23]Setembro!$G$31</f>
        <v>29</v>
      </c>
      <c r="AC27" s="15">
        <f>[23]Setembro!$G$32</f>
        <v>25</v>
      </c>
      <c r="AD27" s="15">
        <f>[23]Setembro!$G$33</f>
        <v>42</v>
      </c>
      <c r="AE27" s="15">
        <f>[23]Setembro!$G$34</f>
        <v>26</v>
      </c>
      <c r="AF27" s="7">
        <f t="shared" si="1"/>
        <v>14</v>
      </c>
      <c r="AG27" s="26">
        <f t="shared" si="2"/>
        <v>27.766666666666666</v>
      </c>
    </row>
    <row r="28" spans="1:33" ht="17.100000000000001" customHeight="1" x14ac:dyDescent="0.2">
      <c r="A28" s="10" t="s">
        <v>31</v>
      </c>
      <c r="B28" s="15">
        <f>[24]Setembro!$G$5</f>
        <v>13</v>
      </c>
      <c r="C28" s="15">
        <f>[24]Setembro!$G$6</f>
        <v>16</v>
      </c>
      <c r="D28" s="15">
        <f>[24]Setembro!$G$7</f>
        <v>14</v>
      </c>
      <c r="E28" s="15">
        <f>[24]Setembro!$G$8</f>
        <v>24</v>
      </c>
      <c r="F28" s="15">
        <f>[24]Setembro!$G$9</f>
        <v>11</v>
      </c>
      <c r="G28" s="15">
        <f>[24]Setembro!$G$10</f>
        <v>12</v>
      </c>
      <c r="H28" s="15">
        <f>[24]Setembro!$G$11</f>
        <v>14</v>
      </c>
      <c r="I28" s="15">
        <f>[24]Setembro!$G$12</f>
        <v>19</v>
      </c>
      <c r="J28" s="15">
        <f>[24]Setembro!$G$13</f>
        <v>13</v>
      </c>
      <c r="K28" s="15">
        <f>[24]Setembro!$G$14</f>
        <v>13</v>
      </c>
      <c r="L28" s="15">
        <f>[24]Setembro!$G$15</f>
        <v>34</v>
      </c>
      <c r="M28" s="15">
        <f>[24]Setembro!$G$16</f>
        <v>17</v>
      </c>
      <c r="N28" s="15">
        <f>[24]Setembro!$G$17</f>
        <v>27</v>
      </c>
      <c r="O28" s="15">
        <f>[24]Setembro!$G$18</f>
        <v>20</v>
      </c>
      <c r="P28" s="15">
        <f>[24]Setembro!$G$19</f>
        <v>18</v>
      </c>
      <c r="Q28" s="15">
        <f>[24]Setembro!$G$20</f>
        <v>28</v>
      </c>
      <c r="R28" s="15">
        <f>[24]Setembro!$G$21</f>
        <v>23</v>
      </c>
      <c r="S28" s="15">
        <f>[24]Setembro!$G$22</f>
        <v>27</v>
      </c>
      <c r="T28" s="15">
        <f>[24]Setembro!$G$23</f>
        <v>36</v>
      </c>
      <c r="U28" s="15">
        <f>[24]Setembro!$G$24</f>
        <v>56</v>
      </c>
      <c r="V28" s="15">
        <f>[24]Setembro!$G$25</f>
        <v>64</v>
      </c>
      <c r="W28" s="15">
        <f>[24]Setembro!$G$26</f>
        <v>22</v>
      </c>
      <c r="X28" s="15">
        <f>[24]Setembro!$G$27</f>
        <v>21</v>
      </c>
      <c r="Y28" s="15">
        <f>[24]Setembro!$G$28</f>
        <v>29</v>
      </c>
      <c r="Z28" s="15">
        <f>[24]Setembro!$G$29</f>
        <v>46</v>
      </c>
      <c r="AA28" s="15">
        <f>[24]Setembro!$G$30</f>
        <v>27</v>
      </c>
      <c r="AB28" s="15">
        <f>[24]Setembro!$G$31</f>
        <v>21</v>
      </c>
      <c r="AC28" s="15">
        <f>[24]Setembro!$G$32</f>
        <v>25</v>
      </c>
      <c r="AD28" s="15">
        <f>[24]Setembro!$G$33</f>
        <v>24</v>
      </c>
      <c r="AE28" s="15">
        <f>[24]Setembro!$G$34</f>
        <v>26</v>
      </c>
      <c r="AF28" s="7">
        <f t="shared" si="1"/>
        <v>11</v>
      </c>
      <c r="AG28" s="26">
        <f t="shared" si="2"/>
        <v>24.666666666666668</v>
      </c>
    </row>
    <row r="29" spans="1:33" ht="17.100000000000001" customHeight="1" x14ac:dyDescent="0.2">
      <c r="A29" s="10" t="s">
        <v>20</v>
      </c>
      <c r="B29" s="15">
        <f>[25]Setembro!$G$5</f>
        <v>17</v>
      </c>
      <c r="C29" s="15">
        <f>[25]Setembro!$G$6</f>
        <v>14</v>
      </c>
      <c r="D29" s="15">
        <f>[25]Setembro!$G$7</f>
        <v>26</v>
      </c>
      <c r="E29" s="15">
        <f>[25]Setembro!$G$8</f>
        <v>13</v>
      </c>
      <c r="F29" s="15">
        <f>[25]Setembro!$G$9</f>
        <v>13</v>
      </c>
      <c r="G29" s="15">
        <f>[25]Setembro!$G$10</f>
        <v>16</v>
      </c>
      <c r="H29" s="15">
        <f>[25]Setembro!$G$11</f>
        <v>14</v>
      </c>
      <c r="I29" s="15">
        <f>[25]Setembro!$G$12</f>
        <v>13</v>
      </c>
      <c r="J29" s="15">
        <f>[25]Setembro!$G$13</f>
        <v>11</v>
      </c>
      <c r="K29" s="15">
        <f>[25]Setembro!$G$14</f>
        <v>27</v>
      </c>
      <c r="L29" s="15">
        <f>[25]Setembro!$G$15</f>
        <v>27</v>
      </c>
      <c r="M29" s="15">
        <f>[25]Setembro!$G$16</f>
        <v>22</v>
      </c>
      <c r="N29" s="15">
        <f>[25]Setembro!$G$17</f>
        <v>24</v>
      </c>
      <c r="O29" s="15">
        <f>[25]Setembro!$G$18</f>
        <v>26</v>
      </c>
      <c r="P29" s="15">
        <f>[25]Setembro!$G$19</f>
        <v>18</v>
      </c>
      <c r="Q29" s="15">
        <f>[25]Setembro!$G$20</f>
        <v>18</v>
      </c>
      <c r="R29" s="15">
        <f>[25]Setembro!$G$21</f>
        <v>22</v>
      </c>
      <c r="S29" s="15">
        <f>[25]Setembro!$G$22</f>
        <v>17</v>
      </c>
      <c r="T29" s="15">
        <f>[25]Setembro!$G$23</f>
        <v>27</v>
      </c>
      <c r="U29" s="15">
        <f>[25]Setembro!$G$24</f>
        <v>65</v>
      </c>
      <c r="V29" s="15">
        <f>[25]Setembro!$G$25</f>
        <v>77</v>
      </c>
      <c r="W29" s="15">
        <f>[25]Setembro!$G$26</f>
        <v>33</v>
      </c>
      <c r="X29" s="15">
        <f>[25]Setembro!$G$27</f>
        <v>29</v>
      </c>
      <c r="Y29" s="15">
        <f>[25]Setembro!$G$28</f>
        <v>35</v>
      </c>
      <c r="Z29" s="15">
        <f>[25]Setembro!$G$29</f>
        <v>65</v>
      </c>
      <c r="AA29" s="15">
        <f>[25]Setembro!$G$30</f>
        <v>26</v>
      </c>
      <c r="AB29" s="15">
        <f>[25]Setembro!$G$31</f>
        <v>25</v>
      </c>
      <c r="AC29" s="15">
        <f>[25]Setembro!$G$32</f>
        <v>30</v>
      </c>
      <c r="AD29" s="15">
        <f>[25]Setembro!$G$33</f>
        <v>25</v>
      </c>
      <c r="AE29" s="15">
        <f>[25]Setembro!$G$34</f>
        <v>23</v>
      </c>
      <c r="AF29" s="7">
        <f t="shared" si="1"/>
        <v>11</v>
      </c>
      <c r="AG29" s="26">
        <f t="shared" si="2"/>
        <v>26.6</v>
      </c>
    </row>
    <row r="30" spans="1:33" s="5" customFormat="1" ht="17.100000000000001" customHeight="1" x14ac:dyDescent="0.2">
      <c r="A30" s="11" t="s">
        <v>36</v>
      </c>
      <c r="B30" s="22">
        <f>MIN(B5:B29)</f>
        <v>12</v>
      </c>
      <c r="C30" s="22">
        <f t="shared" ref="C30:AE30" si="9">MIN(C5:C29)</f>
        <v>12</v>
      </c>
      <c r="D30" s="22">
        <f t="shared" si="9"/>
        <v>11</v>
      </c>
      <c r="E30" s="22">
        <f t="shared" si="9"/>
        <v>10</v>
      </c>
      <c r="F30" s="22">
        <f t="shared" si="9"/>
        <v>11</v>
      </c>
      <c r="G30" s="22">
        <f t="shared" si="9"/>
        <v>10</v>
      </c>
      <c r="H30" s="22">
        <f t="shared" si="9"/>
        <v>11</v>
      </c>
      <c r="I30" s="22">
        <f t="shared" si="9"/>
        <v>11</v>
      </c>
      <c r="J30" s="22">
        <f t="shared" si="9"/>
        <v>11</v>
      </c>
      <c r="K30" s="22">
        <f t="shared" si="9"/>
        <v>11</v>
      </c>
      <c r="L30" s="22">
        <f t="shared" si="9"/>
        <v>15</v>
      </c>
      <c r="M30" s="22">
        <f t="shared" si="9"/>
        <v>13</v>
      </c>
      <c r="N30" s="22">
        <f t="shared" si="9"/>
        <v>12</v>
      </c>
      <c r="O30" s="22">
        <f t="shared" si="9"/>
        <v>13</v>
      </c>
      <c r="P30" s="22">
        <f t="shared" si="9"/>
        <v>12</v>
      </c>
      <c r="Q30" s="22">
        <f t="shared" si="9"/>
        <v>13</v>
      </c>
      <c r="R30" s="22">
        <f t="shared" si="9"/>
        <v>17</v>
      </c>
      <c r="S30" s="22">
        <f t="shared" si="9"/>
        <v>17</v>
      </c>
      <c r="T30" s="22">
        <f t="shared" si="9"/>
        <v>25</v>
      </c>
      <c r="U30" s="22">
        <f t="shared" si="9"/>
        <v>39</v>
      </c>
      <c r="V30" s="22">
        <f t="shared" si="9"/>
        <v>24</v>
      </c>
      <c r="W30" s="22">
        <f t="shared" si="9"/>
        <v>13</v>
      </c>
      <c r="X30" s="22">
        <f t="shared" si="9"/>
        <v>13</v>
      </c>
      <c r="Y30" s="22">
        <f t="shared" si="9"/>
        <v>27</v>
      </c>
      <c r="Z30" s="22">
        <f t="shared" si="9"/>
        <v>34</v>
      </c>
      <c r="AA30" s="22">
        <f t="shared" si="9"/>
        <v>17</v>
      </c>
      <c r="AB30" s="22">
        <f t="shared" si="9"/>
        <v>17</v>
      </c>
      <c r="AC30" s="22">
        <f t="shared" si="9"/>
        <v>15</v>
      </c>
      <c r="AD30" s="22">
        <f t="shared" si="9"/>
        <v>20</v>
      </c>
      <c r="AE30" s="22">
        <f t="shared" si="9"/>
        <v>20</v>
      </c>
      <c r="AF30" s="8">
        <f>MIN(AF5:AF29)</f>
        <v>10</v>
      </c>
      <c r="AG30" s="36">
        <f>AVERAGE(AG5:AG29)</f>
        <v>26.070666666666668</v>
      </c>
    </row>
  </sheetData>
  <mergeCells count="33">
    <mergeCell ref="M3:M4"/>
    <mergeCell ref="A1:AF1"/>
    <mergeCell ref="A2:A4"/>
    <mergeCell ref="B2:AG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Y3:Y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Z3:Z4"/>
    <mergeCell ref="AE3:AE4"/>
    <mergeCell ref="AA3:AA4"/>
    <mergeCell ref="AB3:AB4"/>
    <mergeCell ref="AC3:AC4"/>
    <mergeCell ref="AD3:AD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0"/>
  <sheetViews>
    <sheetView workbookViewId="0">
      <selection activeCell="AH27" sqref="AH27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31" width="5.42578125" style="3" bestFit="1" customWidth="1"/>
    <col min="32" max="32" width="7.42578125" style="19" bestFit="1" customWidth="1"/>
  </cols>
  <sheetData>
    <row r="1" spans="1:32" ht="20.100000000000001" customHeight="1" thickBot="1" x14ac:dyDescent="0.25">
      <c r="A1" s="62" t="s">
        <v>28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</row>
    <row r="2" spans="1:32" s="4" customFormat="1" ht="20.100000000000001" customHeight="1" x14ac:dyDescent="0.2">
      <c r="A2" s="63" t="s">
        <v>21</v>
      </c>
      <c r="B2" s="60" t="s">
        <v>52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</row>
    <row r="3" spans="1:32" s="5" customFormat="1" ht="20.100000000000001" customHeight="1" x14ac:dyDescent="0.2">
      <c r="A3" s="64"/>
      <c r="B3" s="58">
        <v>1</v>
      </c>
      <c r="C3" s="58">
        <f>SUM(B3+1)</f>
        <v>2</v>
      </c>
      <c r="D3" s="58">
        <f t="shared" ref="D3:AD3" si="0">SUM(C3+1)</f>
        <v>3</v>
      </c>
      <c r="E3" s="58">
        <f t="shared" si="0"/>
        <v>4</v>
      </c>
      <c r="F3" s="58">
        <f t="shared" si="0"/>
        <v>5</v>
      </c>
      <c r="G3" s="58">
        <f t="shared" si="0"/>
        <v>6</v>
      </c>
      <c r="H3" s="58">
        <f t="shared" si="0"/>
        <v>7</v>
      </c>
      <c r="I3" s="58">
        <f t="shared" si="0"/>
        <v>8</v>
      </c>
      <c r="J3" s="58">
        <f t="shared" si="0"/>
        <v>9</v>
      </c>
      <c r="K3" s="58">
        <f t="shared" si="0"/>
        <v>10</v>
      </c>
      <c r="L3" s="58">
        <f t="shared" si="0"/>
        <v>11</v>
      </c>
      <c r="M3" s="58">
        <f t="shared" si="0"/>
        <v>12</v>
      </c>
      <c r="N3" s="58">
        <f t="shared" si="0"/>
        <v>13</v>
      </c>
      <c r="O3" s="58">
        <f t="shared" si="0"/>
        <v>14</v>
      </c>
      <c r="P3" s="58">
        <f t="shared" si="0"/>
        <v>15</v>
      </c>
      <c r="Q3" s="58">
        <f t="shared" si="0"/>
        <v>16</v>
      </c>
      <c r="R3" s="58">
        <f t="shared" si="0"/>
        <v>17</v>
      </c>
      <c r="S3" s="58">
        <f t="shared" si="0"/>
        <v>18</v>
      </c>
      <c r="T3" s="58">
        <f t="shared" si="0"/>
        <v>19</v>
      </c>
      <c r="U3" s="58">
        <f t="shared" si="0"/>
        <v>20</v>
      </c>
      <c r="V3" s="58">
        <f t="shared" si="0"/>
        <v>21</v>
      </c>
      <c r="W3" s="58">
        <f t="shared" si="0"/>
        <v>22</v>
      </c>
      <c r="X3" s="58">
        <f t="shared" si="0"/>
        <v>23</v>
      </c>
      <c r="Y3" s="58">
        <f t="shared" si="0"/>
        <v>24</v>
      </c>
      <c r="Z3" s="58">
        <f t="shared" si="0"/>
        <v>25</v>
      </c>
      <c r="AA3" s="58">
        <f t="shared" si="0"/>
        <v>26</v>
      </c>
      <c r="AB3" s="58">
        <f t="shared" si="0"/>
        <v>27</v>
      </c>
      <c r="AC3" s="58">
        <f t="shared" si="0"/>
        <v>28</v>
      </c>
      <c r="AD3" s="58">
        <f t="shared" si="0"/>
        <v>29</v>
      </c>
      <c r="AE3" s="58">
        <v>30</v>
      </c>
      <c r="AF3" s="31" t="s">
        <v>42</v>
      </c>
    </row>
    <row r="4" spans="1:32" s="5" customFormat="1" ht="20.100000000000001" customHeight="1" thickBot="1" x14ac:dyDescent="0.25">
      <c r="A4" s="65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30" t="s">
        <v>40</v>
      </c>
    </row>
    <row r="5" spans="1:32" s="5" customFormat="1" ht="20.100000000000001" customHeight="1" thickTop="1" x14ac:dyDescent="0.2">
      <c r="A5" s="9" t="s">
        <v>49</v>
      </c>
      <c r="B5" s="45">
        <f>[1]Setembro!$H$5</f>
        <v>2.7</v>
      </c>
      <c r="C5" s="45">
        <f>[1]Setembro!$H$6</f>
        <v>3.4</v>
      </c>
      <c r="D5" s="45">
        <f>[1]Setembro!$H$7</f>
        <v>1.8</v>
      </c>
      <c r="E5" s="45">
        <f>[1]Setembro!$H$8</f>
        <v>4</v>
      </c>
      <c r="F5" s="45">
        <f>[1]Setembro!$H$9</f>
        <v>3.5</v>
      </c>
      <c r="G5" s="45">
        <f>[1]Setembro!$H$10</f>
        <v>2.6</v>
      </c>
      <c r="H5" s="45">
        <f>[1]Setembro!$H$11</f>
        <v>4.3</v>
      </c>
      <c r="I5" s="45">
        <f>[1]Setembro!$H$12</f>
        <v>2.8</v>
      </c>
      <c r="J5" s="45">
        <f>[1]Setembro!$H$13</f>
        <v>3.7</v>
      </c>
      <c r="K5" s="45">
        <f>[1]Setembro!$H$14</f>
        <v>3.3</v>
      </c>
      <c r="L5" s="45">
        <f>[1]Setembro!$H$15</f>
        <v>2.2000000000000002</v>
      </c>
      <c r="M5" s="45">
        <f>[1]Setembro!$H$16</f>
        <v>2.5</v>
      </c>
      <c r="N5" s="45">
        <f>[1]Setembro!$H$17</f>
        <v>2.7</v>
      </c>
      <c r="O5" s="45">
        <f>[1]Setembro!$H$18</f>
        <v>3.7</v>
      </c>
      <c r="P5" s="45">
        <f>[1]Setembro!$H$19</f>
        <v>3.4</v>
      </c>
      <c r="Q5" s="45">
        <f>[1]Setembro!$H$20</f>
        <v>2.2000000000000002</v>
      </c>
      <c r="R5" s="45">
        <f>[1]Setembro!$H$21</f>
        <v>6.6</v>
      </c>
      <c r="S5" s="45">
        <f>[1]Setembro!$H$22</f>
        <v>4.8</v>
      </c>
      <c r="T5" s="45">
        <f>[1]Setembro!$H$23</f>
        <v>8.3000000000000007</v>
      </c>
      <c r="U5" s="45">
        <f>[1]Setembro!$H$24</f>
        <v>7.8</v>
      </c>
      <c r="V5" s="45">
        <f>[1]Setembro!$H$25</f>
        <v>3.9</v>
      </c>
      <c r="W5" s="45">
        <f>[1]Setembro!$H$26</f>
        <v>5.0999999999999996</v>
      </c>
      <c r="X5" s="45">
        <f>[1]Setembro!$H$27</f>
        <v>3.5</v>
      </c>
      <c r="Y5" s="45">
        <f>[1]Setembro!$H$28</f>
        <v>4.0999999999999996</v>
      </c>
      <c r="Z5" s="45">
        <f>[1]Setembro!$H$29</f>
        <v>4.4000000000000004</v>
      </c>
      <c r="AA5" s="45">
        <f>[1]Setembro!$H$30</f>
        <v>4.2</v>
      </c>
      <c r="AB5" s="45">
        <f>[1]Setembro!$H$31</f>
        <v>5.8</v>
      </c>
      <c r="AC5" s="45">
        <f>[1]Setembro!$H$32</f>
        <v>3.8</v>
      </c>
      <c r="AD5" s="45">
        <f>[1]Setembro!$H$33</f>
        <v>3.8</v>
      </c>
      <c r="AE5" s="45">
        <f>[1]Setembro!$H$34</f>
        <v>4.4000000000000004</v>
      </c>
      <c r="AF5" s="46">
        <f t="shared" ref="AF5:AF10" si="1">MAX(B5:AE5)</f>
        <v>8.3000000000000007</v>
      </c>
    </row>
    <row r="6" spans="1:32" ht="17.100000000000001" customHeight="1" x14ac:dyDescent="0.2">
      <c r="A6" s="10" t="s">
        <v>0</v>
      </c>
      <c r="B6" s="3">
        <f>[2]Setembro!$H$5</f>
        <v>24.48</v>
      </c>
      <c r="C6" s="3">
        <f>[2]Setembro!$H$6</f>
        <v>23.040000000000003</v>
      </c>
      <c r="D6" s="3">
        <f>[2]Setembro!$H$7</f>
        <v>14.76</v>
      </c>
      <c r="E6" s="3">
        <f>[2]Setembro!$H$8</f>
        <v>13.32</v>
      </c>
      <c r="F6" s="3">
        <f>[2]Setembro!$H$9</f>
        <v>17.28</v>
      </c>
      <c r="G6" s="3">
        <f>[2]Setembro!$H$10</f>
        <v>16.920000000000002</v>
      </c>
      <c r="H6" s="3">
        <f>[2]Setembro!$H$11</f>
        <v>8.2799999999999994</v>
      </c>
      <c r="I6" s="3">
        <f>[2]Setembro!$H$12</f>
        <v>15.48</v>
      </c>
      <c r="J6" s="3">
        <f>[2]Setembro!$H$13</f>
        <v>15.48</v>
      </c>
      <c r="K6" s="3">
        <f>[2]Setembro!$H$14</f>
        <v>16.559999999999999</v>
      </c>
      <c r="L6" s="3">
        <f>[2]Setembro!$H$15</f>
        <v>11.879999999999999</v>
      </c>
      <c r="M6" s="3">
        <f>[2]Setembro!$H$16</f>
        <v>17.64</v>
      </c>
      <c r="N6" s="3">
        <f>[2]Setembro!$H$17</f>
        <v>12.96</v>
      </c>
      <c r="O6" s="3">
        <f>[2]Setembro!$H$18</f>
        <v>20.52</v>
      </c>
      <c r="P6" s="3">
        <f>[2]Setembro!$H$19</f>
        <v>20.16</v>
      </c>
      <c r="Q6" s="3">
        <f>[2]Setembro!$H$20</f>
        <v>12.96</v>
      </c>
      <c r="R6" s="3">
        <f>[2]Setembro!$H$21</f>
        <v>21.6</v>
      </c>
      <c r="S6" s="3">
        <f>[2]Setembro!$H$22</f>
        <v>32.04</v>
      </c>
      <c r="T6" s="3">
        <f>[2]Setembro!$H$23</f>
        <v>27.720000000000002</v>
      </c>
      <c r="U6" s="3">
        <f>[2]Setembro!$H$24</f>
        <v>20.16</v>
      </c>
      <c r="V6" s="3">
        <f>[2]Setembro!$H$25</f>
        <v>20.88</v>
      </c>
      <c r="W6" s="3">
        <f>[2]Setembro!$H$26</f>
        <v>29.52</v>
      </c>
      <c r="X6" s="3">
        <f>[2]Setembro!$H$27</f>
        <v>18.720000000000002</v>
      </c>
      <c r="Y6" s="3">
        <f>[2]Setembro!$H$28</f>
        <v>14.76</v>
      </c>
      <c r="Z6" s="3">
        <f>[2]Setembro!$H$29</f>
        <v>27.720000000000002</v>
      </c>
      <c r="AA6" s="3">
        <f>[2]Setembro!$H$30</f>
        <v>30.240000000000002</v>
      </c>
      <c r="AB6" s="3">
        <f>[2]Setembro!$H$31</f>
        <v>32.04</v>
      </c>
      <c r="AC6" s="3">
        <f>[2]Setembro!$H$32</f>
        <v>32.4</v>
      </c>
      <c r="AD6" s="3">
        <f>[2]Setembro!$H$33</f>
        <v>22.68</v>
      </c>
      <c r="AE6" s="3">
        <f>[2]Setembro!$H$34</f>
        <v>18</v>
      </c>
      <c r="AF6" s="17">
        <f t="shared" si="1"/>
        <v>32.4</v>
      </c>
    </row>
    <row r="7" spans="1:32" ht="17.100000000000001" customHeight="1" x14ac:dyDescent="0.2">
      <c r="A7" s="10" t="s">
        <v>1</v>
      </c>
      <c r="B7" s="3">
        <f>[3]Setembro!$H$5</f>
        <v>13.32</v>
      </c>
      <c r="C7" s="3">
        <f>[3]Setembro!$H$6</f>
        <v>12.96</v>
      </c>
      <c r="D7" s="3">
        <f>[3]Setembro!$H$7</f>
        <v>18</v>
      </c>
      <c r="E7" s="3">
        <f>[3]Setembro!$H$8</f>
        <v>20.88</v>
      </c>
      <c r="F7" s="3">
        <f>[3]Setembro!$H$9</f>
        <v>11.16</v>
      </c>
      <c r="G7" s="3">
        <f>[3]Setembro!$H$10</f>
        <v>22.68</v>
      </c>
      <c r="H7" s="3">
        <f>[3]Setembro!$H$11</f>
        <v>18.36</v>
      </c>
      <c r="I7" s="3">
        <f>[3]Setembro!$H$12</f>
        <v>6.12</v>
      </c>
      <c r="J7" s="3">
        <f>[3]Setembro!$H$13</f>
        <v>11.16</v>
      </c>
      <c r="K7" s="3">
        <f>[3]Setembro!$H$14</f>
        <v>10.08</v>
      </c>
      <c r="L7" s="3">
        <f>[3]Setembro!$H$15</f>
        <v>7.5600000000000005</v>
      </c>
      <c r="M7" s="3">
        <f>[3]Setembro!$H$16</f>
        <v>9</v>
      </c>
      <c r="N7" s="3">
        <f>[3]Setembro!$H$17</f>
        <v>13.32</v>
      </c>
      <c r="O7" s="3">
        <f>[3]Setembro!$H$18</f>
        <v>15.840000000000002</v>
      </c>
      <c r="P7" s="3">
        <f>[3]Setembro!$H$19</f>
        <v>10.44</v>
      </c>
      <c r="Q7" s="3">
        <f>[3]Setembro!$H$20</f>
        <v>15.840000000000002</v>
      </c>
      <c r="R7" s="3">
        <f>[3]Setembro!$H$21</f>
        <v>14.4</v>
      </c>
      <c r="S7" s="3">
        <f>[3]Setembro!$H$22</f>
        <v>23.040000000000003</v>
      </c>
      <c r="T7" s="3">
        <f>[3]Setembro!$H$23</f>
        <v>15.48</v>
      </c>
      <c r="U7" s="3">
        <f>[3]Setembro!$H$24</f>
        <v>10.8</v>
      </c>
      <c r="V7" s="3">
        <f>[3]Setembro!$H$25</f>
        <v>12.96</v>
      </c>
      <c r="W7" s="3">
        <f>[3]Setembro!$H$26</f>
        <v>23.040000000000003</v>
      </c>
      <c r="X7" s="3">
        <f>[3]Setembro!$H$27</f>
        <v>17.64</v>
      </c>
      <c r="Y7" s="3">
        <f>[3]Setembro!$H$28</f>
        <v>8.64</v>
      </c>
      <c r="Z7" s="3">
        <f>[3]Setembro!$H$29</f>
        <v>16.920000000000002</v>
      </c>
      <c r="AA7" s="3">
        <f>[3]Setembro!$H$30</f>
        <v>17.64</v>
      </c>
      <c r="AB7" s="3">
        <f>[3]Setembro!$H$31</f>
        <v>16.920000000000002</v>
      </c>
      <c r="AC7" s="3">
        <f>[3]Setembro!$H$32</f>
        <v>20.88</v>
      </c>
      <c r="AD7" s="3">
        <f>[3]Setembro!$H$33</f>
        <v>14.4</v>
      </c>
      <c r="AE7" s="3">
        <f>[3]Setembro!$H$34</f>
        <v>16.559999999999999</v>
      </c>
      <c r="AF7" s="17">
        <f t="shared" si="1"/>
        <v>23.040000000000003</v>
      </c>
    </row>
    <row r="8" spans="1:32" ht="17.100000000000001" customHeight="1" x14ac:dyDescent="0.2">
      <c r="A8" s="10" t="s">
        <v>50</v>
      </c>
      <c r="B8" s="3">
        <f>[4]Setembro!$H$5</f>
        <v>8</v>
      </c>
      <c r="C8" s="3">
        <f>[4]Setembro!$H$6</f>
        <v>10.240000000000002</v>
      </c>
      <c r="D8" s="3">
        <f>[4]Setembro!$H$7</f>
        <v>7.0400000000000009</v>
      </c>
      <c r="E8" s="3">
        <f>[4]Setembro!$H$8</f>
        <v>14.080000000000002</v>
      </c>
      <c r="F8" s="3">
        <f>[4]Setembro!$H$9</f>
        <v>10.88</v>
      </c>
      <c r="G8" s="3">
        <f>[4]Setembro!$H$10</f>
        <v>18.559999999999999</v>
      </c>
      <c r="H8" s="3">
        <f>[4]Setembro!$H$11</f>
        <v>14.080000000000002</v>
      </c>
      <c r="I8" s="3">
        <f>[4]Setembro!$H$12</f>
        <v>8</v>
      </c>
      <c r="J8" s="3">
        <f>[4]Setembro!$H$13</f>
        <v>13.12</v>
      </c>
      <c r="K8" s="3">
        <f>[4]Setembro!$H$14</f>
        <v>22.400000000000002</v>
      </c>
      <c r="L8" s="3">
        <f>[4]Setembro!$H$15</f>
        <v>10.56</v>
      </c>
      <c r="M8" s="3">
        <f>[4]Setembro!$H$16</f>
        <v>11.840000000000002</v>
      </c>
      <c r="N8" s="3">
        <f>[4]Setembro!$H$17</f>
        <v>10.56</v>
      </c>
      <c r="O8" s="3">
        <f>[4]Setembro!$H$18</f>
        <v>10.240000000000002</v>
      </c>
      <c r="P8" s="3">
        <f>[4]Setembro!$H$19</f>
        <v>12.8</v>
      </c>
      <c r="Q8" s="3">
        <f>[4]Setembro!$H$20</f>
        <v>11.840000000000002</v>
      </c>
      <c r="R8" s="3">
        <f>[4]Setembro!$H$21</f>
        <v>14.4</v>
      </c>
      <c r="S8" s="3">
        <f>[4]Setembro!$H$22</f>
        <v>26.560000000000002</v>
      </c>
      <c r="T8" s="3">
        <f>[4]Setembro!$H$23</f>
        <v>19.840000000000003</v>
      </c>
      <c r="U8" s="3">
        <f>[4]Setembro!$H$24</f>
        <v>13.12</v>
      </c>
      <c r="V8" s="3">
        <f>[4]Setembro!$H$25</f>
        <v>20.16</v>
      </c>
      <c r="W8" s="3">
        <f>[4]Setembro!$H$26</f>
        <v>20.88</v>
      </c>
      <c r="X8" s="3">
        <f>[4]Setembro!$H$27</f>
        <v>18.720000000000002</v>
      </c>
      <c r="Y8" s="3">
        <f>[4]Setembro!$H$28</f>
        <v>14.76</v>
      </c>
      <c r="Z8" s="3">
        <f>[4]Setembro!$H$29</f>
        <v>27.720000000000002</v>
      </c>
      <c r="AA8" s="3">
        <f>[4]Setembro!$H$30</f>
        <v>30.240000000000002</v>
      </c>
      <c r="AB8" s="3">
        <f>[4]Setembro!$H$31</f>
        <v>32.04</v>
      </c>
      <c r="AC8" s="3">
        <f>[4]Setembro!$H$32</f>
        <v>32.4</v>
      </c>
      <c r="AD8" s="3">
        <f>[4]Setembro!$H$33</f>
        <v>22.68</v>
      </c>
      <c r="AE8" s="3">
        <f>[4]Setembro!$H$34</f>
        <v>18</v>
      </c>
      <c r="AF8" s="17">
        <f t="shared" si="1"/>
        <v>32.4</v>
      </c>
    </row>
    <row r="9" spans="1:32" ht="17.100000000000001" customHeight="1" x14ac:dyDescent="0.2">
      <c r="A9" s="10" t="s">
        <v>2</v>
      </c>
      <c r="B9" s="3">
        <f>[5]Setembro!$H$5</f>
        <v>19.52</v>
      </c>
      <c r="C9" s="3">
        <f>[5]Setembro!$H$6</f>
        <v>20.480000000000004</v>
      </c>
      <c r="D9" s="3">
        <f>[5]Setembro!$H$7</f>
        <v>19.200000000000003</v>
      </c>
      <c r="E9" s="3">
        <f>[5]Setembro!$H$8</f>
        <v>34.24</v>
      </c>
      <c r="F9" s="3">
        <f>[5]Setembro!$H$9</f>
        <v>23.36</v>
      </c>
      <c r="G9" s="3">
        <f>[5]Setembro!$H$10</f>
        <v>18.559999999999999</v>
      </c>
      <c r="H9" s="3">
        <f>[5]Setembro!$H$11</f>
        <v>17.919999999999998</v>
      </c>
      <c r="I9" s="3">
        <f>[5]Setembro!$H$12</f>
        <v>17.600000000000001</v>
      </c>
      <c r="J9" s="3">
        <f>[5]Setembro!$H$13</f>
        <v>13.440000000000001</v>
      </c>
      <c r="K9" s="3">
        <f>[5]Setembro!$H$14</f>
        <v>14.080000000000002</v>
      </c>
      <c r="L9" s="3">
        <f>[5]Setembro!$H$15</f>
        <v>20.8</v>
      </c>
      <c r="M9" s="3">
        <f>[5]Setembro!$H$16</f>
        <v>16</v>
      </c>
      <c r="N9" s="3">
        <f>[5]Setembro!$H$17</f>
        <v>20.8</v>
      </c>
      <c r="O9" s="3">
        <f>[5]Setembro!$H$18</f>
        <v>30.72</v>
      </c>
      <c r="P9" s="3">
        <f>[5]Setembro!$H$19</f>
        <v>26.560000000000002</v>
      </c>
      <c r="Q9" s="3">
        <f>[5]Setembro!$H$20</f>
        <v>20.16</v>
      </c>
      <c r="R9" s="3">
        <f>[5]Setembro!$H$21</f>
        <v>14.4</v>
      </c>
      <c r="S9" s="3">
        <f>[5]Setembro!$H$22</f>
        <v>24.64</v>
      </c>
      <c r="T9" s="3">
        <f>[5]Setembro!$H$23</f>
        <v>26.880000000000003</v>
      </c>
      <c r="U9" s="3">
        <f>[5]Setembro!$H$24</f>
        <v>18.880000000000003</v>
      </c>
      <c r="V9" s="3">
        <f>[5]Setembro!$H$25</f>
        <v>25.6</v>
      </c>
      <c r="W9" s="3">
        <f>[5]Setembro!$H$26</f>
        <v>32.64</v>
      </c>
      <c r="X9" s="3">
        <f>[5]Setembro!$H$27</f>
        <v>21.76</v>
      </c>
      <c r="Y9" s="3">
        <f>[5]Setembro!$H$28</f>
        <v>19.840000000000003</v>
      </c>
      <c r="Z9" s="3">
        <f>[5]Setembro!$H$29</f>
        <v>19.200000000000003</v>
      </c>
      <c r="AA9" s="3">
        <f>[5]Setembro!$H$30</f>
        <v>31.04</v>
      </c>
      <c r="AB9" s="3">
        <f>[5]Setembro!$H$31</f>
        <v>32.96</v>
      </c>
      <c r="AC9" s="3">
        <f>[5]Setembro!$H$32</f>
        <v>33.6</v>
      </c>
      <c r="AD9" s="3">
        <f>[5]Setembro!$H$33</f>
        <v>29.12</v>
      </c>
      <c r="AE9" s="3">
        <f>[5]Setembro!$H$34</f>
        <v>25.92</v>
      </c>
      <c r="AF9" s="17">
        <f t="shared" si="1"/>
        <v>34.24</v>
      </c>
    </row>
    <row r="10" spans="1:32" ht="17.100000000000001" customHeight="1" x14ac:dyDescent="0.2">
      <c r="A10" s="10" t="s">
        <v>3</v>
      </c>
      <c r="B10" s="3">
        <f>[6]Setembro!$H$5</f>
        <v>10.44</v>
      </c>
      <c r="C10" s="3">
        <f>[6]Setembro!$H$6</f>
        <v>12.24</v>
      </c>
      <c r="D10" s="3">
        <f>[6]Setembro!$H$7</f>
        <v>15.120000000000001</v>
      </c>
      <c r="E10" s="3">
        <f>[6]Setembro!$H$8</f>
        <v>14.76</v>
      </c>
      <c r="F10" s="3">
        <f>[6]Setembro!$H$9</f>
        <v>13.32</v>
      </c>
      <c r="G10" s="3">
        <f>[6]Setembro!$H$10</f>
        <v>15.120000000000001</v>
      </c>
      <c r="H10" s="3">
        <f>[6]Setembro!$H$11</f>
        <v>11.879999999999999</v>
      </c>
      <c r="I10" s="3">
        <f>[6]Setembro!$H$12</f>
        <v>10.44</v>
      </c>
      <c r="J10" s="3">
        <f>[6]Setembro!$H$13</f>
        <v>18.720000000000002</v>
      </c>
      <c r="K10" s="3">
        <f>[6]Setembro!$H$14</f>
        <v>14.04</v>
      </c>
      <c r="L10" s="3">
        <f>[6]Setembro!$H$15</f>
        <v>10.8</v>
      </c>
      <c r="M10" s="3">
        <f>[6]Setembro!$H$16</f>
        <v>11.16</v>
      </c>
      <c r="N10" s="3">
        <f>[6]Setembro!$H$17</f>
        <v>9.3600000000000012</v>
      </c>
      <c r="O10" s="3">
        <f>[6]Setembro!$H$18</f>
        <v>15.840000000000002</v>
      </c>
      <c r="P10" s="3">
        <f>[6]Setembro!$H$19</f>
        <v>10.8</v>
      </c>
      <c r="Q10" s="3">
        <f>[6]Setembro!$H$20</f>
        <v>14.04</v>
      </c>
      <c r="R10" s="3">
        <f>[6]Setembro!$H$21</f>
        <v>11.16</v>
      </c>
      <c r="S10" s="3">
        <f>[6]Setembro!$H$22</f>
        <v>15.120000000000001</v>
      </c>
      <c r="T10" s="3">
        <f>[6]Setembro!$H$23</f>
        <v>23.400000000000002</v>
      </c>
      <c r="U10" s="3">
        <f>[6]Setembro!$H$24</f>
        <v>13.68</v>
      </c>
      <c r="V10" s="3">
        <f>[6]Setembro!$H$25</f>
        <v>26.28</v>
      </c>
      <c r="W10" s="3">
        <f>[6]Setembro!$H$26</f>
        <v>13.68</v>
      </c>
      <c r="X10" s="3">
        <f>[6]Setembro!$H$27</f>
        <v>14.04</v>
      </c>
      <c r="Y10" s="3">
        <f>[6]Setembro!$H$28</f>
        <v>21.96</v>
      </c>
      <c r="Z10" s="3">
        <f>[6]Setembro!$H$29</f>
        <v>15.48</v>
      </c>
      <c r="AA10" s="3">
        <f>[6]Setembro!$H$30</f>
        <v>14.04</v>
      </c>
      <c r="AB10" s="3">
        <f>[6]Setembro!$H$31</f>
        <v>24.48</v>
      </c>
      <c r="AC10" s="3">
        <f>[6]Setembro!$H$32</f>
        <v>15.48</v>
      </c>
      <c r="AD10" s="3">
        <f>[6]Setembro!$H$33</f>
        <v>15.48</v>
      </c>
      <c r="AE10" s="3">
        <f>[6]Setembro!$H$34</f>
        <v>14.4</v>
      </c>
      <c r="AF10" s="17">
        <f t="shared" si="1"/>
        <v>26.28</v>
      </c>
    </row>
    <row r="11" spans="1:32" ht="17.100000000000001" customHeight="1" x14ac:dyDescent="0.2">
      <c r="A11" s="10" t="s">
        <v>4</v>
      </c>
      <c r="B11" s="3">
        <f>[7]Setembro!$H$5</f>
        <v>19.8</v>
      </c>
      <c r="C11" s="3">
        <f>[7]Setembro!$H$6</f>
        <v>20.16</v>
      </c>
      <c r="D11" s="3">
        <f>[7]Setembro!$H$7</f>
        <v>18.36</v>
      </c>
      <c r="E11" s="3">
        <f>[7]Setembro!$H$8</f>
        <v>24.12</v>
      </c>
      <c r="F11" s="3">
        <f>[7]Setembro!$H$9</f>
        <v>18.36</v>
      </c>
      <c r="G11" s="3">
        <f>[7]Setembro!$H$10</f>
        <v>14.76</v>
      </c>
      <c r="H11" s="3">
        <f>[7]Setembro!$H$11</f>
        <v>13.68</v>
      </c>
      <c r="I11" s="3">
        <f>[7]Setembro!$H$12</f>
        <v>15.120000000000001</v>
      </c>
      <c r="J11" s="3">
        <f>[7]Setembro!$H$13</f>
        <v>16.559999999999999</v>
      </c>
      <c r="K11" s="3">
        <f>[7]Setembro!$H$14</f>
        <v>16.920000000000002</v>
      </c>
      <c r="L11" s="3">
        <f>[7]Setembro!$H$15</f>
        <v>12.24</v>
      </c>
      <c r="M11" s="3">
        <f>[7]Setembro!$H$16</f>
        <v>20.52</v>
      </c>
      <c r="N11" s="3">
        <f>[7]Setembro!$H$17</f>
        <v>14.04</v>
      </c>
      <c r="O11" s="3">
        <f>[7]Setembro!$H$18</f>
        <v>21.96</v>
      </c>
      <c r="P11" s="3">
        <f>[7]Setembro!$H$19</f>
        <v>14.76</v>
      </c>
      <c r="Q11" s="3">
        <f>[7]Setembro!$H$20</f>
        <v>19.079999999999998</v>
      </c>
      <c r="R11" s="3">
        <f>[7]Setembro!$H$21</f>
        <v>19.079999999999998</v>
      </c>
      <c r="S11" s="3">
        <f>[7]Setembro!$H$22</f>
        <v>27.720000000000002</v>
      </c>
      <c r="T11" s="3">
        <f>[7]Setembro!$H$23</f>
        <v>42.12</v>
      </c>
      <c r="U11" s="3">
        <f>[7]Setembro!$H$24</f>
        <v>18.36</v>
      </c>
      <c r="V11" s="3">
        <f>[7]Setembro!$H$25</f>
        <v>38.519999999999996</v>
      </c>
      <c r="W11" s="3">
        <f>[7]Setembro!$H$26</f>
        <v>20.16</v>
      </c>
      <c r="X11" s="3">
        <f>[7]Setembro!$H$27</f>
        <v>24.12</v>
      </c>
      <c r="Y11" s="3">
        <f>[7]Setembro!$H$28</f>
        <v>15.48</v>
      </c>
      <c r="Z11" s="3">
        <f>[7]Setembro!$H$29</f>
        <v>27.36</v>
      </c>
      <c r="AA11" s="3">
        <f>[7]Setembro!$H$30</f>
        <v>15.120000000000001</v>
      </c>
      <c r="AB11" s="3">
        <f>[7]Setembro!$H$31</f>
        <v>22.68</v>
      </c>
      <c r="AC11" s="3">
        <f>[7]Setembro!$H$32</f>
        <v>19.079999999999998</v>
      </c>
      <c r="AD11" s="3">
        <f>[7]Setembro!$H$33</f>
        <v>21.240000000000002</v>
      </c>
      <c r="AE11" s="3">
        <f>[7]Setembro!$H$34</f>
        <v>14.04</v>
      </c>
      <c r="AF11" s="17">
        <f t="shared" ref="AF11:AF29" si="2">MAX(B11:AE11)</f>
        <v>42.12</v>
      </c>
    </row>
    <row r="12" spans="1:32" ht="17.100000000000001" customHeight="1" x14ac:dyDescent="0.2">
      <c r="A12" s="10" t="s">
        <v>5</v>
      </c>
      <c r="B12" s="3">
        <f>[8]Setembro!$H$5</f>
        <v>15.48</v>
      </c>
      <c r="C12" s="3">
        <f>[8]Setembro!$H$6</f>
        <v>17.64</v>
      </c>
      <c r="D12" s="3">
        <f>[8]Setembro!$H$7</f>
        <v>21.6</v>
      </c>
      <c r="E12" s="3">
        <f>[8]Setembro!$H$8</f>
        <v>21.240000000000002</v>
      </c>
      <c r="F12" s="3">
        <f>[8]Setembro!$H$9</f>
        <v>18.720000000000002</v>
      </c>
      <c r="G12" s="3">
        <f>[8]Setembro!$H$10</f>
        <v>36.36</v>
      </c>
      <c r="H12" s="3">
        <f>[8]Setembro!$H$11</f>
        <v>30.6</v>
      </c>
      <c r="I12" s="3">
        <f>[8]Setembro!$H$12</f>
        <v>19.440000000000001</v>
      </c>
      <c r="J12" s="3">
        <f>[8]Setembro!$H$13</f>
        <v>11.879999999999999</v>
      </c>
      <c r="K12" s="3">
        <f>[8]Setembro!$H$14</f>
        <v>19.079999999999998</v>
      </c>
      <c r="L12" s="3">
        <f>[8]Setembro!$H$15</f>
        <v>21.96</v>
      </c>
      <c r="M12" s="3">
        <f>[8]Setembro!$H$16</f>
        <v>8.64</v>
      </c>
      <c r="N12" s="3">
        <f>[8]Setembro!$H$17</f>
        <v>14.76</v>
      </c>
      <c r="O12" s="3">
        <f>[8]Setembro!$H$18</f>
        <v>12.96</v>
      </c>
      <c r="P12" s="3">
        <f>[8]Setembro!$H$19</f>
        <v>18</v>
      </c>
      <c r="Q12" s="3">
        <f>[8]Setembro!$H$20</f>
        <v>13.68</v>
      </c>
      <c r="R12" s="3">
        <f>[8]Setembro!$H$21</f>
        <v>19.440000000000001</v>
      </c>
      <c r="S12" s="3">
        <f>[8]Setembro!$H$22</f>
        <v>33.119999999999997</v>
      </c>
      <c r="T12" s="3">
        <f>[8]Setembro!$H$23</f>
        <v>35.64</v>
      </c>
      <c r="U12" s="3">
        <f>[8]Setembro!$H$24</f>
        <v>19.440000000000001</v>
      </c>
      <c r="V12" s="3">
        <f>[8]Setembro!$H$25</f>
        <v>17.28</v>
      </c>
      <c r="W12" s="3">
        <f>[8]Setembro!$H$26</f>
        <v>28.08</v>
      </c>
      <c r="X12" s="3">
        <f>[8]Setembro!$H$27</f>
        <v>18.720000000000002</v>
      </c>
      <c r="Y12" s="3">
        <f>[8]Setembro!$H$28</f>
        <v>14.76</v>
      </c>
      <c r="Z12" s="3">
        <f>[8]Setembro!$H$29</f>
        <v>23.759999999999998</v>
      </c>
      <c r="AA12" s="3">
        <f>[8]Setembro!$H$30</f>
        <v>28.8</v>
      </c>
      <c r="AB12" s="3">
        <f>[8]Setembro!$H$31</f>
        <v>14.04</v>
      </c>
      <c r="AC12" s="3">
        <f>[8]Setembro!$H$32</f>
        <v>24.840000000000003</v>
      </c>
      <c r="AD12" s="3">
        <f>[8]Setembro!$H$33</f>
        <v>21.240000000000002</v>
      </c>
      <c r="AE12" s="3">
        <f>[8]Setembro!$H$34</f>
        <v>23.400000000000002</v>
      </c>
      <c r="AF12" s="17">
        <f t="shared" si="2"/>
        <v>36.36</v>
      </c>
    </row>
    <row r="13" spans="1:32" ht="17.100000000000001" customHeight="1" x14ac:dyDescent="0.2">
      <c r="A13" s="10" t="s">
        <v>6</v>
      </c>
      <c r="B13" s="3">
        <f>[9]Setembro!$H$5</f>
        <v>1.4400000000000002</v>
      </c>
      <c r="C13" s="3">
        <f>[9]Setembro!$H$6</f>
        <v>3.24</v>
      </c>
      <c r="D13" s="3">
        <f>[9]Setembro!$H$7</f>
        <v>4.32</v>
      </c>
      <c r="E13" s="3">
        <f>[9]Setembro!$H$8</f>
        <v>12.24</v>
      </c>
      <c r="F13" s="3">
        <f>[9]Setembro!$H$9</f>
        <v>2.8800000000000003</v>
      </c>
      <c r="G13" s="3">
        <f>[9]Setembro!$H$10</f>
        <v>5.04</v>
      </c>
      <c r="H13" s="3">
        <f>[9]Setembro!$H$11</f>
        <v>5.04</v>
      </c>
      <c r="I13" s="3">
        <f>[9]Setembro!$H$12</f>
        <v>6.84</v>
      </c>
      <c r="J13" s="3">
        <f>[9]Setembro!$H$13</f>
        <v>2.52</v>
      </c>
      <c r="K13" s="3">
        <f>[9]Setembro!$H$14</f>
        <v>1.08</v>
      </c>
      <c r="L13" s="3">
        <f>[9]Setembro!$H$15</f>
        <v>6.48</v>
      </c>
      <c r="M13" s="3">
        <f>[9]Setembro!$H$16</f>
        <v>1.08</v>
      </c>
      <c r="N13" s="3">
        <f>[9]Setembro!$H$17</f>
        <v>7.2</v>
      </c>
      <c r="O13" s="3">
        <f>[9]Setembro!$H$18</f>
        <v>10.44</v>
      </c>
      <c r="P13" s="3">
        <f>[9]Setembro!$H$19</f>
        <v>8.2799999999999994</v>
      </c>
      <c r="Q13" s="3">
        <f>[9]Setembro!$H$20</f>
        <v>11.879999999999999</v>
      </c>
      <c r="R13" s="3">
        <f>[9]Setembro!$H$21</f>
        <v>16.2</v>
      </c>
      <c r="S13" s="3">
        <f>[9]Setembro!$H$22</f>
        <v>20.52</v>
      </c>
      <c r="T13" s="3">
        <f>[9]Setembro!$H$23</f>
        <v>29.16</v>
      </c>
      <c r="U13" s="3">
        <f>[9]Setembro!$H$24</f>
        <v>8.2799999999999994</v>
      </c>
      <c r="V13" s="3">
        <f>[9]Setembro!$H$25</f>
        <v>14.04</v>
      </c>
      <c r="W13" s="3">
        <f>[9]Setembro!$H$26</f>
        <v>21.96</v>
      </c>
      <c r="X13" s="3">
        <f>[9]Setembro!$H$27</f>
        <v>11.520000000000001</v>
      </c>
      <c r="Y13" s="3">
        <f>[9]Setembro!$H$28</f>
        <v>15.48</v>
      </c>
      <c r="Z13" s="3">
        <f>[9]Setembro!$H$29</f>
        <v>17.28</v>
      </c>
      <c r="AA13" s="3">
        <f>[9]Setembro!$H$30</f>
        <v>13.32</v>
      </c>
      <c r="AB13" s="3">
        <f>[9]Setembro!$H$31</f>
        <v>18.720000000000002</v>
      </c>
      <c r="AC13" s="3">
        <f>[9]Setembro!$H$32</f>
        <v>12.6</v>
      </c>
      <c r="AD13" s="3">
        <f>[9]Setembro!$H$33</f>
        <v>8.64</v>
      </c>
      <c r="AE13" s="3">
        <f>[9]Setembro!$H$34</f>
        <v>15.840000000000002</v>
      </c>
      <c r="AF13" s="17">
        <f t="shared" si="2"/>
        <v>29.16</v>
      </c>
    </row>
    <row r="14" spans="1:32" ht="17.100000000000001" customHeight="1" x14ac:dyDescent="0.2">
      <c r="A14" s="10" t="s">
        <v>7</v>
      </c>
      <c r="B14" s="3">
        <f>[10]Setembro!$H$5</f>
        <v>14.04</v>
      </c>
      <c r="C14" s="3">
        <f>[10]Setembro!$H$6</f>
        <v>10.8</v>
      </c>
      <c r="D14" s="3">
        <f>[10]Setembro!$H$7</f>
        <v>9.3600000000000012</v>
      </c>
      <c r="E14" s="3">
        <f>[10]Setembro!$H$8</f>
        <v>24.12</v>
      </c>
      <c r="F14" s="3">
        <f>[10]Setembro!$H$9</f>
        <v>15.120000000000001</v>
      </c>
      <c r="G14" s="3">
        <f>[10]Setembro!$H$10</f>
        <v>20.88</v>
      </c>
      <c r="H14" s="3">
        <f>[10]Setembro!$H$11</f>
        <v>23.400000000000002</v>
      </c>
      <c r="I14" s="3">
        <f>[10]Setembro!$H$12</f>
        <v>15.120000000000001</v>
      </c>
      <c r="J14" s="3">
        <f>[10]Setembro!$H$13</f>
        <v>18.36</v>
      </c>
      <c r="K14" s="3">
        <f>[10]Setembro!$H$14</f>
        <v>21.96</v>
      </c>
      <c r="L14" s="3">
        <f>[10]Setembro!$H$15</f>
        <v>16.920000000000002</v>
      </c>
      <c r="M14" s="3">
        <f>[10]Setembro!$H$16</f>
        <v>12.96</v>
      </c>
      <c r="N14" s="3">
        <f>[10]Setembro!$H$17</f>
        <v>16.920000000000002</v>
      </c>
      <c r="O14" s="3">
        <f>[10]Setembro!$H$18</f>
        <v>19.079999999999998</v>
      </c>
      <c r="P14" s="3">
        <f>[10]Setembro!$H$19</f>
        <v>19.440000000000001</v>
      </c>
      <c r="Q14" s="3">
        <f>[10]Setembro!$H$20</f>
        <v>14.04</v>
      </c>
      <c r="R14" s="3">
        <f>[10]Setembro!$H$21</f>
        <v>17.28</v>
      </c>
      <c r="S14" s="3">
        <f>[10]Setembro!$H$22</f>
        <v>29.52</v>
      </c>
      <c r="T14" s="3">
        <f>[10]Setembro!$H$23</f>
        <v>25.2</v>
      </c>
      <c r="U14" s="3">
        <f>[10]Setembro!$H$24</f>
        <v>16.559999999999999</v>
      </c>
      <c r="V14" s="3">
        <f>[10]Setembro!$H$25</f>
        <v>27.36</v>
      </c>
      <c r="W14" s="3">
        <f>[10]Setembro!$H$26</f>
        <v>21.96</v>
      </c>
      <c r="X14" s="3">
        <f>[10]Setembro!$H$27</f>
        <v>15.840000000000002</v>
      </c>
      <c r="Y14" s="3">
        <f>[10]Setembro!$H$28</f>
        <v>17.64</v>
      </c>
      <c r="Z14" s="3">
        <f>[10]Setembro!$H$29</f>
        <v>19.440000000000001</v>
      </c>
      <c r="AA14" s="3">
        <f>[10]Setembro!$H$30</f>
        <v>29.16</v>
      </c>
      <c r="AB14" s="3">
        <f>[10]Setembro!$H$31</f>
        <v>24.840000000000003</v>
      </c>
      <c r="AC14" s="3">
        <f>[10]Setembro!$H$32</f>
        <v>24.12</v>
      </c>
      <c r="AD14" s="3">
        <f>[10]Setembro!$H$33</f>
        <v>20.52</v>
      </c>
      <c r="AE14" s="3">
        <f>[10]Setembro!$H$34</f>
        <v>19.440000000000001</v>
      </c>
      <c r="AF14" s="17">
        <f t="shared" si="2"/>
        <v>29.52</v>
      </c>
    </row>
    <row r="15" spans="1:32" ht="17.100000000000001" customHeight="1" x14ac:dyDescent="0.2">
      <c r="A15" s="10" t="s">
        <v>8</v>
      </c>
      <c r="B15" s="3">
        <f>[11]Setembro!$H$5</f>
        <v>11.840000000000002</v>
      </c>
      <c r="C15" s="3">
        <f>[11]Setembro!$H$6</f>
        <v>8.9599999999999991</v>
      </c>
      <c r="D15" s="3">
        <f>[11]Setembro!$H$7</f>
        <v>13.440000000000001</v>
      </c>
      <c r="E15" s="3">
        <f>[11]Setembro!$H$8</f>
        <v>26.560000000000002</v>
      </c>
      <c r="F15" s="3">
        <f>[11]Setembro!$H$9</f>
        <v>18.880000000000003</v>
      </c>
      <c r="G15" s="3">
        <f>[11]Setembro!$H$10</f>
        <v>21.12</v>
      </c>
      <c r="H15" s="3">
        <f>[11]Setembro!$H$11</f>
        <v>19.840000000000003</v>
      </c>
      <c r="I15" s="3">
        <f>[11]Setembro!$H$12</f>
        <v>16</v>
      </c>
      <c r="J15" s="3">
        <f>[11]Setembro!$H$13</f>
        <v>17.28</v>
      </c>
      <c r="K15" s="3">
        <f>[11]Setembro!$H$14</f>
        <v>19.840000000000003</v>
      </c>
      <c r="L15" s="3">
        <f>[11]Setembro!$H$15</f>
        <v>10.88</v>
      </c>
      <c r="M15" s="3">
        <f>[11]Setembro!$H$16</f>
        <v>9.2799999999999994</v>
      </c>
      <c r="N15" s="3">
        <f>[11]Setembro!$H$17</f>
        <v>14.080000000000002</v>
      </c>
      <c r="O15" s="3">
        <f>[11]Setembro!$H$18</f>
        <v>23.36</v>
      </c>
      <c r="P15" s="3">
        <f>[11]Setembro!$H$19</f>
        <v>23.680000000000003</v>
      </c>
      <c r="Q15" s="3">
        <f>[11]Setembro!$H$20</f>
        <v>17.919999999999998</v>
      </c>
      <c r="R15" s="3">
        <f>[11]Setembro!$H$21</f>
        <v>18.559999999999999</v>
      </c>
      <c r="S15" s="3">
        <f>[11]Setembro!$H$22</f>
        <v>29.12</v>
      </c>
      <c r="T15" s="3">
        <f>[11]Setembro!$H$23</f>
        <v>21.76</v>
      </c>
      <c r="U15" s="3">
        <f>[11]Setembro!$H$24</f>
        <v>13.440000000000001</v>
      </c>
      <c r="V15" s="3">
        <f>[11]Setembro!$H$25</f>
        <v>20.8</v>
      </c>
      <c r="W15" s="3">
        <f>[11]Setembro!$H$26</f>
        <v>27.84</v>
      </c>
      <c r="X15" s="3">
        <f>[11]Setembro!$H$27</f>
        <v>15.36</v>
      </c>
      <c r="Y15" s="3">
        <f>[11]Setembro!$H$28</f>
        <v>20.16</v>
      </c>
      <c r="Z15" s="3">
        <f>[11]Setembro!$H$29</f>
        <v>19.840000000000003</v>
      </c>
      <c r="AA15" s="3">
        <f>[11]Setembro!$H$30</f>
        <v>26.560000000000002</v>
      </c>
      <c r="AB15" s="3">
        <f>[11]Setembro!$H$31</f>
        <v>25.92</v>
      </c>
      <c r="AC15" s="3">
        <f>[11]Setembro!$H$32</f>
        <v>28.8</v>
      </c>
      <c r="AD15" s="3">
        <f>[11]Setembro!$H$33</f>
        <v>19.52</v>
      </c>
      <c r="AE15" s="3">
        <f>[11]Setembro!$H$34</f>
        <v>19.840000000000003</v>
      </c>
      <c r="AF15" s="17">
        <f t="shared" si="2"/>
        <v>29.12</v>
      </c>
    </row>
    <row r="16" spans="1:32" ht="17.100000000000001" customHeight="1" x14ac:dyDescent="0.2">
      <c r="A16" s="10" t="s">
        <v>9</v>
      </c>
      <c r="B16" s="3">
        <f>[12]Setembro!$H$5</f>
        <v>9.3600000000000012</v>
      </c>
      <c r="C16" s="3">
        <f>[12]Setembro!$H$6</f>
        <v>12.6</v>
      </c>
      <c r="D16" s="3">
        <f>[12]Setembro!$H$7</f>
        <v>12.6</v>
      </c>
      <c r="E16" s="3">
        <f>[12]Setembro!$H$8</f>
        <v>21.240000000000002</v>
      </c>
      <c r="F16" s="3">
        <f>[12]Setembro!$H$9</f>
        <v>15.48</v>
      </c>
      <c r="G16" s="3">
        <f>[12]Setembro!$H$10</f>
        <v>18.36</v>
      </c>
      <c r="H16" s="3">
        <f>[12]Setembro!$H$11</f>
        <v>26.28</v>
      </c>
      <c r="I16" s="3">
        <f>[12]Setembro!$H$12</f>
        <v>18.36</v>
      </c>
      <c r="J16" s="3">
        <f>[12]Setembro!$H$13</f>
        <v>23.400000000000002</v>
      </c>
      <c r="K16" s="3">
        <f>[12]Setembro!$H$14</f>
        <v>28.8</v>
      </c>
      <c r="L16" s="3">
        <f>[12]Setembro!$H$15</f>
        <v>18</v>
      </c>
      <c r="M16" s="3">
        <f>[12]Setembro!$H$16</f>
        <v>22.32</v>
      </c>
      <c r="N16" s="3">
        <f>[12]Setembro!$H$17</f>
        <v>17.28</v>
      </c>
      <c r="O16" s="3">
        <f>[12]Setembro!$H$18</f>
        <v>21.96</v>
      </c>
      <c r="P16" s="3">
        <f>[12]Setembro!$H$19</f>
        <v>19.079999999999998</v>
      </c>
      <c r="Q16" s="3">
        <f>[12]Setembro!$H$20</f>
        <v>22.32</v>
      </c>
      <c r="R16" s="3">
        <f>[12]Setembro!$H$21</f>
        <v>13.68</v>
      </c>
      <c r="S16" s="3">
        <f>[12]Setembro!$H$22</f>
        <v>32.04</v>
      </c>
      <c r="T16" s="3">
        <f>[12]Setembro!$H$23</f>
        <v>30.240000000000002</v>
      </c>
      <c r="U16" s="3">
        <f>[12]Setembro!$H$24</f>
        <v>16.920000000000002</v>
      </c>
      <c r="V16" s="3">
        <f>[12]Setembro!$H$25</f>
        <v>23.400000000000002</v>
      </c>
      <c r="W16" s="3">
        <f>[12]Setembro!$H$26</f>
        <v>23.759999999999998</v>
      </c>
      <c r="X16" s="3">
        <f>[12]Setembro!$H$27</f>
        <v>15.840000000000002</v>
      </c>
      <c r="Y16" s="3">
        <f>[12]Setembro!$H$28</f>
        <v>16.559999999999999</v>
      </c>
      <c r="Z16" s="3">
        <f>[12]Setembro!$H$29</f>
        <v>18.36</v>
      </c>
      <c r="AA16" s="3">
        <f>[12]Setembro!$H$30</f>
        <v>34.56</v>
      </c>
      <c r="AB16" s="3">
        <f>[12]Setembro!$H$31</f>
        <v>27</v>
      </c>
      <c r="AC16" s="3">
        <f>[12]Setembro!$H$32</f>
        <v>24.840000000000003</v>
      </c>
      <c r="AD16" s="3">
        <f>[12]Setembro!$H$33</f>
        <v>21.6</v>
      </c>
      <c r="AE16" s="3">
        <f>[12]Setembro!$H$34</f>
        <v>20.52</v>
      </c>
      <c r="AF16" s="17">
        <f t="shared" si="2"/>
        <v>34.56</v>
      </c>
    </row>
    <row r="17" spans="1:32" ht="17.100000000000001" customHeight="1" x14ac:dyDescent="0.2">
      <c r="A17" s="10" t="s">
        <v>51</v>
      </c>
      <c r="B17" s="3">
        <f>[13]Setembro!$H$5</f>
        <v>8.2799999999999994</v>
      </c>
      <c r="C17" s="3">
        <f>[13]Setembro!$H$6</f>
        <v>5.7600000000000007</v>
      </c>
      <c r="D17" s="3">
        <f>[13]Setembro!$H$7</f>
        <v>8.64</v>
      </c>
      <c r="E17" s="3">
        <f>[13]Setembro!$H$8</f>
        <v>14.4</v>
      </c>
      <c r="F17" s="3">
        <f>[13]Setembro!$H$9</f>
        <v>14.76</v>
      </c>
      <c r="G17" s="3">
        <f>[13]Setembro!$H$10</f>
        <v>22.32</v>
      </c>
      <c r="H17" s="3">
        <f>[13]Setembro!$H$11</f>
        <v>20.16</v>
      </c>
      <c r="I17" s="3">
        <f>[13]Setembro!$H$12</f>
        <v>16.559999999999999</v>
      </c>
      <c r="J17" s="3">
        <f>[13]Setembro!$H$13</f>
        <v>15.48</v>
      </c>
      <c r="K17" s="3">
        <f>[13]Setembro!$H$14</f>
        <v>18.36</v>
      </c>
      <c r="L17" s="3">
        <f>[13]Setembro!$H$15</f>
        <v>10.44</v>
      </c>
      <c r="M17" s="3">
        <f>[13]Setembro!$H$16</f>
        <v>11.520000000000001</v>
      </c>
      <c r="N17" s="3">
        <f>[13]Setembro!$H$17</f>
        <v>5.4</v>
      </c>
      <c r="O17" s="3">
        <f>[13]Setembro!$H$18</f>
        <v>14.04</v>
      </c>
      <c r="P17" s="3">
        <f>[13]Setembro!$H$19</f>
        <v>19.079999999999998</v>
      </c>
      <c r="Q17" s="3">
        <f>[13]Setembro!$H$20</f>
        <v>15.48</v>
      </c>
      <c r="R17" s="3">
        <f>[13]Setembro!$H$21</f>
        <v>21.240000000000002</v>
      </c>
      <c r="S17" s="3">
        <f>[13]Setembro!$H$22</f>
        <v>32.04</v>
      </c>
      <c r="T17" s="3">
        <f>[13]Setembro!$H$23</f>
        <v>19.079999999999998</v>
      </c>
      <c r="U17" s="3">
        <f>[13]Setembro!$H$24</f>
        <v>16.2</v>
      </c>
      <c r="V17" s="3">
        <f>[13]Setembro!$H$25</f>
        <v>18.720000000000002</v>
      </c>
      <c r="W17" s="3">
        <f>[13]Setembro!$H$26</f>
        <v>10.8</v>
      </c>
      <c r="X17" s="3">
        <f>[13]Setembro!$H$27</f>
        <v>11.879999999999999</v>
      </c>
      <c r="Y17" s="3">
        <f>[13]Setembro!$H$28</f>
        <v>13.68</v>
      </c>
      <c r="Z17" s="3">
        <f>[13]Setembro!$H$29</f>
        <v>12.96</v>
      </c>
      <c r="AA17" s="3">
        <f>[13]Setembro!$H$30</f>
        <v>12.24</v>
      </c>
      <c r="AB17" s="3">
        <f>[13]Setembro!$H$31</f>
        <v>18.36</v>
      </c>
      <c r="AC17" s="3">
        <f>[13]Setembro!$H$32</f>
        <v>16.559999999999999</v>
      </c>
      <c r="AD17" s="3">
        <f>[13]Setembro!$H$33</f>
        <v>12.96</v>
      </c>
      <c r="AE17" s="3">
        <f>[13]Setembro!$H$34</f>
        <v>23.759999999999998</v>
      </c>
      <c r="AF17" s="17">
        <f>MAX(B17:AE17)</f>
        <v>32.04</v>
      </c>
    </row>
    <row r="18" spans="1:32" ht="17.100000000000001" customHeight="1" x14ac:dyDescent="0.2">
      <c r="A18" s="10" t="s">
        <v>10</v>
      </c>
      <c r="B18" s="3">
        <f>[14]Setembro!$H$5</f>
        <v>9.3600000000000012</v>
      </c>
      <c r="C18" s="3">
        <f>[14]Setembro!$H$6</f>
        <v>5.4</v>
      </c>
      <c r="D18" s="3">
        <f>[14]Setembro!$H$7</f>
        <v>5.7600000000000007</v>
      </c>
      <c r="E18" s="3">
        <f>[14]Setembro!$H$8</f>
        <v>21.96</v>
      </c>
      <c r="F18" s="3">
        <f>[14]Setembro!$H$9</f>
        <v>10.44</v>
      </c>
      <c r="G18" s="3">
        <f>[14]Setembro!$H$10</f>
        <v>15.120000000000001</v>
      </c>
      <c r="H18" s="3">
        <f>[14]Setembro!$H$11</f>
        <v>14.76</v>
      </c>
      <c r="I18" s="3">
        <f>[14]Setembro!$H$12</f>
        <v>14.4</v>
      </c>
      <c r="J18" s="3">
        <f>[14]Setembro!$H$13</f>
        <v>13.32</v>
      </c>
      <c r="K18" s="3">
        <f>[14]Setembro!$H$14</f>
        <v>15.840000000000002</v>
      </c>
      <c r="L18" s="3">
        <f>[14]Setembro!$H$15</f>
        <v>7.2</v>
      </c>
      <c r="M18" s="3">
        <f>[14]Setembro!$H$16</f>
        <v>14.4</v>
      </c>
      <c r="N18" s="3">
        <f>[14]Setembro!$H$17</f>
        <v>7.2</v>
      </c>
      <c r="O18" s="3">
        <f>[14]Setembro!$H$18</f>
        <v>10.44</v>
      </c>
      <c r="P18" s="3">
        <f>[14]Setembro!$H$19</f>
        <v>16.2</v>
      </c>
      <c r="Q18" s="3">
        <f>[14]Setembro!$H$20</f>
        <v>12.6</v>
      </c>
      <c r="R18" s="3">
        <f>[14]Setembro!$H$21</f>
        <v>13.32</v>
      </c>
      <c r="S18" s="3">
        <f>[14]Setembro!$H$22</f>
        <v>19.079999999999998</v>
      </c>
      <c r="T18" s="3">
        <f>[14]Setembro!$H$23</f>
        <v>20.16</v>
      </c>
      <c r="U18" s="3">
        <f>[14]Setembro!$H$24</f>
        <v>11.520000000000001</v>
      </c>
      <c r="V18" s="3">
        <f>[14]Setembro!$H$25</f>
        <v>13.68</v>
      </c>
      <c r="W18" s="3">
        <f>[14]Setembro!$H$26</f>
        <v>14.4</v>
      </c>
      <c r="X18" s="3">
        <f>[14]Setembro!$H$27</f>
        <v>11.520000000000001</v>
      </c>
      <c r="Y18" s="3">
        <f>[14]Setembro!$H$28</f>
        <v>11.879999999999999</v>
      </c>
      <c r="Z18" s="3">
        <f>[14]Setembro!$H$29</f>
        <v>17.64</v>
      </c>
      <c r="AA18" s="3">
        <f>[14]Setembro!$H$30</f>
        <v>19.079999999999998</v>
      </c>
      <c r="AB18" s="3">
        <f>[14]Setembro!$H$31</f>
        <v>22.32</v>
      </c>
      <c r="AC18" s="3">
        <f>[14]Setembro!$H$32</f>
        <v>18.36</v>
      </c>
      <c r="AD18" s="3">
        <f>[14]Setembro!$H$33</f>
        <v>16.2</v>
      </c>
      <c r="AE18" s="3">
        <f>[14]Setembro!$H$34</f>
        <v>17.64</v>
      </c>
      <c r="AF18" s="17">
        <f t="shared" si="2"/>
        <v>22.32</v>
      </c>
    </row>
    <row r="19" spans="1:32" ht="17.100000000000001" customHeight="1" x14ac:dyDescent="0.2">
      <c r="A19" s="10" t="s">
        <v>11</v>
      </c>
      <c r="B19" s="3">
        <f>[15]Setembro!$H$5</f>
        <v>9.3600000000000012</v>
      </c>
      <c r="C19" s="3">
        <f>[15]Setembro!$H$6</f>
        <v>10.8</v>
      </c>
      <c r="D19" s="3">
        <f>[15]Setembro!$H$7</f>
        <v>11.879999999999999</v>
      </c>
      <c r="E19" s="3">
        <f>[15]Setembro!$H$8</f>
        <v>17.64</v>
      </c>
      <c r="F19" s="3">
        <f>[15]Setembro!$H$9</f>
        <v>7.2</v>
      </c>
      <c r="G19" s="3">
        <f>[15]Setembro!$H$10</f>
        <v>12.96</v>
      </c>
      <c r="H19" s="3">
        <f>[15]Setembro!$H$11</f>
        <v>11.879999999999999</v>
      </c>
      <c r="I19" s="3">
        <f>[15]Setembro!$H$12</f>
        <v>5.7600000000000007</v>
      </c>
      <c r="J19" s="3">
        <f>[15]Setembro!$H$13</f>
        <v>15.120000000000001</v>
      </c>
      <c r="K19" s="3">
        <f>[15]Setembro!$H$14</f>
        <v>22.32</v>
      </c>
      <c r="L19" s="3">
        <f>[15]Setembro!$H$15</f>
        <v>6.84</v>
      </c>
      <c r="M19" s="3">
        <f>[15]Setembro!$H$16</f>
        <v>11.520000000000001</v>
      </c>
      <c r="N19" s="3">
        <f>[15]Setembro!$H$17</f>
        <v>6.12</v>
      </c>
      <c r="O19" s="3">
        <f>[15]Setembro!$H$18</f>
        <v>13.68</v>
      </c>
      <c r="P19" s="3">
        <f>[15]Setembro!$H$19</f>
        <v>10.8</v>
      </c>
      <c r="Q19" s="3">
        <f>[15]Setembro!$H$20</f>
        <v>14.04</v>
      </c>
      <c r="R19" s="3">
        <f>[15]Setembro!$H$21</f>
        <v>10.08</v>
      </c>
      <c r="S19" s="3">
        <f>[15]Setembro!$H$22</f>
        <v>16.920000000000002</v>
      </c>
      <c r="T19" s="3">
        <f>[15]Setembro!$H$23</f>
        <v>11.879999999999999</v>
      </c>
      <c r="U19" s="3">
        <f>[15]Setembro!$H$24</f>
        <v>14.04</v>
      </c>
      <c r="V19" s="3">
        <f>[15]Setembro!$H$25</f>
        <v>19.8</v>
      </c>
      <c r="W19" s="3">
        <f>[15]Setembro!$H$26</f>
        <v>17.28</v>
      </c>
      <c r="X19" s="3">
        <f>[15]Setembro!$H$27</f>
        <v>13.32</v>
      </c>
      <c r="Y19" s="3">
        <f>[15]Setembro!$H$28</f>
        <v>8.64</v>
      </c>
      <c r="Z19" s="3">
        <f>[15]Setembro!$H$29</f>
        <v>15.48</v>
      </c>
      <c r="AA19" s="3">
        <f>[15]Setembro!$H$30</f>
        <v>15.48</v>
      </c>
      <c r="AB19" s="3">
        <f>[15]Setembro!$H$31</f>
        <v>20.16</v>
      </c>
      <c r="AC19" s="3">
        <f>[15]Setembro!$H$32</f>
        <v>18.720000000000002</v>
      </c>
      <c r="AD19" s="3">
        <f>[15]Setembro!$H$33</f>
        <v>16.2</v>
      </c>
      <c r="AE19" s="3">
        <f>[15]Setembro!$H$34</f>
        <v>9.3600000000000012</v>
      </c>
      <c r="AF19" s="17">
        <f t="shared" si="2"/>
        <v>22.32</v>
      </c>
    </row>
    <row r="20" spans="1:32" ht="17.100000000000001" customHeight="1" x14ac:dyDescent="0.2">
      <c r="A20" s="10" t="s">
        <v>12</v>
      </c>
      <c r="B20" s="3">
        <f>[16]Setembro!$H$5</f>
        <v>6.84</v>
      </c>
      <c r="C20" s="3">
        <f>[16]Setembro!$H$6</f>
        <v>9</v>
      </c>
      <c r="D20" s="3">
        <f>[16]Setembro!$H$7</f>
        <v>11.520000000000001</v>
      </c>
      <c r="E20" s="3">
        <f>[16]Setembro!$H$8</f>
        <v>11.16</v>
      </c>
      <c r="F20" s="3">
        <f>[16]Setembro!$H$9</f>
        <v>8.2799999999999994</v>
      </c>
      <c r="G20" s="3">
        <f>[16]Setembro!$H$10</f>
        <v>13.68</v>
      </c>
      <c r="H20" s="3">
        <f>[16]Setembro!$H$11</f>
        <v>13.68</v>
      </c>
      <c r="I20" s="3">
        <f>[16]Setembro!$H$12</f>
        <v>11.879999999999999</v>
      </c>
      <c r="J20" s="3">
        <f>[16]Setembro!$H$13</f>
        <v>12.24</v>
      </c>
      <c r="K20" s="3">
        <f>[16]Setembro!$H$14</f>
        <v>15.840000000000002</v>
      </c>
      <c r="L20" s="3">
        <f>[16]Setembro!$H$15</f>
        <v>10.8</v>
      </c>
      <c r="M20" s="3">
        <f>[16]Setembro!$H$16</f>
        <v>6.48</v>
      </c>
      <c r="N20" s="3">
        <f>[16]Setembro!$H$17</f>
        <v>8.64</v>
      </c>
      <c r="O20" s="3">
        <f>[16]Setembro!$H$18</f>
        <v>11.16</v>
      </c>
      <c r="P20" s="3">
        <f>[16]Setembro!$H$19</f>
        <v>8.64</v>
      </c>
      <c r="Q20" s="3">
        <f>[16]Setembro!$H$20</f>
        <v>13.32</v>
      </c>
      <c r="R20" s="3">
        <f>[16]Setembro!$H$21</f>
        <v>13.32</v>
      </c>
      <c r="S20" s="3">
        <f>[16]Setembro!$H$22</f>
        <v>24.12</v>
      </c>
      <c r="T20" s="3">
        <f>[16]Setembro!$H$23</f>
        <v>11.879999999999999</v>
      </c>
      <c r="U20" s="3">
        <f>[16]Setembro!$H$24</f>
        <v>14.04</v>
      </c>
      <c r="V20" s="3">
        <f>[16]Setembro!$H$25</f>
        <v>10.8</v>
      </c>
      <c r="W20" s="3">
        <f>[16]Setembro!$H$26</f>
        <v>15.120000000000001</v>
      </c>
      <c r="X20" s="3">
        <f>[16]Setembro!$H$27</f>
        <v>11.520000000000001</v>
      </c>
      <c r="Y20" s="3">
        <f>[16]Setembro!$H$28</f>
        <v>10.44</v>
      </c>
      <c r="Z20" s="3">
        <f>[16]Setembro!$H$29</f>
        <v>16.2</v>
      </c>
      <c r="AA20" s="3">
        <f>[16]Setembro!$H$30</f>
        <v>17.64</v>
      </c>
      <c r="AB20" s="3">
        <f>[16]Setembro!$H$31</f>
        <v>11.520000000000001</v>
      </c>
      <c r="AC20" s="3">
        <f>[16]Setembro!$H$32</f>
        <v>14.04</v>
      </c>
      <c r="AD20" s="3">
        <f>[16]Setembro!$H$33</f>
        <v>12.24</v>
      </c>
      <c r="AE20" s="3">
        <f>[16]Setembro!$H$34</f>
        <v>14.4</v>
      </c>
      <c r="AF20" s="17">
        <f t="shared" si="2"/>
        <v>24.12</v>
      </c>
    </row>
    <row r="21" spans="1:32" ht="17.100000000000001" customHeight="1" x14ac:dyDescent="0.2">
      <c r="A21" s="10" t="s">
        <v>13</v>
      </c>
      <c r="B21" s="3">
        <f>[17]Setembro!$H$5</f>
        <v>15.120000000000001</v>
      </c>
      <c r="C21" s="3">
        <f>[17]Setembro!$H$6</f>
        <v>8.64</v>
      </c>
      <c r="D21" s="3">
        <f>[17]Setembro!$H$7</f>
        <v>10.44</v>
      </c>
      <c r="E21" s="3">
        <f>[17]Setembro!$H$8</f>
        <v>20.52</v>
      </c>
      <c r="F21" s="3">
        <f>[17]Setembro!$H$9</f>
        <v>23.400000000000002</v>
      </c>
      <c r="G21" s="3">
        <f>[17]Setembro!$H$10</f>
        <v>25.92</v>
      </c>
      <c r="H21" s="3">
        <f>[17]Setembro!$H$11</f>
        <v>31.680000000000003</v>
      </c>
      <c r="I21" s="3">
        <f>[17]Setembro!$H$12</f>
        <v>23.759999999999998</v>
      </c>
      <c r="J21" s="3">
        <f>[17]Setembro!$H$13</f>
        <v>16.2</v>
      </c>
      <c r="K21" s="3">
        <f>[17]Setembro!$H$14</f>
        <v>14.4</v>
      </c>
      <c r="L21" s="3">
        <f>[17]Setembro!$H$15</f>
        <v>15.48</v>
      </c>
      <c r="M21" s="3">
        <f>[17]Setembro!$H$16</f>
        <v>9</v>
      </c>
      <c r="N21" s="3">
        <f>[17]Setembro!$H$17</f>
        <v>18.36</v>
      </c>
      <c r="O21" s="3">
        <f>[17]Setembro!$H$18</f>
        <v>21.240000000000002</v>
      </c>
      <c r="P21" s="3">
        <f>[17]Setembro!$H$19</f>
        <v>18.36</v>
      </c>
      <c r="Q21" s="3">
        <f>[17]Setembro!$H$20</f>
        <v>17.64</v>
      </c>
      <c r="R21" s="3">
        <f>[17]Setembro!$H$21</f>
        <v>22.68</v>
      </c>
      <c r="S21" s="3">
        <f>[17]Setembro!$H$22</f>
        <v>30.6</v>
      </c>
      <c r="T21" s="3">
        <f>[17]Setembro!$H$23</f>
        <v>33.480000000000004</v>
      </c>
      <c r="U21" s="3">
        <f>[17]Setembro!$H$24</f>
        <v>23.400000000000002</v>
      </c>
      <c r="V21" s="3">
        <f>[17]Setembro!$H$25</f>
        <v>18</v>
      </c>
      <c r="W21" s="3">
        <f>[17]Setembro!$H$26</f>
        <v>20.16</v>
      </c>
      <c r="X21" s="3">
        <f>[17]Setembro!$H$27</f>
        <v>11.16</v>
      </c>
      <c r="Y21" s="3">
        <f>[17]Setembro!$H$28</f>
        <v>13.68</v>
      </c>
      <c r="Z21" s="3">
        <f>[17]Setembro!$H$29</f>
        <v>23.759999999999998</v>
      </c>
      <c r="AA21" s="3">
        <f>[17]Setembro!$H$30</f>
        <v>29.880000000000003</v>
      </c>
      <c r="AB21" s="3">
        <f>[17]Setembro!$H$31</f>
        <v>14.04</v>
      </c>
      <c r="AC21" s="3">
        <f>[17]Setembro!$H$32</f>
        <v>16.559999999999999</v>
      </c>
      <c r="AD21" s="3">
        <f>[17]Setembro!$H$33</f>
        <v>15.120000000000001</v>
      </c>
      <c r="AE21" s="3">
        <f>[17]Setembro!$H$34</f>
        <v>23.040000000000003</v>
      </c>
      <c r="AF21" s="17">
        <f t="shared" si="2"/>
        <v>33.480000000000004</v>
      </c>
    </row>
    <row r="22" spans="1:32" ht="17.100000000000001" customHeight="1" x14ac:dyDescent="0.2">
      <c r="A22" s="10" t="s">
        <v>14</v>
      </c>
      <c r="B22" s="3">
        <f>[18]Setembro!$H$5</f>
        <v>18.720000000000002</v>
      </c>
      <c r="C22" s="3">
        <f>[18]Setembro!$H$6</f>
        <v>15.120000000000001</v>
      </c>
      <c r="D22" s="3">
        <f>[18]Setembro!$H$7</f>
        <v>14.76</v>
      </c>
      <c r="E22" s="3">
        <f>[18]Setembro!$H$8</f>
        <v>22.32</v>
      </c>
      <c r="F22" s="3">
        <f>[18]Setembro!$H$9</f>
        <v>19.440000000000001</v>
      </c>
      <c r="G22" s="3">
        <f>[18]Setembro!$H$10</f>
        <v>17.64</v>
      </c>
      <c r="H22" s="3">
        <f>[18]Setembro!$H$11</f>
        <v>20.52</v>
      </c>
      <c r="I22" s="3">
        <f>[18]Setembro!$H$12</f>
        <v>18.36</v>
      </c>
      <c r="J22" s="3">
        <f>[18]Setembro!$H$13</f>
        <v>16.559999999999999</v>
      </c>
      <c r="K22" s="3">
        <f>[18]Setembro!$H$14</f>
        <v>18.36</v>
      </c>
      <c r="L22" s="3">
        <f>[18]Setembro!$H$15</f>
        <v>19.8</v>
      </c>
      <c r="M22" s="3">
        <f>[18]Setembro!$H$16</f>
        <v>14.4</v>
      </c>
      <c r="N22" s="3">
        <f>[18]Setembro!$H$17</f>
        <v>12.96</v>
      </c>
      <c r="O22" s="3">
        <f>[18]Setembro!$H$18</f>
        <v>18</v>
      </c>
      <c r="P22" s="3">
        <f>[18]Setembro!$H$19</f>
        <v>19.079999999999998</v>
      </c>
      <c r="Q22" s="3">
        <f>[18]Setembro!$H$20</f>
        <v>16.559999999999999</v>
      </c>
      <c r="R22" s="3">
        <f>[18]Setembro!$H$21</f>
        <v>13.68</v>
      </c>
      <c r="S22" s="3">
        <f>[18]Setembro!$H$22</f>
        <v>20.52</v>
      </c>
      <c r="T22" s="3">
        <f>[18]Setembro!$H$23</f>
        <v>34.56</v>
      </c>
      <c r="U22" s="3">
        <f>[18]Setembro!$H$24</f>
        <v>22.32</v>
      </c>
      <c r="V22" s="3">
        <f>[18]Setembro!$H$25</f>
        <v>38.519999999999996</v>
      </c>
      <c r="W22" s="3">
        <f>[18]Setembro!$H$26</f>
        <v>17.28</v>
      </c>
      <c r="X22" s="3">
        <f>[18]Setembro!$H$27</f>
        <v>15.120000000000001</v>
      </c>
      <c r="Y22" s="3">
        <f>[18]Setembro!$H$28</f>
        <v>17.28</v>
      </c>
      <c r="Z22" s="3">
        <f>[18]Setembro!$H$29</f>
        <v>45.36</v>
      </c>
      <c r="AA22" s="3">
        <f>[18]Setembro!$H$30</f>
        <v>28.08</v>
      </c>
      <c r="AB22" s="3">
        <f>[18]Setembro!$H$31</f>
        <v>25.92</v>
      </c>
      <c r="AC22" s="3">
        <f>[18]Setembro!$H$32</f>
        <v>17.28</v>
      </c>
      <c r="AD22" s="3">
        <f>[18]Setembro!$H$33</f>
        <v>14.04</v>
      </c>
      <c r="AE22" s="3">
        <f>[18]Setembro!$H$34</f>
        <v>12.6</v>
      </c>
      <c r="AF22" s="17">
        <f t="shared" si="2"/>
        <v>45.36</v>
      </c>
    </row>
    <row r="23" spans="1:32" ht="17.100000000000001" customHeight="1" x14ac:dyDescent="0.2">
      <c r="A23" s="10" t="s">
        <v>15</v>
      </c>
      <c r="B23" s="3">
        <f>[19]Setembro!$H$5</f>
        <v>14.76</v>
      </c>
      <c r="C23" s="3">
        <f>[19]Setembro!$H$6</f>
        <v>13.68</v>
      </c>
      <c r="D23" s="3">
        <f>[19]Setembro!$H$7</f>
        <v>11.520000000000001</v>
      </c>
      <c r="E23" s="3">
        <f>[19]Setembro!$H$8</f>
        <v>27</v>
      </c>
      <c r="F23" s="3">
        <f>[19]Setembro!$H$9</f>
        <v>18.36</v>
      </c>
      <c r="G23" s="3">
        <f>[19]Setembro!$H$10</f>
        <v>16.2</v>
      </c>
      <c r="H23" s="3">
        <f>[19]Setembro!$H$11</f>
        <v>19.440000000000001</v>
      </c>
      <c r="I23" s="3">
        <f>[19]Setembro!$H$12</f>
        <v>14.04</v>
      </c>
      <c r="J23" s="3">
        <f>[19]Setembro!$H$13</f>
        <v>16.2</v>
      </c>
      <c r="K23" s="3">
        <f>[19]Setembro!$H$14</f>
        <v>22.68</v>
      </c>
      <c r="L23" s="3">
        <f>[19]Setembro!$H$15</f>
        <v>16.2</v>
      </c>
      <c r="M23" s="3">
        <f>[19]Setembro!$H$16</f>
        <v>14.4</v>
      </c>
      <c r="N23" s="3">
        <f>[19]Setembro!$H$17</f>
        <v>9.7200000000000006</v>
      </c>
      <c r="O23" s="3">
        <f>[19]Setembro!$H$18</f>
        <v>19.8</v>
      </c>
      <c r="P23" s="3">
        <f>[19]Setembro!$H$19</f>
        <v>24.840000000000003</v>
      </c>
      <c r="Q23" s="3">
        <f>[19]Setembro!$H$20</f>
        <v>13.68</v>
      </c>
      <c r="R23" s="3">
        <f>[19]Setembro!$H$21</f>
        <v>18</v>
      </c>
      <c r="S23" s="3">
        <f>[19]Setembro!$H$22</f>
        <v>26.28</v>
      </c>
      <c r="T23" s="3">
        <f>[19]Setembro!$H$23</f>
        <v>22.68</v>
      </c>
      <c r="U23" s="3">
        <f>[19]Setembro!$H$24</f>
        <v>23.400000000000002</v>
      </c>
      <c r="V23" s="3">
        <f>[19]Setembro!$H$25</f>
        <v>16.2</v>
      </c>
      <c r="W23" s="3">
        <f>[19]Setembro!$H$26</f>
        <v>18.36</v>
      </c>
      <c r="X23" s="3">
        <f>[19]Setembro!$H$27</f>
        <v>18</v>
      </c>
      <c r="Y23" s="3">
        <f>[19]Setembro!$H$28</f>
        <v>19.079999999999998</v>
      </c>
      <c r="Z23" s="3">
        <f>[19]Setembro!$H$29</f>
        <v>18.36</v>
      </c>
      <c r="AA23" s="3">
        <f>[19]Setembro!$H$30</f>
        <v>21.6</v>
      </c>
      <c r="AB23" s="3">
        <f>[19]Setembro!$H$31</f>
        <v>32.04</v>
      </c>
      <c r="AC23" s="3">
        <f>[19]Setembro!$H$32</f>
        <v>29.880000000000003</v>
      </c>
      <c r="AD23" s="3">
        <f>[19]Setembro!$H$33</f>
        <v>21.240000000000002</v>
      </c>
      <c r="AE23" s="3">
        <f>[19]Setembro!$H$34</f>
        <v>24.840000000000003</v>
      </c>
      <c r="AF23" s="17">
        <f t="shared" si="2"/>
        <v>32.04</v>
      </c>
    </row>
    <row r="24" spans="1:32" ht="17.100000000000001" customHeight="1" x14ac:dyDescent="0.2">
      <c r="A24" s="10" t="s">
        <v>16</v>
      </c>
      <c r="B24" s="3">
        <f>[20]Setembro!$H$5</f>
        <v>40.960000000000008</v>
      </c>
      <c r="C24" s="3">
        <f>[20]Setembro!$H$6</f>
        <v>8.2799999999999994</v>
      </c>
      <c r="D24" s="3">
        <f>[20]Setembro!$H$7</f>
        <v>11.16</v>
      </c>
      <c r="E24" s="3">
        <f>[20]Setembro!$H$8</f>
        <v>14.04</v>
      </c>
      <c r="F24" s="3">
        <f>[20]Setembro!$H$9</f>
        <v>15.120000000000001</v>
      </c>
      <c r="G24" s="3">
        <f>[20]Setembro!$H$10</f>
        <v>17.28</v>
      </c>
      <c r="H24" s="3">
        <f>[20]Setembro!$H$11</f>
        <v>14.76</v>
      </c>
      <c r="I24" s="3">
        <f>[20]Setembro!$H$12</f>
        <v>10.8</v>
      </c>
      <c r="J24" s="3">
        <f>[20]Setembro!$H$13</f>
        <v>8.64</v>
      </c>
      <c r="K24" s="3">
        <f>[20]Setembro!$H$14</f>
        <v>21.96</v>
      </c>
      <c r="L24" s="3">
        <f>[20]Setembro!$H$15</f>
        <v>12.6</v>
      </c>
      <c r="M24" s="3">
        <f>[20]Setembro!$H$16</f>
        <v>19.079999999999998</v>
      </c>
      <c r="N24" s="3">
        <f>[20]Setembro!$H$17</f>
        <v>19.440000000000001</v>
      </c>
      <c r="O24" s="3">
        <f>[20]Setembro!$H$18</f>
        <v>14.4</v>
      </c>
      <c r="P24" s="3">
        <f>[20]Setembro!$H$19</f>
        <v>14.76</v>
      </c>
      <c r="Q24" s="3">
        <f>[20]Setembro!$H$20</f>
        <v>14.4</v>
      </c>
      <c r="R24" s="3">
        <f>[20]Setembro!$H$21</f>
        <v>14.76</v>
      </c>
      <c r="S24" s="3">
        <f>[20]Setembro!$H$22</f>
        <v>24.48</v>
      </c>
      <c r="T24" s="3">
        <f>[20]Setembro!$H$23</f>
        <v>24.12</v>
      </c>
      <c r="U24" s="3">
        <f>[20]Setembro!$H$24</f>
        <v>15.48</v>
      </c>
      <c r="V24" s="3">
        <f>[20]Setembro!$H$25</f>
        <v>20.88</v>
      </c>
      <c r="W24" s="3">
        <f>[20]Setembro!$H$26</f>
        <v>24.12</v>
      </c>
      <c r="X24" s="3">
        <f>[20]Setembro!$H$27</f>
        <v>10.8</v>
      </c>
      <c r="Y24" s="3">
        <f>[20]Setembro!$H$28</f>
        <v>15.48</v>
      </c>
      <c r="Z24" s="3">
        <f>[20]Setembro!$H$29</f>
        <v>27</v>
      </c>
      <c r="AA24" s="3">
        <f>[20]Setembro!$H$30</f>
        <v>25.56</v>
      </c>
      <c r="AB24" s="3">
        <f>[20]Setembro!$H$31</f>
        <v>12.24</v>
      </c>
      <c r="AC24" s="3">
        <f>[20]Setembro!$H$32</f>
        <v>16.559999999999999</v>
      </c>
      <c r="AD24" s="3">
        <f>[20]Setembro!$H$33</f>
        <v>12.6</v>
      </c>
      <c r="AE24" s="3">
        <f>[20]Setembro!$H$34</f>
        <v>20.52</v>
      </c>
      <c r="AF24" s="17">
        <f t="shared" si="2"/>
        <v>40.960000000000008</v>
      </c>
    </row>
    <row r="25" spans="1:32" ht="17.100000000000001" customHeight="1" x14ac:dyDescent="0.2">
      <c r="A25" s="10" t="s">
        <v>17</v>
      </c>
      <c r="B25" s="3">
        <f>[21]Setembro!$H$5</f>
        <v>10.44</v>
      </c>
      <c r="C25" s="3">
        <f>[21]Setembro!$H$6</f>
        <v>9</v>
      </c>
      <c r="D25" s="3">
        <f>[21]Setembro!$H$7</f>
        <v>8.64</v>
      </c>
      <c r="E25" s="3">
        <f>[21]Setembro!$H$8</f>
        <v>10.08</v>
      </c>
      <c r="F25" s="3">
        <f>[21]Setembro!$H$9</f>
        <v>7.9200000000000008</v>
      </c>
      <c r="G25" s="3">
        <f>[21]Setembro!$H$10</f>
        <v>21.6</v>
      </c>
      <c r="H25" s="3">
        <f>[21]Setembro!$H$11</f>
        <v>23.759999999999998</v>
      </c>
      <c r="I25" s="3">
        <f>[21]Setembro!$H$12</f>
        <v>13.68</v>
      </c>
      <c r="J25" s="3">
        <f>[21]Setembro!$H$13</f>
        <v>19.8</v>
      </c>
      <c r="K25" s="3">
        <f>[21]Setembro!$H$14</f>
        <v>19.079999999999998</v>
      </c>
      <c r="L25" s="3">
        <f>[21]Setembro!$H$15</f>
        <v>13.68</v>
      </c>
      <c r="M25" s="3">
        <f>[21]Setembro!$H$16</f>
        <v>15.48</v>
      </c>
      <c r="N25" s="3">
        <f>[21]Setembro!$H$17</f>
        <v>8.2799999999999994</v>
      </c>
      <c r="O25" s="3">
        <f>[21]Setembro!$H$18</f>
        <v>14.04</v>
      </c>
      <c r="P25" s="3">
        <f>[21]Setembro!$H$19</f>
        <v>15.120000000000001</v>
      </c>
      <c r="Q25" s="3">
        <f>[21]Setembro!$H$20</f>
        <v>14.76</v>
      </c>
      <c r="R25" s="3">
        <f>[21]Setembro!$H$21</f>
        <v>14.4</v>
      </c>
      <c r="S25" s="3">
        <f>[21]Setembro!$H$22</f>
        <v>31.680000000000003</v>
      </c>
      <c r="T25" s="3">
        <f>[21]Setembro!$H$23</f>
        <v>23.759999999999998</v>
      </c>
      <c r="U25" s="3">
        <f>[21]Setembro!$H$24</f>
        <v>13.32</v>
      </c>
      <c r="V25" s="3">
        <f>[21]Setembro!$H$25</f>
        <v>25.56</v>
      </c>
      <c r="W25" s="3">
        <f>[21]Setembro!$H$26</f>
        <v>18.720000000000002</v>
      </c>
      <c r="X25" s="3">
        <f>[21]Setembro!$H$27</f>
        <v>11.879999999999999</v>
      </c>
      <c r="Y25" s="3">
        <f>[21]Setembro!$H$28</f>
        <v>10.44</v>
      </c>
      <c r="Z25" s="3">
        <f>[21]Setembro!$H$29</f>
        <v>15.48</v>
      </c>
      <c r="AA25" s="3">
        <f>[21]Setembro!$H$30</f>
        <v>21.240000000000002</v>
      </c>
      <c r="AB25" s="3">
        <f>[21]Setembro!$H$31</f>
        <v>16.2</v>
      </c>
      <c r="AC25" s="3">
        <f>[21]Setembro!$H$32</f>
        <v>14.04</v>
      </c>
      <c r="AD25" s="3">
        <f>[21]Setembro!$H$33</f>
        <v>12.96</v>
      </c>
      <c r="AE25" s="3">
        <f>[21]Setembro!$H$34</f>
        <v>18.36</v>
      </c>
      <c r="AF25" s="17">
        <f t="shared" si="2"/>
        <v>31.680000000000003</v>
      </c>
    </row>
    <row r="26" spans="1:32" ht="17.100000000000001" customHeight="1" x14ac:dyDescent="0.2">
      <c r="A26" s="10" t="s">
        <v>18</v>
      </c>
      <c r="B26" s="3">
        <f>[22]Setembro!$H$5</f>
        <v>19.440000000000001</v>
      </c>
      <c r="C26" s="3">
        <f>[22]Setembro!$H$6</f>
        <v>20.88</v>
      </c>
      <c r="D26" s="3">
        <f>[22]Setembro!$H$7</f>
        <v>20.88</v>
      </c>
      <c r="E26" s="3">
        <f>[22]Setembro!$H$8</f>
        <v>26.64</v>
      </c>
      <c r="F26" s="3">
        <f>[22]Setembro!$H$9</f>
        <v>12.6</v>
      </c>
      <c r="G26" s="3">
        <f>[22]Setembro!$H$10</f>
        <v>16.2</v>
      </c>
      <c r="H26" s="3">
        <f>[22]Setembro!$H$11</f>
        <v>15.120000000000001</v>
      </c>
      <c r="I26" s="3">
        <f>[22]Setembro!$H$12</f>
        <v>18.36</v>
      </c>
      <c r="J26" s="3">
        <f>[22]Setembro!$H$13</f>
        <v>14.76</v>
      </c>
      <c r="K26" s="3">
        <f>[22]Setembro!$H$14</f>
        <v>19.8</v>
      </c>
      <c r="L26" s="3">
        <f>[22]Setembro!$H$15</f>
        <v>20.88</v>
      </c>
      <c r="M26" s="3">
        <f>[22]Setembro!$H$16</f>
        <v>19.079999999999998</v>
      </c>
      <c r="N26" s="3">
        <f>[22]Setembro!$H$17</f>
        <v>24.12</v>
      </c>
      <c r="O26" s="3">
        <f>[22]Setembro!$H$18</f>
        <v>25.56</v>
      </c>
      <c r="P26" s="3">
        <f>[22]Setembro!$H$19</f>
        <v>21.96</v>
      </c>
      <c r="Q26" s="3">
        <f>[22]Setembro!$H$20</f>
        <v>14.76</v>
      </c>
      <c r="R26" s="3">
        <f>[22]Setembro!$H$21</f>
        <v>24.840000000000003</v>
      </c>
      <c r="S26" s="3">
        <f>[22]Setembro!$H$22</f>
        <v>22.68</v>
      </c>
      <c r="T26" s="3">
        <f>[22]Setembro!$H$23</f>
        <v>39.24</v>
      </c>
      <c r="U26" s="3">
        <f>[22]Setembro!$H$24</f>
        <v>14.76</v>
      </c>
      <c r="V26" s="3">
        <f>[22]Setembro!$H$25</f>
        <v>26.64</v>
      </c>
      <c r="W26" s="3">
        <f>[22]Setembro!$H$26</f>
        <v>30.96</v>
      </c>
      <c r="X26" s="3">
        <f>[22]Setembro!$H$27</f>
        <v>28.44</v>
      </c>
      <c r="Y26" s="3">
        <f>[22]Setembro!$H$28</f>
        <v>5.04</v>
      </c>
      <c r="Z26" s="3">
        <f>[22]Setembro!$H$29</f>
        <v>37.080000000000005</v>
      </c>
      <c r="AA26" s="3">
        <f>[22]Setembro!$H$30</f>
        <v>19.8</v>
      </c>
      <c r="AB26" s="3">
        <f>[22]Setembro!$H$31</f>
        <v>38.880000000000003</v>
      </c>
      <c r="AC26" s="3">
        <f>[22]Setembro!$H$32</f>
        <v>24.12</v>
      </c>
      <c r="AD26" s="3">
        <f>[22]Setembro!$H$33</f>
        <v>24.48</v>
      </c>
      <c r="AE26" s="3">
        <f>[22]Setembro!$H$34</f>
        <v>19.8</v>
      </c>
      <c r="AF26" s="17">
        <f t="shared" si="2"/>
        <v>39.24</v>
      </c>
    </row>
    <row r="27" spans="1:32" ht="17.100000000000001" customHeight="1" x14ac:dyDescent="0.2">
      <c r="A27" s="10" t="s">
        <v>19</v>
      </c>
      <c r="B27" s="3">
        <f>[23]Setembro!$H$5</f>
        <v>11.16</v>
      </c>
      <c r="C27" s="3">
        <f>[23]Setembro!$H$6</f>
        <v>11.16</v>
      </c>
      <c r="D27" s="3">
        <f>[23]Setembro!$H$7</f>
        <v>16.920000000000002</v>
      </c>
      <c r="E27" s="3">
        <f>[23]Setembro!$H$8</f>
        <v>28.08</v>
      </c>
      <c r="F27" s="3">
        <f>[23]Setembro!$H$9</f>
        <v>22.68</v>
      </c>
      <c r="G27" s="3">
        <f>[23]Setembro!$H$10</f>
        <v>26.28</v>
      </c>
      <c r="H27" s="3">
        <f>[23]Setembro!$H$11</f>
        <v>21.96</v>
      </c>
      <c r="I27" s="3">
        <f>[23]Setembro!$H$12</f>
        <v>15.840000000000002</v>
      </c>
      <c r="J27" s="3">
        <f>[23]Setembro!$H$13</f>
        <v>12.6</v>
      </c>
      <c r="K27" s="3">
        <f>[23]Setembro!$H$14</f>
        <v>24.12</v>
      </c>
      <c r="L27" s="3">
        <f>[23]Setembro!$H$15</f>
        <v>19.079999999999998</v>
      </c>
      <c r="M27" s="3">
        <f>[23]Setembro!$H$16</f>
        <v>18</v>
      </c>
      <c r="N27" s="3">
        <f>[23]Setembro!$H$17</f>
        <v>21.6</v>
      </c>
      <c r="O27" s="3">
        <f>[23]Setembro!$H$18</f>
        <v>22.32</v>
      </c>
      <c r="P27" s="3">
        <f>[23]Setembro!$H$19</f>
        <v>26.64</v>
      </c>
      <c r="Q27" s="3">
        <f>[23]Setembro!$H$20</f>
        <v>18.720000000000002</v>
      </c>
      <c r="R27" s="3">
        <f>[23]Setembro!$H$21</f>
        <v>20.16</v>
      </c>
      <c r="S27" s="3">
        <f>[23]Setembro!$H$22</f>
        <v>30.6</v>
      </c>
      <c r="T27" s="3">
        <f>[23]Setembro!$H$23</f>
        <v>23.040000000000003</v>
      </c>
      <c r="U27" s="3">
        <f>[23]Setembro!$H$24</f>
        <v>16.559999999999999</v>
      </c>
      <c r="V27" s="3">
        <f>[23]Setembro!$H$25</f>
        <v>28.8</v>
      </c>
      <c r="W27" s="3">
        <f>[23]Setembro!$H$26</f>
        <v>26.64</v>
      </c>
      <c r="X27" s="3">
        <f>[23]Setembro!$H$27</f>
        <v>20.52</v>
      </c>
      <c r="Y27" s="3">
        <f>[23]Setembro!$H$28</f>
        <v>21.240000000000002</v>
      </c>
      <c r="Z27" s="3">
        <f>[23]Setembro!$H$29</f>
        <v>34.92</v>
      </c>
      <c r="AA27" s="3">
        <f>[23]Setembro!$H$30</f>
        <v>29.16</v>
      </c>
      <c r="AB27" s="3">
        <f>[23]Setembro!$H$31</f>
        <v>29.16</v>
      </c>
      <c r="AC27" s="3">
        <f>[23]Setembro!$H$32</f>
        <v>32.4</v>
      </c>
      <c r="AD27" s="3">
        <f>[23]Setembro!$H$33</f>
        <v>22.68</v>
      </c>
      <c r="AE27" s="3">
        <f>[23]Setembro!$H$34</f>
        <v>24.48</v>
      </c>
      <c r="AF27" s="17">
        <f t="shared" si="2"/>
        <v>34.92</v>
      </c>
    </row>
    <row r="28" spans="1:32" ht="17.100000000000001" customHeight="1" x14ac:dyDescent="0.2">
      <c r="A28" s="10" t="s">
        <v>31</v>
      </c>
      <c r="B28" s="3">
        <f>[24]Setembro!$H$5</f>
        <v>14.719999999999999</v>
      </c>
      <c r="C28" s="3">
        <f>[24]Setembro!$H$6</f>
        <v>11.200000000000001</v>
      </c>
      <c r="D28" s="3">
        <f>[24]Setembro!$H$7</f>
        <v>9.2799999999999994</v>
      </c>
      <c r="E28" s="3">
        <f>[24]Setembro!$H$8</f>
        <v>15.36</v>
      </c>
      <c r="F28" s="3">
        <f>[24]Setembro!$H$9</f>
        <v>17.28</v>
      </c>
      <c r="G28" s="3">
        <f>[24]Setembro!$H$10</f>
        <v>18.240000000000002</v>
      </c>
      <c r="H28" s="3">
        <f>[24]Setembro!$H$11</f>
        <v>17.919999999999998</v>
      </c>
      <c r="I28" s="3">
        <f>[24]Setembro!$H$12</f>
        <v>16</v>
      </c>
      <c r="J28" s="3">
        <f>[24]Setembro!$H$13</f>
        <v>11.840000000000002</v>
      </c>
      <c r="K28" s="3">
        <f>[24]Setembro!$H$14</f>
        <v>15.36</v>
      </c>
      <c r="L28" s="3">
        <f>[24]Setembro!$H$15</f>
        <v>15.680000000000001</v>
      </c>
      <c r="M28" s="3">
        <f>[24]Setembro!$H$16</f>
        <v>13.440000000000001</v>
      </c>
      <c r="N28" s="3">
        <f>[24]Setembro!$H$17</f>
        <v>12.8</v>
      </c>
      <c r="O28" s="3">
        <f>[24]Setembro!$H$18</f>
        <v>24.32</v>
      </c>
      <c r="P28" s="3">
        <f>[24]Setembro!$H$19</f>
        <v>21.12</v>
      </c>
      <c r="Q28" s="3">
        <f>[24]Setembro!$H$20</f>
        <v>21.44</v>
      </c>
      <c r="R28" s="3">
        <f>[24]Setembro!$H$21</f>
        <v>16.32</v>
      </c>
      <c r="S28" s="3">
        <f>[24]Setembro!$H$22</f>
        <v>27.84</v>
      </c>
      <c r="T28" s="3">
        <f>[24]Setembro!$H$23</f>
        <v>22.72</v>
      </c>
      <c r="U28" s="3">
        <f>[24]Setembro!$H$24</f>
        <v>16.32</v>
      </c>
      <c r="V28" s="3">
        <f>[24]Setembro!$H$25</f>
        <v>21.76</v>
      </c>
      <c r="W28" s="3">
        <f>[24]Setembro!$H$26</f>
        <v>19.840000000000003</v>
      </c>
      <c r="X28" s="3">
        <f>[24]Setembro!$H$27</f>
        <v>14.4</v>
      </c>
      <c r="Y28" s="3">
        <f>[24]Setembro!$H$28</f>
        <v>12.48</v>
      </c>
      <c r="Z28" s="3">
        <f>[24]Setembro!$H$29</f>
        <v>11.200000000000001</v>
      </c>
      <c r="AA28" s="3">
        <f>[24]Setembro!$H$30</f>
        <v>24</v>
      </c>
      <c r="AB28" s="3">
        <f>[24]Setembro!$H$31</f>
        <v>17.600000000000001</v>
      </c>
      <c r="AC28" s="3">
        <f>[24]Setembro!$H$32</f>
        <v>16</v>
      </c>
      <c r="AD28" s="3">
        <f>[24]Setembro!$H$33</f>
        <v>23.040000000000003</v>
      </c>
      <c r="AE28" s="3">
        <f>[24]Setembro!$H$34</f>
        <v>27.84</v>
      </c>
      <c r="AF28" s="17">
        <f t="shared" si="2"/>
        <v>27.84</v>
      </c>
    </row>
    <row r="29" spans="1:32" ht="17.100000000000001" customHeight="1" x14ac:dyDescent="0.2">
      <c r="A29" s="10" t="s">
        <v>20</v>
      </c>
      <c r="B29" s="3">
        <f>[25]Setembro!$H$5</f>
        <v>7.68</v>
      </c>
      <c r="C29" s="3">
        <f>[25]Setembro!$H$6</f>
        <v>9.2799999999999994</v>
      </c>
      <c r="D29" s="3">
        <f>[25]Setembro!$H$7</f>
        <v>12.16</v>
      </c>
      <c r="E29" s="3">
        <f>[25]Setembro!$H$8</f>
        <v>8.32</v>
      </c>
      <c r="F29" s="3">
        <f>[25]Setembro!$H$9</f>
        <v>8.64</v>
      </c>
      <c r="G29" s="3">
        <f>[25]Setembro!$H$10</f>
        <v>12.8</v>
      </c>
      <c r="H29" s="3">
        <f>[25]Setembro!$H$11</f>
        <v>13.76</v>
      </c>
      <c r="I29" s="3">
        <f>[25]Setembro!$H$12</f>
        <v>10.88</v>
      </c>
      <c r="J29" s="3">
        <f>[25]Setembro!$H$13</f>
        <v>8.9599999999999991</v>
      </c>
      <c r="K29" s="3">
        <f>[25]Setembro!$H$14</f>
        <v>10.88</v>
      </c>
      <c r="L29" s="3">
        <f>[25]Setembro!$H$15</f>
        <v>10.88</v>
      </c>
      <c r="M29" s="3">
        <f>[25]Setembro!$H$16</f>
        <v>6.4</v>
      </c>
      <c r="N29" s="3">
        <f>[25]Setembro!$H$17</f>
        <v>7.3599999999999994</v>
      </c>
      <c r="O29" s="3">
        <f>[25]Setembro!$H$18</f>
        <v>9.6000000000000014</v>
      </c>
      <c r="P29" s="3">
        <f>[25]Setembro!$H$19</f>
        <v>7.3599999999999994</v>
      </c>
      <c r="Q29" s="3">
        <f>[25]Setembro!$H$20</f>
        <v>9.2799999999999994</v>
      </c>
      <c r="R29" s="3">
        <f>[25]Setembro!$H$21</f>
        <v>10.240000000000002</v>
      </c>
      <c r="S29" s="3">
        <f>[25]Setembro!$H$22</f>
        <v>13.76</v>
      </c>
      <c r="T29" s="3">
        <f>[25]Setembro!$H$23</f>
        <v>25.28</v>
      </c>
      <c r="U29" s="3">
        <f>[25]Setembro!$H$24</f>
        <v>8.64</v>
      </c>
      <c r="V29" s="3">
        <f>[25]Setembro!$H$25</f>
        <v>15.36</v>
      </c>
      <c r="W29" s="3">
        <f>[25]Setembro!$H$26</f>
        <v>9.9200000000000017</v>
      </c>
      <c r="X29" s="3">
        <f>[25]Setembro!$H$27</f>
        <v>8</v>
      </c>
      <c r="Y29" s="3">
        <f>[25]Setembro!$H$28</f>
        <v>8.64</v>
      </c>
      <c r="Z29" s="3">
        <f>[25]Setembro!$H$29</f>
        <v>18.240000000000002</v>
      </c>
      <c r="AA29" s="3">
        <f>[25]Setembro!$H$30</f>
        <v>15.36</v>
      </c>
      <c r="AB29" s="3">
        <f>[25]Setembro!$H$31</f>
        <v>16.32</v>
      </c>
      <c r="AC29" s="3">
        <f>[25]Setembro!$H$32</f>
        <v>11.840000000000002</v>
      </c>
      <c r="AD29" s="3">
        <f>[25]Setembro!$H$33</f>
        <v>11.200000000000001</v>
      </c>
      <c r="AE29" s="3">
        <f>[25]Setembro!$H$34</f>
        <v>7.3599999999999994</v>
      </c>
      <c r="AF29" s="17">
        <f t="shared" si="2"/>
        <v>25.28</v>
      </c>
    </row>
    <row r="30" spans="1:32" s="5" customFormat="1" ht="17.100000000000001" customHeight="1" x14ac:dyDescent="0.2">
      <c r="A30" s="14" t="s">
        <v>34</v>
      </c>
      <c r="B30" s="22">
        <f>MAX(B5:B29)</f>
        <v>40.960000000000008</v>
      </c>
      <c r="C30" s="22">
        <f t="shared" ref="C30:AF30" si="3">MAX(C5:C29)</f>
        <v>23.040000000000003</v>
      </c>
      <c r="D30" s="22">
        <f t="shared" si="3"/>
        <v>21.6</v>
      </c>
      <c r="E30" s="22">
        <f t="shared" si="3"/>
        <v>34.24</v>
      </c>
      <c r="F30" s="22">
        <f t="shared" si="3"/>
        <v>23.400000000000002</v>
      </c>
      <c r="G30" s="22">
        <f t="shared" si="3"/>
        <v>36.36</v>
      </c>
      <c r="H30" s="22">
        <f t="shared" si="3"/>
        <v>31.680000000000003</v>
      </c>
      <c r="I30" s="22">
        <f t="shared" si="3"/>
        <v>23.759999999999998</v>
      </c>
      <c r="J30" s="22">
        <f t="shared" si="3"/>
        <v>23.400000000000002</v>
      </c>
      <c r="K30" s="22">
        <f t="shared" si="3"/>
        <v>28.8</v>
      </c>
      <c r="L30" s="22">
        <f t="shared" si="3"/>
        <v>21.96</v>
      </c>
      <c r="M30" s="22">
        <f t="shared" si="3"/>
        <v>22.32</v>
      </c>
      <c r="N30" s="22">
        <f t="shared" si="3"/>
        <v>24.12</v>
      </c>
      <c r="O30" s="22">
        <f t="shared" si="3"/>
        <v>30.72</v>
      </c>
      <c r="P30" s="22">
        <f t="shared" si="3"/>
        <v>26.64</v>
      </c>
      <c r="Q30" s="22">
        <f t="shared" si="3"/>
        <v>22.32</v>
      </c>
      <c r="R30" s="22">
        <f t="shared" si="3"/>
        <v>24.840000000000003</v>
      </c>
      <c r="S30" s="22">
        <f t="shared" si="3"/>
        <v>33.119999999999997</v>
      </c>
      <c r="T30" s="22">
        <f t="shared" si="3"/>
        <v>42.12</v>
      </c>
      <c r="U30" s="22">
        <f t="shared" si="3"/>
        <v>23.400000000000002</v>
      </c>
      <c r="V30" s="22">
        <f t="shared" si="3"/>
        <v>38.519999999999996</v>
      </c>
      <c r="W30" s="22">
        <f t="shared" si="3"/>
        <v>32.64</v>
      </c>
      <c r="X30" s="22">
        <f t="shared" si="3"/>
        <v>28.44</v>
      </c>
      <c r="Y30" s="22">
        <f t="shared" si="3"/>
        <v>21.96</v>
      </c>
      <c r="Z30" s="22">
        <f t="shared" si="3"/>
        <v>45.36</v>
      </c>
      <c r="AA30" s="22">
        <f t="shared" si="3"/>
        <v>34.56</v>
      </c>
      <c r="AB30" s="22">
        <f t="shared" si="3"/>
        <v>38.880000000000003</v>
      </c>
      <c r="AC30" s="22">
        <f t="shared" si="3"/>
        <v>33.6</v>
      </c>
      <c r="AD30" s="22">
        <f t="shared" si="3"/>
        <v>29.12</v>
      </c>
      <c r="AE30" s="56">
        <f t="shared" si="3"/>
        <v>27.84</v>
      </c>
      <c r="AF30" s="22">
        <f t="shared" si="3"/>
        <v>45.36</v>
      </c>
    </row>
  </sheetData>
  <mergeCells count="33">
    <mergeCell ref="B2:AF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5"/>
  <sheetViews>
    <sheetView workbookViewId="0">
      <selection activeCell="AJ32" sqref="AJ32"/>
    </sheetView>
  </sheetViews>
  <sheetFormatPr defaultRowHeight="12.75" x14ac:dyDescent="0.2"/>
  <cols>
    <col min="1" max="1" width="20.7109375" style="2" bestFit="1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1" width="3.5703125" style="2" bestFit="1" customWidth="1"/>
    <col min="32" max="32" width="15.28515625" style="6" bestFit="1" customWidth="1"/>
    <col min="33" max="33" width="9.140625" style="1"/>
  </cols>
  <sheetData>
    <row r="1" spans="1:33" ht="20.100000000000001" customHeight="1" thickBot="1" x14ac:dyDescent="0.25">
      <c r="A1" s="62" t="s">
        <v>29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</row>
    <row r="2" spans="1:33" s="4" customFormat="1" ht="20.100000000000001" customHeight="1" x14ac:dyDescent="0.2">
      <c r="A2" s="63" t="s">
        <v>21</v>
      </c>
      <c r="B2" s="60" t="s">
        <v>52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12"/>
    </row>
    <row r="3" spans="1:33" s="5" customFormat="1" ht="20.100000000000001" customHeight="1" x14ac:dyDescent="0.2">
      <c r="A3" s="64"/>
      <c r="B3" s="58">
        <v>1</v>
      </c>
      <c r="C3" s="58">
        <f>SUM(B3+1)</f>
        <v>2</v>
      </c>
      <c r="D3" s="58">
        <f t="shared" ref="D3:AD3" si="0">SUM(C3+1)</f>
        <v>3</v>
      </c>
      <c r="E3" s="58">
        <f t="shared" si="0"/>
        <v>4</v>
      </c>
      <c r="F3" s="58">
        <f t="shared" si="0"/>
        <v>5</v>
      </c>
      <c r="G3" s="58">
        <f t="shared" si="0"/>
        <v>6</v>
      </c>
      <c r="H3" s="58">
        <f t="shared" si="0"/>
        <v>7</v>
      </c>
      <c r="I3" s="58">
        <f t="shared" si="0"/>
        <v>8</v>
      </c>
      <c r="J3" s="58">
        <f t="shared" si="0"/>
        <v>9</v>
      </c>
      <c r="K3" s="58">
        <f t="shared" si="0"/>
        <v>10</v>
      </c>
      <c r="L3" s="58">
        <f t="shared" si="0"/>
        <v>11</v>
      </c>
      <c r="M3" s="58">
        <f t="shared" si="0"/>
        <v>12</v>
      </c>
      <c r="N3" s="58">
        <f t="shared" si="0"/>
        <v>13</v>
      </c>
      <c r="O3" s="58">
        <f t="shared" si="0"/>
        <v>14</v>
      </c>
      <c r="P3" s="58">
        <f t="shared" si="0"/>
        <v>15</v>
      </c>
      <c r="Q3" s="58">
        <f t="shared" si="0"/>
        <v>16</v>
      </c>
      <c r="R3" s="58">
        <f t="shared" si="0"/>
        <v>17</v>
      </c>
      <c r="S3" s="58">
        <f t="shared" si="0"/>
        <v>18</v>
      </c>
      <c r="T3" s="58">
        <f t="shared" si="0"/>
        <v>19</v>
      </c>
      <c r="U3" s="58">
        <f t="shared" si="0"/>
        <v>20</v>
      </c>
      <c r="V3" s="58">
        <f t="shared" si="0"/>
        <v>21</v>
      </c>
      <c r="W3" s="58">
        <f t="shared" si="0"/>
        <v>22</v>
      </c>
      <c r="X3" s="58">
        <f t="shared" si="0"/>
        <v>23</v>
      </c>
      <c r="Y3" s="58">
        <f t="shared" si="0"/>
        <v>24</v>
      </c>
      <c r="Z3" s="58">
        <f t="shared" si="0"/>
        <v>25</v>
      </c>
      <c r="AA3" s="58">
        <f t="shared" si="0"/>
        <v>26</v>
      </c>
      <c r="AB3" s="58">
        <f t="shared" si="0"/>
        <v>27</v>
      </c>
      <c r="AC3" s="58">
        <f t="shared" si="0"/>
        <v>28</v>
      </c>
      <c r="AD3" s="58">
        <f t="shared" si="0"/>
        <v>29</v>
      </c>
      <c r="AE3" s="58">
        <v>30</v>
      </c>
      <c r="AF3" s="31" t="s">
        <v>45</v>
      </c>
      <c r="AG3" s="20"/>
    </row>
    <row r="4" spans="1:33" s="5" customFormat="1" ht="20.100000000000001" customHeight="1" thickBot="1" x14ac:dyDescent="0.25">
      <c r="A4" s="65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30" t="s">
        <v>40</v>
      </c>
      <c r="AG4" s="20"/>
    </row>
    <row r="5" spans="1:33" s="5" customFormat="1" ht="20.100000000000001" customHeight="1" thickTop="1" x14ac:dyDescent="0.2">
      <c r="A5" s="9" t="s">
        <v>49</v>
      </c>
      <c r="B5" s="44" t="str">
        <f>[1]Setembro!$I$5</f>
        <v>SO</v>
      </c>
      <c r="C5" s="44" t="str">
        <f>[1]Setembro!$I$6</f>
        <v>O</v>
      </c>
      <c r="D5" s="44" t="str">
        <f>[1]Setembro!$I$7</f>
        <v>O</v>
      </c>
      <c r="E5" s="44" t="str">
        <f>[1]Setembro!$I$8</f>
        <v>SO</v>
      </c>
      <c r="F5" s="44" t="str">
        <f>[1]Setembro!$I$9</f>
        <v>O</v>
      </c>
      <c r="G5" s="44" t="str">
        <f>[1]Setembro!$I$10</f>
        <v>NO</v>
      </c>
      <c r="H5" s="44" t="str">
        <f>[1]Setembro!$I$11</f>
        <v>SE</v>
      </c>
      <c r="I5" s="44" t="str">
        <f>[1]Setembro!$I$12</f>
        <v>NO</v>
      </c>
      <c r="J5" s="44" t="str">
        <f>[1]Setembro!$I$13</f>
        <v>NO</v>
      </c>
      <c r="K5" s="44" t="str">
        <f>[1]Setembro!$I$14</f>
        <v>NE</v>
      </c>
      <c r="L5" s="44" t="str">
        <f>[1]Setembro!$I$15</f>
        <v>O</v>
      </c>
      <c r="M5" s="44" t="str">
        <f>[1]Setembro!$I$16</f>
        <v>O</v>
      </c>
      <c r="N5" s="44" t="str">
        <f>[1]Setembro!$I$17</f>
        <v>O</v>
      </c>
      <c r="O5" s="44" t="str">
        <f>[1]Setembro!$I$18</f>
        <v>SO</v>
      </c>
      <c r="P5" s="44" t="str">
        <f>[1]Setembro!$I$19</f>
        <v>O</v>
      </c>
      <c r="Q5" s="44" t="str">
        <f>[1]Setembro!$I$20</f>
        <v>N</v>
      </c>
      <c r="R5" s="44" t="str">
        <f>[1]Setembro!$I$21</f>
        <v>NE</v>
      </c>
      <c r="S5" s="44" t="str">
        <f>[1]Setembro!$I$22</f>
        <v>NE</v>
      </c>
      <c r="T5" s="44" t="str">
        <f>[1]Setembro!$I$23</f>
        <v>NE</v>
      </c>
      <c r="U5" s="44" t="str">
        <f>[1]Setembro!$I$24</f>
        <v>O</v>
      </c>
      <c r="V5" s="44" t="str">
        <f>[1]Setembro!$I$25</f>
        <v>NE</v>
      </c>
      <c r="W5" s="44" t="str">
        <f>[1]Setembro!$I$26</f>
        <v>O</v>
      </c>
      <c r="X5" s="44" t="str">
        <f>[1]Setembro!$I$27</f>
        <v>O</v>
      </c>
      <c r="Y5" s="44" t="str">
        <f>[1]Setembro!$I$28</f>
        <v>O</v>
      </c>
      <c r="Z5" s="44" t="str">
        <f>[1]Setembro!$I$29</f>
        <v>SE</v>
      </c>
      <c r="AA5" s="44" t="str">
        <f>[1]Setembro!$I$30</f>
        <v>NO</v>
      </c>
      <c r="AB5" s="44" t="str">
        <f>[1]Setembro!$I$31</f>
        <v>SO</v>
      </c>
      <c r="AC5" s="44" t="str">
        <f>[1]Setembro!$I$32</f>
        <v>SO</v>
      </c>
      <c r="AD5" s="44" t="str">
        <f>[1]Setembro!$I$33</f>
        <v>O</v>
      </c>
      <c r="AE5" s="44" t="str">
        <f>[1]Setembro!$I$34</f>
        <v>O</v>
      </c>
      <c r="AF5" s="51" t="str">
        <f>[1]Setembro!$I$35</f>
        <v>O</v>
      </c>
      <c r="AG5" s="20"/>
    </row>
    <row r="6" spans="1:33" s="1" customFormat="1" ht="17.100000000000001" customHeight="1" x14ac:dyDescent="0.2">
      <c r="A6" s="10" t="s">
        <v>0</v>
      </c>
      <c r="B6" s="3" t="str">
        <f>[2]Setembro!$I$5</f>
        <v>L</v>
      </c>
      <c r="C6" s="3" t="str">
        <f>[2]Setembro!$I$6</f>
        <v>NE</v>
      </c>
      <c r="D6" s="3" t="str">
        <f>[2]Setembro!$I$7</f>
        <v>SO</v>
      </c>
      <c r="E6" s="3" t="str">
        <f>[2]Setembro!$I$8</f>
        <v>SO</v>
      </c>
      <c r="F6" s="3" t="str">
        <f>[2]Setembro!$I$9</f>
        <v>SO</v>
      </c>
      <c r="G6" s="3" t="str">
        <f>[2]Setembro!$I$10</f>
        <v>SO</v>
      </c>
      <c r="H6" s="3" t="str">
        <f>[2]Setembro!$I$11</f>
        <v>SO</v>
      </c>
      <c r="I6" s="3" t="str">
        <f>[2]Setembro!$I$12</f>
        <v>NE</v>
      </c>
      <c r="J6" s="3" t="str">
        <f>[2]Setembro!$I$13</f>
        <v>L</v>
      </c>
      <c r="K6" s="3" t="str">
        <f>[2]Setembro!$I$14</f>
        <v>SO</v>
      </c>
      <c r="L6" s="3" t="str">
        <f>[2]Setembro!$I$15</f>
        <v>S</v>
      </c>
      <c r="M6" s="3" t="str">
        <f>[2]Setembro!$I$16</f>
        <v>SO</v>
      </c>
      <c r="N6" s="3" t="str">
        <f>[2]Setembro!$I$17</f>
        <v>S</v>
      </c>
      <c r="O6" s="3" t="str">
        <f>[2]Setembro!$I$18</f>
        <v>NE</v>
      </c>
      <c r="P6" s="3" t="str">
        <f>[2]Setembro!$I$19</f>
        <v>NE</v>
      </c>
      <c r="Q6" s="3" t="str">
        <f>[2]Setembro!$I$20</f>
        <v>L</v>
      </c>
      <c r="R6" s="3" t="str">
        <f>[2]Setembro!$I$21</f>
        <v>L</v>
      </c>
      <c r="S6" s="3" t="str">
        <f>[2]Setembro!$I$22</f>
        <v>NO</v>
      </c>
      <c r="T6" s="21" t="str">
        <f>[2]Setembro!$I$23</f>
        <v>SO</v>
      </c>
      <c r="U6" s="21" t="str">
        <f>[2]Setembro!$I$24</f>
        <v>NE</v>
      </c>
      <c r="V6" s="21" t="str">
        <f>[2]Setembro!$I$25</f>
        <v>S</v>
      </c>
      <c r="W6" s="21" t="str">
        <f>[2]Setembro!$I$26</f>
        <v>SE</v>
      </c>
      <c r="X6" s="21" t="str">
        <f>[2]Setembro!$I$27</f>
        <v>NE</v>
      </c>
      <c r="Y6" s="21" t="str">
        <f>[2]Setembro!$I$28</f>
        <v>L</v>
      </c>
      <c r="Z6" s="21" t="str">
        <f>[2]Setembro!$I$29</f>
        <v>S</v>
      </c>
      <c r="AA6" s="21" t="str">
        <f>[2]Setembro!$I$30</f>
        <v>S</v>
      </c>
      <c r="AB6" s="21" t="str">
        <f>[2]Setembro!$I$31</f>
        <v>NE</v>
      </c>
      <c r="AC6" s="21" t="str">
        <f>[2]Setembro!$I$32</f>
        <v>NE</v>
      </c>
      <c r="AD6" s="21" t="str">
        <f>[2]Setembro!$I$33</f>
        <v>L</v>
      </c>
      <c r="AE6" s="21" t="str">
        <f>[2]Setembro!$I$34</f>
        <v>L</v>
      </c>
      <c r="AF6" s="52" t="str">
        <f>[2]Setembro!$I$35</f>
        <v>NE</v>
      </c>
      <c r="AG6" s="2"/>
    </row>
    <row r="7" spans="1:33" ht="17.100000000000001" customHeight="1" x14ac:dyDescent="0.2">
      <c r="A7" s="10" t="s">
        <v>1</v>
      </c>
      <c r="B7" s="16" t="str">
        <f>[3]Setembro!$I$5</f>
        <v>SE</v>
      </c>
      <c r="C7" s="16" t="str">
        <f>[3]Setembro!$I$6</f>
        <v>SE</v>
      </c>
      <c r="D7" s="16" t="str">
        <f>[3]Setembro!$I$7</f>
        <v>SE</v>
      </c>
      <c r="E7" s="16" t="str">
        <f>[3]Setembro!$I$8</f>
        <v>SE</v>
      </c>
      <c r="F7" s="16" t="str">
        <f>[3]Setembro!$I$9</f>
        <v>L</v>
      </c>
      <c r="G7" s="15" t="str">
        <f>[3]Setembro!$I$10</f>
        <v>SE</v>
      </c>
      <c r="H7" s="15" t="str">
        <f>[3]Setembro!$I$11</f>
        <v>SE</v>
      </c>
      <c r="I7" s="15" t="str">
        <f>[3]Setembro!$I$12</f>
        <v>SE</v>
      </c>
      <c r="J7" s="15" t="str">
        <f>[3]Setembro!$I$13</f>
        <v>NO</v>
      </c>
      <c r="K7" s="15" t="str">
        <f>[3]Setembro!$I$14</f>
        <v>SE</v>
      </c>
      <c r="L7" s="15" t="str">
        <f>[3]Setembro!$I$15</f>
        <v>S</v>
      </c>
      <c r="M7" s="15" t="str">
        <f>[3]Setembro!$I$16</f>
        <v>SE</v>
      </c>
      <c r="N7" s="15" t="str">
        <f>[3]Setembro!$I$17</f>
        <v>SE</v>
      </c>
      <c r="O7" s="15" t="str">
        <f>[3]Setembro!$I$18</f>
        <v>L</v>
      </c>
      <c r="P7" s="15" t="str">
        <f>[3]Setembro!$I$19</f>
        <v>NO</v>
      </c>
      <c r="Q7" s="15" t="str">
        <f>[3]Setembro!$I$20</f>
        <v>NO</v>
      </c>
      <c r="R7" s="15" t="str">
        <f>[3]Setembro!$I$21</f>
        <v>NO</v>
      </c>
      <c r="S7" s="15" t="str">
        <f>[3]Setembro!$I$22</f>
        <v>N</v>
      </c>
      <c r="T7" s="25" t="str">
        <f>[3]Setembro!$I$23</f>
        <v>N</v>
      </c>
      <c r="U7" s="25" t="str">
        <f>[3]Setembro!$I$24</f>
        <v>S</v>
      </c>
      <c r="V7" s="25" t="str">
        <f>[3]Setembro!$I$25</f>
        <v>SE</v>
      </c>
      <c r="W7" s="25" t="str">
        <f>[3]Setembro!$I$26</f>
        <v>SE</v>
      </c>
      <c r="X7" s="25" t="str">
        <f>[3]Setembro!$I$27</f>
        <v>SE</v>
      </c>
      <c r="Y7" s="25" t="str">
        <f>[3]Setembro!$I$28</f>
        <v>SE</v>
      </c>
      <c r="Z7" s="25" t="str">
        <f>[3]Setembro!$I$29</f>
        <v>S</v>
      </c>
      <c r="AA7" s="25" t="str">
        <f>[3]Setembro!$I$30</f>
        <v>S</v>
      </c>
      <c r="AB7" s="25" t="str">
        <f>[3]Setembro!$I$31</f>
        <v>SE</v>
      </c>
      <c r="AC7" s="25" t="str">
        <f>[3]Setembro!$I$32</f>
        <v>SE</v>
      </c>
      <c r="AD7" s="25" t="str">
        <f>[3]Setembro!$I$33</f>
        <v>L</v>
      </c>
      <c r="AE7" s="25" t="str">
        <f>[3]Setembro!$I$34</f>
        <v>L</v>
      </c>
      <c r="AF7" s="52" t="str">
        <f>[3]Setembro!$I$35</f>
        <v>SE</v>
      </c>
      <c r="AG7" s="2"/>
    </row>
    <row r="8" spans="1:33" ht="17.100000000000001" customHeight="1" x14ac:dyDescent="0.2">
      <c r="A8" s="10" t="s">
        <v>50</v>
      </c>
      <c r="B8" s="16" t="str">
        <f>[4]Setembro!$I$5</f>
        <v>NE</v>
      </c>
      <c r="C8" s="16" t="str">
        <f>[4]Setembro!$I$6</f>
        <v>NE</v>
      </c>
      <c r="D8" s="16" t="str">
        <f>[4]Setembro!$I$7</f>
        <v>NE</v>
      </c>
      <c r="E8" s="16" t="str">
        <f>[4]Setembro!$I$8</f>
        <v>NE</v>
      </c>
      <c r="F8" s="16" t="str">
        <f>[4]Setembro!$I$9</f>
        <v>NE</v>
      </c>
      <c r="G8" s="16" t="str">
        <f>[4]Setembro!$I$10</f>
        <v>NE</v>
      </c>
      <c r="H8" s="16" t="str">
        <f>[4]Setembro!$I$11</f>
        <v>NE</v>
      </c>
      <c r="I8" s="16" t="str">
        <f>[4]Setembro!$I$12</f>
        <v>NE</v>
      </c>
      <c r="J8" s="16" t="str">
        <f>[4]Setembro!$I$13</f>
        <v>NE</v>
      </c>
      <c r="K8" s="16" t="str">
        <f>[4]Setembro!$I$14</f>
        <v>SO</v>
      </c>
      <c r="L8" s="16" t="str">
        <f>[4]Setembro!$I$15</f>
        <v>SO</v>
      </c>
      <c r="M8" s="16" t="str">
        <f>[4]Setembro!$I$16</f>
        <v>SO</v>
      </c>
      <c r="N8" s="16" t="str">
        <f>[4]Setembro!$I$17</f>
        <v>SO</v>
      </c>
      <c r="O8" s="16" t="str">
        <f>[4]Setembro!$I$18</f>
        <v>NE</v>
      </c>
      <c r="P8" s="16" t="str">
        <f>[4]Setembro!$I$19</f>
        <v>NE</v>
      </c>
      <c r="Q8" s="16" t="str">
        <f>[4]Setembro!$I$20</f>
        <v>NE</v>
      </c>
      <c r="R8" s="16" t="str">
        <f>[4]Setembro!$I$21</f>
        <v>NE</v>
      </c>
      <c r="S8" s="16" t="str">
        <f>[4]Setembro!$I$22</f>
        <v>N</v>
      </c>
      <c r="T8" s="25" t="str">
        <f>[4]Setembro!$I$23</f>
        <v>S</v>
      </c>
      <c r="U8" s="25" t="str">
        <f>[4]Setembro!$I$24</f>
        <v>NE</v>
      </c>
      <c r="V8" s="25" t="str">
        <f>[4]Setembro!$I$25</f>
        <v>NE</v>
      </c>
      <c r="W8" s="25" t="str">
        <f>[4]Setembro!$I$26</f>
        <v>S</v>
      </c>
      <c r="X8" s="25" t="str">
        <f>[4]Setembro!$I$27</f>
        <v>NE</v>
      </c>
      <c r="Y8" s="25" t="str">
        <f>[4]Setembro!$I$28</f>
        <v>L</v>
      </c>
      <c r="Z8" s="25" t="str">
        <f>[4]Setembro!$I$29</f>
        <v>S</v>
      </c>
      <c r="AA8" s="25" t="str">
        <f>[4]Setembro!$I$30</f>
        <v>S</v>
      </c>
      <c r="AB8" s="25" t="str">
        <f>[4]Setembro!$I$31</f>
        <v>NE</v>
      </c>
      <c r="AC8" s="25" t="str">
        <f>[4]Setembro!$I$32</f>
        <v>NE</v>
      </c>
      <c r="AD8" s="25" t="str">
        <f>[4]Setembro!$I$33</f>
        <v>L</v>
      </c>
      <c r="AE8" s="25" t="str">
        <f>[4]Setembro!$I$34</f>
        <v>L</v>
      </c>
      <c r="AF8" s="52" t="str">
        <f>[4]Setembro!$I$35</f>
        <v>NE</v>
      </c>
      <c r="AG8" s="2"/>
    </row>
    <row r="9" spans="1:33" ht="17.100000000000001" customHeight="1" x14ac:dyDescent="0.2">
      <c r="A9" s="10" t="s">
        <v>2</v>
      </c>
      <c r="B9" s="2" t="str">
        <f>[5]Setembro!$I$5</f>
        <v>L</v>
      </c>
      <c r="C9" s="2" t="str">
        <f>[5]Setembro!$I$6</f>
        <v>L</v>
      </c>
      <c r="D9" s="2" t="str">
        <f>[5]Setembro!$I$7</f>
        <v>SE</v>
      </c>
      <c r="E9" s="2" t="str">
        <f>[5]Setembro!$I$8</f>
        <v>L</v>
      </c>
      <c r="F9" s="2" t="str">
        <f>[5]Setembro!$I$9</f>
        <v>L</v>
      </c>
      <c r="G9" s="3" t="str">
        <f>[5]Setembro!$I$10</f>
        <v>N</v>
      </c>
      <c r="H9" s="3" t="str">
        <f>[5]Setembro!$I$11</f>
        <v>NE</v>
      </c>
      <c r="I9" s="3" t="str">
        <f>[5]Setembro!$I$12</f>
        <v>NE</v>
      </c>
      <c r="J9" s="3" t="str">
        <f>[5]Setembro!$I$13</f>
        <v>L</v>
      </c>
      <c r="K9" s="3" t="str">
        <f>[5]Setembro!$I$14</f>
        <v>L</v>
      </c>
      <c r="L9" s="3" t="str">
        <f>[5]Setembro!$I$15</f>
        <v>N</v>
      </c>
      <c r="M9" s="3" t="str">
        <f>[5]Setembro!$I$16</f>
        <v>L</v>
      </c>
      <c r="N9" s="3" t="str">
        <f>[5]Setembro!$I$17</f>
        <v>SE</v>
      </c>
      <c r="O9" s="3" t="str">
        <f>[5]Setembro!$I$18</f>
        <v>L</v>
      </c>
      <c r="P9" s="3" t="str">
        <f>[5]Setembro!$I$19</f>
        <v>L</v>
      </c>
      <c r="Q9" s="3" t="str">
        <f>[5]Setembro!$I$20</f>
        <v>N</v>
      </c>
      <c r="R9" s="3" t="str">
        <f>[5]Setembro!$I$21</f>
        <v>N</v>
      </c>
      <c r="S9" s="3" t="str">
        <f>[5]Setembro!$I$22</f>
        <v>N</v>
      </c>
      <c r="T9" s="21" t="str">
        <f>[5]Setembro!$I$23</f>
        <v>N</v>
      </c>
      <c r="U9" s="21" t="str">
        <f>[5]Setembro!$I$24</f>
        <v>SE</v>
      </c>
      <c r="V9" s="3" t="str">
        <f>[5]Setembro!$I$25</f>
        <v>N</v>
      </c>
      <c r="W9" s="21" t="str">
        <f>[5]Setembro!$I$26</f>
        <v>SE</v>
      </c>
      <c r="X9" s="21" t="str">
        <f>[5]Setembro!$I$27</f>
        <v>SE</v>
      </c>
      <c r="Y9" s="21" t="str">
        <f>[5]Setembro!$I$28</f>
        <v>L</v>
      </c>
      <c r="Z9" s="21" t="str">
        <f>[5]Setembro!$I$29</f>
        <v>N</v>
      </c>
      <c r="AA9" s="21" t="str">
        <f>[5]Setembro!$I$30</f>
        <v>N</v>
      </c>
      <c r="AB9" s="21" t="str">
        <f>[5]Setembro!$I$31</f>
        <v>SE</v>
      </c>
      <c r="AC9" s="21" t="str">
        <f>[5]Setembro!$I$32</f>
        <v>L</v>
      </c>
      <c r="AD9" s="21" t="str">
        <f>[5]Setembro!$I$33</f>
        <v>L</v>
      </c>
      <c r="AE9" s="21" t="str">
        <f>[5]Setembro!$I$34</f>
        <v>L</v>
      </c>
      <c r="AF9" s="52" t="str">
        <f>[5]Setembro!$I$35</f>
        <v>L</v>
      </c>
      <c r="AG9" s="2"/>
    </row>
    <row r="10" spans="1:33" ht="17.100000000000001" customHeight="1" x14ac:dyDescent="0.2">
      <c r="A10" s="10" t="s">
        <v>3</v>
      </c>
      <c r="B10" s="2" t="str">
        <f>[6]Setembro!$I$5</f>
        <v>S</v>
      </c>
      <c r="C10" s="2" t="str">
        <f>[6]Setembro!$I$6</f>
        <v>L</v>
      </c>
      <c r="D10" s="2" t="str">
        <f>[6]Setembro!$I$7</f>
        <v>SO</v>
      </c>
      <c r="E10" s="2" t="str">
        <f>[6]Setembro!$I$8</f>
        <v>L</v>
      </c>
      <c r="F10" s="2" t="str">
        <f>[6]Setembro!$I$9</f>
        <v>SO</v>
      </c>
      <c r="G10" s="2" t="str">
        <f>[6]Setembro!$I$10</f>
        <v>L</v>
      </c>
      <c r="H10" s="2" t="str">
        <f>[6]Setembro!$I$11</f>
        <v>NE</v>
      </c>
      <c r="I10" s="2" t="str">
        <f>[6]Setembro!$I$12</f>
        <v>O</v>
      </c>
      <c r="J10" s="2" t="str">
        <f>[6]Setembro!$I$13</f>
        <v>O</v>
      </c>
      <c r="K10" s="2" t="str">
        <f>[6]Setembro!$I$14</f>
        <v>O</v>
      </c>
      <c r="L10" s="2" t="str">
        <f>[6]Setembro!$I$15</f>
        <v>O</v>
      </c>
      <c r="M10" s="2" t="str">
        <f>[6]Setembro!$I$16</f>
        <v>O</v>
      </c>
      <c r="N10" s="2" t="str">
        <f>[6]Setembro!$I$17</f>
        <v>O</v>
      </c>
      <c r="O10" s="2" t="str">
        <f>[6]Setembro!$I$18</f>
        <v>L</v>
      </c>
      <c r="P10" s="2" t="str">
        <f>[6]Setembro!$I$19</f>
        <v>L</v>
      </c>
      <c r="Q10" s="2" t="str">
        <f>[6]Setembro!$I$20</f>
        <v>O</v>
      </c>
      <c r="R10" s="2" t="str">
        <f>[6]Setembro!$I$21</f>
        <v>O</v>
      </c>
      <c r="S10" s="2" t="str">
        <f>[6]Setembro!$I$22</f>
        <v>NO</v>
      </c>
      <c r="T10" s="21" t="str">
        <f>[6]Setembro!$I$23</f>
        <v>O</v>
      </c>
      <c r="U10" s="21" t="str">
        <f>[6]Setembro!$I$24</f>
        <v>L</v>
      </c>
      <c r="V10" s="21" t="str">
        <f>[6]Setembro!$I$25</f>
        <v>SE</v>
      </c>
      <c r="W10" s="21" t="str">
        <f>[6]Setembro!$I$26</f>
        <v>SE</v>
      </c>
      <c r="X10" s="21" t="str">
        <f>[6]Setembro!$I$27</f>
        <v>O</v>
      </c>
      <c r="Y10" s="21" t="str">
        <f>[6]Setembro!$I$28</f>
        <v>SE</v>
      </c>
      <c r="Z10" s="21" t="str">
        <f>[6]Setembro!$I$29</f>
        <v>L</v>
      </c>
      <c r="AA10" s="21" t="str">
        <f>[6]Setembro!$I$30</f>
        <v>S</v>
      </c>
      <c r="AB10" s="21" t="str">
        <f>[6]Setembro!$I$31</f>
        <v>SE</v>
      </c>
      <c r="AC10" s="21" t="str">
        <f>[6]Setembro!$I$32</f>
        <v>L</v>
      </c>
      <c r="AD10" s="21" t="str">
        <f>[6]Setembro!$I$33</f>
        <v>L</v>
      </c>
      <c r="AE10" s="21" t="str">
        <f>[6]Setembro!$I$34</f>
        <v>L</v>
      </c>
      <c r="AF10" s="52" t="str">
        <f>[6]Setembro!$I$35</f>
        <v>L</v>
      </c>
      <c r="AG10" s="2"/>
    </row>
    <row r="11" spans="1:33" ht="17.100000000000001" customHeight="1" x14ac:dyDescent="0.2">
      <c r="A11" s="10" t="s">
        <v>4</v>
      </c>
      <c r="B11" s="2" t="str">
        <f>[7]Setembro!$I$5</f>
        <v>SE</v>
      </c>
      <c r="C11" s="2" t="str">
        <f>[7]Setembro!$I$6</f>
        <v>L</v>
      </c>
      <c r="D11" s="2" t="str">
        <f>[7]Setembro!$I$7</f>
        <v>L</v>
      </c>
      <c r="E11" s="2" t="str">
        <f>[7]Setembro!$I$8</f>
        <v>L</v>
      </c>
      <c r="F11" s="2" t="str">
        <f>[7]Setembro!$I$9</f>
        <v>L</v>
      </c>
      <c r="G11" s="2" t="str">
        <f>[7]Setembro!$I$10</f>
        <v>L</v>
      </c>
      <c r="H11" s="2" t="str">
        <f>[7]Setembro!$I$11</f>
        <v>NE</v>
      </c>
      <c r="I11" s="2" t="str">
        <f>[7]Setembro!$I$12</f>
        <v>N</v>
      </c>
      <c r="J11" s="2" t="str">
        <f>[7]Setembro!$I$13</f>
        <v>NE</v>
      </c>
      <c r="K11" s="2" t="str">
        <f>[7]Setembro!$I$14</f>
        <v>NE</v>
      </c>
      <c r="L11" s="2" t="str">
        <f>[7]Setembro!$I$15</f>
        <v>SO</v>
      </c>
      <c r="M11" s="2" t="str">
        <f>[7]Setembro!$I$16</f>
        <v>SE</v>
      </c>
      <c r="N11" s="2" t="str">
        <f>[7]Setembro!$I$17</f>
        <v>SE</v>
      </c>
      <c r="O11" s="2" t="str">
        <f>[7]Setembro!$I$18</f>
        <v>L</v>
      </c>
      <c r="P11" s="2" t="str">
        <f>[7]Setembro!$I$19</f>
        <v>L</v>
      </c>
      <c r="Q11" s="2" t="str">
        <f>[7]Setembro!$I$20</f>
        <v>N</v>
      </c>
      <c r="R11" s="2" t="str">
        <f>[7]Setembro!$I$21</f>
        <v>NO</v>
      </c>
      <c r="S11" s="2" t="str">
        <f>[7]Setembro!$I$22</f>
        <v>NO</v>
      </c>
      <c r="T11" s="21" t="str">
        <f>[7]Setembro!$I$23</f>
        <v>NO</v>
      </c>
      <c r="U11" s="21" t="str">
        <f>[7]Setembro!$I$24</f>
        <v>N</v>
      </c>
      <c r="V11" s="21" t="str">
        <f>[7]Setembro!$I$25</f>
        <v>N</v>
      </c>
      <c r="W11" s="21" t="str">
        <f>[7]Setembro!$I$26</f>
        <v>SE</v>
      </c>
      <c r="X11" s="21" t="str">
        <f>[7]Setembro!$I$27</f>
        <v>SE</v>
      </c>
      <c r="Y11" s="21" t="str">
        <f>[7]Setembro!$I$28</f>
        <v>L</v>
      </c>
      <c r="Z11" s="21" t="str">
        <f>[7]Setembro!$I$29</f>
        <v>NE</v>
      </c>
      <c r="AA11" s="21" t="str">
        <f>[7]Setembro!$I$30</f>
        <v>S</v>
      </c>
      <c r="AB11" s="21" t="str">
        <f>[7]Setembro!$I$31</f>
        <v>SE</v>
      </c>
      <c r="AC11" s="21" t="str">
        <f>[7]Setembro!$I$32</f>
        <v>L</v>
      </c>
      <c r="AD11" s="21" t="str">
        <f>[7]Setembro!$I$33</f>
        <v>L</v>
      </c>
      <c r="AE11" s="21" t="str">
        <f>[7]Setembro!$I$34</f>
        <v>N</v>
      </c>
      <c r="AF11" s="52" t="str">
        <f>[7]Setembro!$I$35</f>
        <v>L</v>
      </c>
      <c r="AG11" s="2"/>
    </row>
    <row r="12" spans="1:33" ht="17.100000000000001" customHeight="1" x14ac:dyDescent="0.2">
      <c r="A12" s="10" t="s">
        <v>5</v>
      </c>
      <c r="B12" s="21" t="str">
        <f>[8]Setembro!$I$5</f>
        <v>L</v>
      </c>
      <c r="C12" s="21" t="str">
        <f>[8]Setembro!$I$6</f>
        <v>L</v>
      </c>
      <c r="D12" s="21" t="str">
        <f>[8]Setembro!$I$7</f>
        <v>L</v>
      </c>
      <c r="E12" s="21" t="str">
        <f>[8]Setembro!$I$8</f>
        <v>L</v>
      </c>
      <c r="F12" s="21" t="str">
        <f>[8]Setembro!$I$9</f>
        <v>L</v>
      </c>
      <c r="G12" s="21" t="str">
        <f>[8]Setembro!$I$10</f>
        <v>L</v>
      </c>
      <c r="H12" s="21" t="str">
        <f>[8]Setembro!$I$11</f>
        <v>L</v>
      </c>
      <c r="I12" s="21" t="str">
        <f>[8]Setembro!$I$12</f>
        <v>L</v>
      </c>
      <c r="J12" s="21" t="str">
        <f>[8]Setembro!$I$13</f>
        <v>L</v>
      </c>
      <c r="K12" s="21" t="str">
        <f>[8]Setembro!$I$14</f>
        <v>S</v>
      </c>
      <c r="L12" s="21" t="str">
        <f>[8]Setembro!$I$15</f>
        <v>S</v>
      </c>
      <c r="M12" s="21" t="str">
        <f>[8]Setembro!$I$16</f>
        <v>L</v>
      </c>
      <c r="N12" s="21" t="str">
        <f>[8]Setembro!$I$17</f>
        <v>NE</v>
      </c>
      <c r="O12" s="21" t="str">
        <f>[8]Setembro!$I$18</f>
        <v>L</v>
      </c>
      <c r="P12" s="21" t="str">
        <f>[8]Setembro!$I$19</f>
        <v>L</v>
      </c>
      <c r="Q12" s="21" t="str">
        <f>[8]Setembro!$I$20</f>
        <v>L</v>
      </c>
      <c r="R12" s="21" t="str">
        <f>[8]Setembro!$I$21</f>
        <v>L</v>
      </c>
      <c r="S12" s="21" t="str">
        <f>[8]Setembro!$I$22</f>
        <v>L</v>
      </c>
      <c r="T12" s="21" t="str">
        <f>[8]Setembro!$I$23</f>
        <v>SO</v>
      </c>
      <c r="U12" s="21" t="str">
        <f>[8]Setembro!$I$24</f>
        <v>NE</v>
      </c>
      <c r="V12" s="21" t="str">
        <f>[8]Setembro!$I$25</f>
        <v>L</v>
      </c>
      <c r="W12" s="21" t="str">
        <f>[8]Setembro!$I$26</f>
        <v>SE</v>
      </c>
      <c r="X12" s="21" t="str">
        <f>[8]Setembro!$I$27</f>
        <v>L</v>
      </c>
      <c r="Y12" s="21" t="str">
        <f>[8]Setembro!$I$28</f>
        <v>L</v>
      </c>
      <c r="Z12" s="21" t="str">
        <f>[8]Setembro!$I$29</f>
        <v>L</v>
      </c>
      <c r="AA12" s="21" t="str">
        <f>[8]Setembro!$I$30</f>
        <v>S</v>
      </c>
      <c r="AB12" s="21" t="str">
        <f>[8]Setembro!$I$31</f>
        <v>L</v>
      </c>
      <c r="AC12" s="21" t="str">
        <f>[8]Setembro!$I$32</f>
        <v>L</v>
      </c>
      <c r="AD12" s="21" t="str">
        <f>[8]Setembro!$I$33</f>
        <v>L</v>
      </c>
      <c r="AE12" s="21" t="str">
        <f>[8]Setembro!$I$34</f>
        <v>NE</v>
      </c>
      <c r="AF12" s="52" t="str">
        <f>[8]Setembro!$I$35</f>
        <v>L</v>
      </c>
      <c r="AG12" s="2"/>
    </row>
    <row r="13" spans="1:33" ht="17.100000000000001" customHeight="1" x14ac:dyDescent="0.2">
      <c r="A13" s="10" t="s">
        <v>6</v>
      </c>
      <c r="B13" s="21" t="str">
        <f>[9]Setembro!$I$5</f>
        <v>SE</v>
      </c>
      <c r="C13" s="21" t="str">
        <f>[9]Setembro!$I$6</f>
        <v>L</v>
      </c>
      <c r="D13" s="21" t="str">
        <f>[9]Setembro!$I$7</f>
        <v>SE</v>
      </c>
      <c r="E13" s="21" t="str">
        <f>[9]Setembro!$I$8</f>
        <v>SE</v>
      </c>
      <c r="F13" s="21" t="str">
        <f>[9]Setembro!$I$9</f>
        <v>SE</v>
      </c>
      <c r="G13" s="21" t="str">
        <f>[9]Setembro!$I$10</f>
        <v>NE</v>
      </c>
      <c r="H13" s="21" t="str">
        <f>[9]Setembro!$I$11</f>
        <v>NE</v>
      </c>
      <c r="I13" s="21" t="str">
        <f>[9]Setembro!$I$12</f>
        <v>NO</v>
      </c>
      <c r="J13" s="21" t="str">
        <f>[9]Setembro!$I$13</f>
        <v>O</v>
      </c>
      <c r="K13" s="21" t="str">
        <f>[9]Setembro!$I$14</f>
        <v>NO</v>
      </c>
      <c r="L13" s="21" t="str">
        <f>[9]Setembro!$I$15</f>
        <v>SE</v>
      </c>
      <c r="M13" s="21" t="str">
        <f>[9]Setembro!$I$16</f>
        <v>L</v>
      </c>
      <c r="N13" s="21" t="str">
        <f>[9]Setembro!$I$17</f>
        <v>SE</v>
      </c>
      <c r="O13" s="21" t="str">
        <f>[9]Setembro!$I$18</f>
        <v>SE</v>
      </c>
      <c r="P13" s="21" t="str">
        <f>[9]Setembro!$I$19</f>
        <v>SE</v>
      </c>
      <c r="Q13" s="21" t="str">
        <f>[9]Setembro!$I$20</f>
        <v>NO</v>
      </c>
      <c r="R13" s="21" t="str">
        <f>[9]Setembro!$I$21</f>
        <v>NO</v>
      </c>
      <c r="S13" s="21" t="str">
        <f>[9]Setembro!$I$22</f>
        <v>NO</v>
      </c>
      <c r="T13" s="21" t="str">
        <f>[9]Setembro!$I$23</f>
        <v>NO</v>
      </c>
      <c r="U13" s="21" t="str">
        <f>[9]Setembro!$I$24</f>
        <v>NO</v>
      </c>
      <c r="V13" s="21" t="str">
        <f>[9]Setembro!$I$25</f>
        <v>NE</v>
      </c>
      <c r="W13" s="21" t="str">
        <f>[9]Setembro!$I$26</f>
        <v>SE</v>
      </c>
      <c r="X13" s="21" t="str">
        <f>[9]Setembro!$I$27</f>
        <v>SE</v>
      </c>
      <c r="Y13" s="21" t="str">
        <f>[9]Setembro!$I$28</f>
        <v>SE</v>
      </c>
      <c r="Z13" s="21" t="str">
        <f>[9]Setembro!$I$29</f>
        <v>S</v>
      </c>
      <c r="AA13" s="21" t="str">
        <f>[9]Setembro!$I$30</f>
        <v>S</v>
      </c>
      <c r="AB13" s="21" t="str">
        <f>[9]Setembro!$I$31</f>
        <v>SE</v>
      </c>
      <c r="AC13" s="21" t="str">
        <f>[9]Setembro!$I$32</f>
        <v>SE</v>
      </c>
      <c r="AD13" s="21" t="str">
        <f>[9]Setembro!$I$33</f>
        <v>SE</v>
      </c>
      <c r="AE13" s="21" t="str">
        <f>[9]Setembro!$I$34</f>
        <v>SE</v>
      </c>
      <c r="AF13" s="52" t="str">
        <f>[9]Setembro!$I$35</f>
        <v>SE</v>
      </c>
      <c r="AG13" s="2"/>
    </row>
    <row r="14" spans="1:33" ht="17.100000000000001" customHeight="1" x14ac:dyDescent="0.2">
      <c r="A14" s="10" t="s">
        <v>7</v>
      </c>
      <c r="B14" s="2" t="str">
        <f>[10]Setembro!$I$5</f>
        <v>NE</v>
      </c>
      <c r="C14" s="2" t="str">
        <f>[10]Setembro!$I$6</f>
        <v>SE</v>
      </c>
      <c r="D14" s="2" t="str">
        <f>[10]Setembro!$I$7</f>
        <v>L</v>
      </c>
      <c r="E14" s="2" t="str">
        <f>[10]Setembro!$I$8</f>
        <v>NE</v>
      </c>
      <c r="F14" s="2" t="str">
        <f>[10]Setembro!$I$9</f>
        <v>NE</v>
      </c>
      <c r="G14" s="2" t="str">
        <f>[10]Setembro!$I$10</f>
        <v>N</v>
      </c>
      <c r="H14" s="2" t="str">
        <f>[10]Setembro!$I$11</f>
        <v>NE</v>
      </c>
      <c r="I14" s="2" t="str">
        <f>[10]Setembro!$I$12</f>
        <v>N</v>
      </c>
      <c r="J14" s="2" t="str">
        <f>[10]Setembro!$I$13</f>
        <v>N</v>
      </c>
      <c r="K14" s="2" t="str">
        <f>[10]Setembro!$I$14</f>
        <v>SO</v>
      </c>
      <c r="L14" s="2" t="str">
        <f>[10]Setembro!$I$15</f>
        <v>S</v>
      </c>
      <c r="M14" s="2" t="str">
        <f>[10]Setembro!$I$16</f>
        <v>SE</v>
      </c>
      <c r="N14" s="2" t="str">
        <f>[10]Setembro!$I$17</f>
        <v>S</v>
      </c>
      <c r="O14" s="2" t="str">
        <f>[10]Setembro!$I$18</f>
        <v>NE</v>
      </c>
      <c r="P14" s="2" t="str">
        <f>[10]Setembro!$I$19</f>
        <v>NE</v>
      </c>
      <c r="Q14" s="2" t="str">
        <f>[10]Setembro!$I$20</f>
        <v>NO</v>
      </c>
      <c r="R14" s="2" t="str">
        <f>[10]Setembro!$I$21</f>
        <v>N</v>
      </c>
      <c r="S14" s="2" t="str">
        <f>[10]Setembro!$I$22</f>
        <v>N</v>
      </c>
      <c r="T14" s="21" t="str">
        <f>[10]Setembro!$I$23</f>
        <v>N</v>
      </c>
      <c r="U14" s="21" t="str">
        <f>[10]Setembro!$I$24</f>
        <v>S</v>
      </c>
      <c r="V14" s="21" t="str">
        <f>[10]Setembro!$I$25</f>
        <v>S</v>
      </c>
      <c r="W14" s="21" t="str">
        <f>[10]Setembro!$I$26</f>
        <v>S</v>
      </c>
      <c r="X14" s="21" t="str">
        <f>[10]Setembro!$I$27</f>
        <v>L</v>
      </c>
      <c r="Y14" s="21" t="str">
        <f>[10]Setembro!$I$28</f>
        <v>L</v>
      </c>
      <c r="Z14" s="21" t="str">
        <f>[10]Setembro!$I$29</f>
        <v>L</v>
      </c>
      <c r="AA14" s="21" t="str">
        <f>[10]Setembro!$I$30</f>
        <v>S</v>
      </c>
      <c r="AB14" s="21" t="str">
        <f>[10]Setembro!$I$31</f>
        <v>L</v>
      </c>
      <c r="AC14" s="21" t="str">
        <f>[10]Setembro!$I$32</f>
        <v>L</v>
      </c>
      <c r="AD14" s="21" t="str">
        <f>[10]Setembro!$I$33</f>
        <v>L</v>
      </c>
      <c r="AE14" s="21" t="str">
        <f>[10]Setembro!$I$34</f>
        <v>NE</v>
      </c>
      <c r="AF14" s="52" t="str">
        <f>[10]Setembro!$I$35</f>
        <v>NE</v>
      </c>
      <c r="AG14" s="2"/>
    </row>
    <row r="15" spans="1:33" ht="17.100000000000001" customHeight="1" x14ac:dyDescent="0.2">
      <c r="A15" s="10" t="s">
        <v>8</v>
      </c>
      <c r="B15" s="2" t="str">
        <f>[11]Setembro!$I$5</f>
        <v>NE</v>
      </c>
      <c r="C15" s="2" t="str">
        <f>[11]Setembro!$I$6</f>
        <v>NE</v>
      </c>
      <c r="D15" s="2" t="str">
        <f>[11]Setembro!$I$7</f>
        <v>NE</v>
      </c>
      <c r="E15" s="2" t="str">
        <f>[11]Setembro!$I$8</f>
        <v>NE</v>
      </c>
      <c r="F15" s="2" t="str">
        <f>[11]Setembro!$I$9</f>
        <v>NE</v>
      </c>
      <c r="G15" s="2" t="str">
        <f>[11]Setembro!$I$10</f>
        <v>NE</v>
      </c>
      <c r="H15" s="2" t="str">
        <f>[11]Setembro!$I$11</f>
        <v>NE</v>
      </c>
      <c r="I15" s="2" t="str">
        <f>[11]Setembro!$I$12</f>
        <v>NE</v>
      </c>
      <c r="J15" s="2" t="str">
        <f>[11]Setembro!$I$13</f>
        <v>NE</v>
      </c>
      <c r="K15" s="2" t="str">
        <f>[11]Setembro!$I$14</f>
        <v>NE</v>
      </c>
      <c r="L15" s="2" t="str">
        <f>[11]Setembro!$I$15</f>
        <v>NE</v>
      </c>
      <c r="M15" s="2" t="str">
        <f>[11]Setembro!$I$16</f>
        <v>NE</v>
      </c>
      <c r="N15" s="2" t="str">
        <f>[11]Setembro!$I$17</f>
        <v>NE</v>
      </c>
      <c r="O15" s="2" t="str">
        <f>[11]Setembro!$I$18</f>
        <v>NE</v>
      </c>
      <c r="P15" s="2" t="str">
        <f>[11]Setembro!$I$19</f>
        <v>NE</v>
      </c>
      <c r="Q15" s="21" t="str">
        <f>[11]Setembro!$I$20</f>
        <v>NE</v>
      </c>
      <c r="R15" s="21" t="str">
        <f>[11]Setembro!$I$21</f>
        <v>NE</v>
      </c>
      <c r="S15" s="21" t="str">
        <f>[11]Setembro!$I$22</f>
        <v>NE</v>
      </c>
      <c r="T15" s="21" t="str">
        <f>[11]Setembro!$I$23</f>
        <v>NE</v>
      </c>
      <c r="U15" s="21" t="str">
        <f>[11]Setembro!$I$24</f>
        <v>NE</v>
      </c>
      <c r="V15" s="21" t="str">
        <f>[11]Setembro!$I$25</f>
        <v>NE</v>
      </c>
      <c r="W15" s="21" t="str">
        <f>[11]Setembro!$I$26</f>
        <v>NE</v>
      </c>
      <c r="X15" s="21" t="str">
        <f>[11]Setembro!$I$27</f>
        <v>NE</v>
      </c>
      <c r="Y15" s="21" t="str">
        <f>[11]Setembro!$I$28</f>
        <v>NE</v>
      </c>
      <c r="Z15" s="21" t="str">
        <f>[11]Setembro!$I$29</f>
        <v>NE</v>
      </c>
      <c r="AA15" s="21" t="str">
        <f>[11]Setembro!$I$30</f>
        <v>NE</v>
      </c>
      <c r="AB15" s="21" t="str">
        <f>[11]Setembro!$I$31</f>
        <v>NE</v>
      </c>
      <c r="AC15" s="21" t="str">
        <f>[11]Setembro!$I$32</f>
        <v>NE</v>
      </c>
      <c r="AD15" s="21" t="str">
        <f>[11]Setembro!$I$33</f>
        <v>NE</v>
      </c>
      <c r="AE15" s="21" t="str">
        <f>[11]Setembro!$I$34</f>
        <v>NE</v>
      </c>
      <c r="AF15" s="52" t="str">
        <f>[11]Setembro!$I$35</f>
        <v>NE</v>
      </c>
      <c r="AG15" s="2"/>
    </row>
    <row r="16" spans="1:33" ht="17.100000000000001" customHeight="1" x14ac:dyDescent="0.2">
      <c r="A16" s="10" t="s">
        <v>9</v>
      </c>
      <c r="B16" s="2" t="str">
        <f>[12]Setembro!$I$5</f>
        <v>L</v>
      </c>
      <c r="C16" s="2" t="str">
        <f>[12]Setembro!$I$6</f>
        <v>SE</v>
      </c>
      <c r="D16" s="2" t="str">
        <f>[12]Setembro!$I$7</f>
        <v>SE</v>
      </c>
      <c r="E16" s="2" t="str">
        <f>[12]Setembro!$I$8</f>
        <v>L</v>
      </c>
      <c r="F16" s="2" t="str">
        <f>[12]Setembro!$I$9</f>
        <v>L</v>
      </c>
      <c r="G16" s="2" t="str">
        <f>[12]Setembro!$I$10</f>
        <v>L</v>
      </c>
      <c r="H16" s="2" t="str">
        <f>[12]Setembro!$I$11</f>
        <v>NE</v>
      </c>
      <c r="I16" s="2" t="str">
        <f>[12]Setembro!$I$12</f>
        <v>N</v>
      </c>
      <c r="J16" s="2" t="str">
        <f>[12]Setembro!$I$13</f>
        <v>NE</v>
      </c>
      <c r="K16" s="2" t="str">
        <f>[12]Setembro!$I$14</f>
        <v>N</v>
      </c>
      <c r="L16" s="2" t="str">
        <f>[12]Setembro!$I$15</f>
        <v>S</v>
      </c>
      <c r="M16" s="2" t="str">
        <f>[12]Setembro!$I$16</f>
        <v>S</v>
      </c>
      <c r="N16" s="2" t="str">
        <f>[12]Setembro!$I$17</f>
        <v>S</v>
      </c>
      <c r="O16" s="2" t="str">
        <f>[12]Setembro!$I$18</f>
        <v>L</v>
      </c>
      <c r="P16" s="2" t="str">
        <f>[12]Setembro!$I$19</f>
        <v>L</v>
      </c>
      <c r="Q16" s="2" t="str">
        <f>[12]Setembro!$I$20</f>
        <v>L</v>
      </c>
      <c r="R16" s="2" t="str">
        <f>[12]Setembro!$I$21</f>
        <v>NE</v>
      </c>
      <c r="S16" s="2" t="str">
        <f>[12]Setembro!$I$22</f>
        <v>NO</v>
      </c>
      <c r="T16" s="21" t="str">
        <f>[12]Setembro!$I$23</f>
        <v>NO</v>
      </c>
      <c r="U16" s="21" t="str">
        <f>[12]Setembro!$I$24</f>
        <v>S</v>
      </c>
      <c r="V16" s="21" t="str">
        <f>[12]Setembro!$I$25</f>
        <v>S</v>
      </c>
      <c r="W16" s="21" t="str">
        <f>[12]Setembro!$I$26</f>
        <v>S</v>
      </c>
      <c r="X16" s="21" t="str">
        <f>[12]Setembro!$I$27</f>
        <v>L</v>
      </c>
      <c r="Y16" s="21" t="str">
        <f>[12]Setembro!$I$28</f>
        <v>L</v>
      </c>
      <c r="Z16" s="21" t="str">
        <f>[12]Setembro!$I$29</f>
        <v>N</v>
      </c>
      <c r="AA16" s="21" t="str">
        <f>[12]Setembro!$I$30</f>
        <v>S</v>
      </c>
      <c r="AB16" s="21" t="str">
        <f>[12]Setembro!$I$31</f>
        <v>L</v>
      </c>
      <c r="AC16" s="21" t="str">
        <f>[12]Setembro!$I$32</f>
        <v>L</v>
      </c>
      <c r="AD16" s="21" t="str">
        <f>[12]Setembro!$I$33</f>
        <v>L</v>
      </c>
      <c r="AE16" s="21" t="str">
        <f>[12]Setembro!$I$34</f>
        <v>L</v>
      </c>
      <c r="AF16" s="52" t="str">
        <f>[12]Setembro!$I$35</f>
        <v>L</v>
      </c>
      <c r="AG16" s="2"/>
    </row>
    <row r="17" spans="1:33" ht="17.100000000000001" customHeight="1" x14ac:dyDescent="0.2">
      <c r="A17" s="10" t="s">
        <v>51</v>
      </c>
      <c r="B17" s="2" t="str">
        <f>[13]Setembro!$I$5</f>
        <v>SE</v>
      </c>
      <c r="C17" s="2" t="str">
        <f>[13]Setembro!$I$6</f>
        <v>S</v>
      </c>
      <c r="D17" s="2" t="str">
        <f>[13]Setembro!$I$7</f>
        <v>S</v>
      </c>
      <c r="E17" s="2" t="str">
        <f>[13]Setembro!$I$8</f>
        <v>L</v>
      </c>
      <c r="F17" s="2" t="str">
        <f>[13]Setembro!$I$9</f>
        <v>N</v>
      </c>
      <c r="G17" s="2" t="str">
        <f>[13]Setembro!$I$10</f>
        <v>N</v>
      </c>
      <c r="H17" s="2" t="str">
        <f>[13]Setembro!$I$11</f>
        <v>N</v>
      </c>
      <c r="I17" s="2" t="str">
        <f>[13]Setembro!$I$12</f>
        <v>S</v>
      </c>
      <c r="J17" s="2" t="str">
        <f>[13]Setembro!$I$13</f>
        <v>N</v>
      </c>
      <c r="K17" s="2" t="str">
        <f>[13]Setembro!$I$14</f>
        <v>S</v>
      </c>
      <c r="L17" s="2" t="str">
        <f>[13]Setembro!$I$15</f>
        <v>S</v>
      </c>
      <c r="M17" s="2" t="str">
        <f>[13]Setembro!$I$16</f>
        <v>S</v>
      </c>
      <c r="N17" s="2" t="str">
        <f>[13]Setembro!$I$17</f>
        <v>S</v>
      </c>
      <c r="O17" s="2" t="str">
        <f>[13]Setembro!$I$18</f>
        <v>NE</v>
      </c>
      <c r="P17" s="2" t="str">
        <f>[13]Setembro!$I$19</f>
        <v>SE</v>
      </c>
      <c r="Q17" s="2" t="str">
        <f>[13]Setembro!$I$20</f>
        <v>N</v>
      </c>
      <c r="R17" s="2" t="str">
        <f>[13]Setembro!$I$21</f>
        <v>SE</v>
      </c>
      <c r="S17" s="2" t="str">
        <f>[13]Setembro!$I$22</f>
        <v>N</v>
      </c>
      <c r="T17" s="21" t="str">
        <f>[13]Setembro!$I$23</f>
        <v>N</v>
      </c>
      <c r="U17" s="21" t="str">
        <f>[13]Setembro!$I$24</f>
        <v>S</v>
      </c>
      <c r="V17" s="21" t="str">
        <f>[13]Setembro!$I$25</f>
        <v>S</v>
      </c>
      <c r="W17" s="21" t="str">
        <f>[13]Setembro!$I$26</f>
        <v>SE</v>
      </c>
      <c r="X17" s="21" t="str">
        <f>[13]Setembro!$I$27</f>
        <v>S</v>
      </c>
      <c r="Y17" s="21" t="str">
        <f>[13]Setembro!$I$28</f>
        <v>SE</v>
      </c>
      <c r="Z17" s="21" t="str">
        <f>[13]Setembro!$I$29</f>
        <v>SO</v>
      </c>
      <c r="AA17" s="21" t="str">
        <f>[13]Setembro!$I$30</f>
        <v>S</v>
      </c>
      <c r="AB17" s="21" t="str">
        <f>[13]Setembro!$I$31</f>
        <v>L</v>
      </c>
      <c r="AC17" s="21" t="str">
        <f>[13]Setembro!$I$32</f>
        <v>L</v>
      </c>
      <c r="AD17" s="21" t="str">
        <f>[13]Setembro!$I$33</f>
        <v>L</v>
      </c>
      <c r="AE17" s="21" t="str">
        <f>[13]Setembro!$I$34</f>
        <v>N</v>
      </c>
      <c r="AF17" s="52" t="str">
        <f>[13]Setembro!$I$35</f>
        <v>N</v>
      </c>
      <c r="AG17" s="2"/>
    </row>
    <row r="18" spans="1:33" ht="17.100000000000001" customHeight="1" x14ac:dyDescent="0.2">
      <c r="A18" s="10" t="s">
        <v>10</v>
      </c>
      <c r="B18" s="3" t="str">
        <f>[14]Setembro!$I$5</f>
        <v>L</v>
      </c>
      <c r="C18" s="3" t="str">
        <f>[14]Setembro!$I$6</f>
        <v>SO</v>
      </c>
      <c r="D18" s="3" t="str">
        <f>[14]Setembro!$I$7</f>
        <v>L</v>
      </c>
      <c r="E18" s="3" t="str">
        <f>[14]Setembro!$I$8</f>
        <v>L</v>
      </c>
      <c r="F18" s="3" t="str">
        <f>[14]Setembro!$I$9</f>
        <v>L</v>
      </c>
      <c r="G18" s="3" t="str">
        <f>[14]Setembro!$I$10</f>
        <v>NE</v>
      </c>
      <c r="H18" s="3" t="str">
        <f>[14]Setembro!$I$11</f>
        <v>N</v>
      </c>
      <c r="I18" s="3" t="str">
        <f>[14]Setembro!$I$12</f>
        <v>N</v>
      </c>
      <c r="J18" s="3" t="str">
        <f>[14]Setembro!$I$13</f>
        <v>N</v>
      </c>
      <c r="K18" s="3" t="str">
        <f>[14]Setembro!$I$14</f>
        <v>SO</v>
      </c>
      <c r="L18" s="3" t="str">
        <f>[14]Setembro!$I$15</f>
        <v>S</v>
      </c>
      <c r="M18" s="3" t="str">
        <f>[14]Setembro!$I$16</f>
        <v>SE</v>
      </c>
      <c r="N18" s="3" t="str">
        <f>[14]Setembro!$I$17</f>
        <v>S</v>
      </c>
      <c r="O18" s="3" t="str">
        <f>[14]Setembro!$I$18</f>
        <v>NE</v>
      </c>
      <c r="P18" s="3" t="str">
        <f>[14]Setembro!$I$19</f>
        <v>NE</v>
      </c>
      <c r="Q18" s="3" t="str">
        <f>[14]Setembro!$I$20</f>
        <v>NE</v>
      </c>
      <c r="R18" s="3" t="str">
        <f>[14]Setembro!$I$21</f>
        <v>N</v>
      </c>
      <c r="S18" s="3" t="str">
        <f>[14]Setembro!$I$22</f>
        <v>N</v>
      </c>
      <c r="T18" s="21" t="str">
        <f>[14]Setembro!$I$23</f>
        <v>SO</v>
      </c>
      <c r="U18" s="21" t="str">
        <f>[14]Setembro!$I$24</f>
        <v>NE</v>
      </c>
      <c r="V18" s="21" t="str">
        <f>[14]Setembro!$I$25</f>
        <v>S</v>
      </c>
      <c r="W18" s="21" t="str">
        <f>[14]Setembro!$I$26</f>
        <v>S</v>
      </c>
      <c r="X18" s="21" t="str">
        <f>[14]Setembro!$I$27</f>
        <v>L</v>
      </c>
      <c r="Y18" s="21" t="str">
        <f>[14]Setembro!$I$28</f>
        <v>L</v>
      </c>
      <c r="Z18" s="21" t="str">
        <f>[14]Setembro!$I$29</f>
        <v>NE</v>
      </c>
      <c r="AA18" s="21" t="str">
        <f>[14]Setembro!$I$30</f>
        <v>S</v>
      </c>
      <c r="AB18" s="21" t="str">
        <f>[14]Setembro!$I$31</f>
        <v>L</v>
      </c>
      <c r="AC18" s="21" t="str">
        <f>[14]Setembro!$I$32</f>
        <v>L</v>
      </c>
      <c r="AD18" s="21" t="str">
        <f>[14]Setembro!$I$33</f>
        <v>L</v>
      </c>
      <c r="AE18" s="21" t="str">
        <f>[14]Setembro!$I$34</f>
        <v>NE</v>
      </c>
      <c r="AF18" s="52" t="str">
        <f>[14]Setembro!$I$35</f>
        <v>L</v>
      </c>
      <c r="AG18" s="2"/>
    </row>
    <row r="19" spans="1:33" ht="17.100000000000001" customHeight="1" x14ac:dyDescent="0.2">
      <c r="A19" s="10" t="s">
        <v>11</v>
      </c>
      <c r="B19" s="2" t="str">
        <f>[15]Setembro!$I$5</f>
        <v>SE</v>
      </c>
      <c r="C19" s="2" t="str">
        <f>[15]Setembro!$I$6</f>
        <v>O</v>
      </c>
      <c r="D19" s="2" t="str">
        <f>[15]Setembro!$I$7</f>
        <v>O</v>
      </c>
      <c r="E19" s="2" t="str">
        <f>[15]Setembro!$I$8</f>
        <v>L</v>
      </c>
      <c r="F19" s="2" t="str">
        <f>[15]Setembro!$I$9</f>
        <v>SE</v>
      </c>
      <c r="G19" s="2" t="str">
        <f>[15]Setembro!$I$10</f>
        <v>O</v>
      </c>
      <c r="H19" s="2" t="str">
        <f>[15]Setembro!$I$11</f>
        <v>O</v>
      </c>
      <c r="I19" s="2" t="str">
        <f>[15]Setembro!$I$12</f>
        <v>O</v>
      </c>
      <c r="J19" s="2" t="str">
        <f>[15]Setembro!$I$13</f>
        <v>O</v>
      </c>
      <c r="K19" s="2" t="str">
        <f>[15]Setembro!$I$14</f>
        <v>O</v>
      </c>
      <c r="L19" s="2" t="str">
        <f>[15]Setembro!$I$15</f>
        <v>S</v>
      </c>
      <c r="M19" s="2" t="str">
        <f>[15]Setembro!$I$16</f>
        <v>O</v>
      </c>
      <c r="N19" s="2" t="str">
        <f>[15]Setembro!$I$17</f>
        <v>SE</v>
      </c>
      <c r="O19" s="2" t="str">
        <f>[15]Setembro!$I$18</f>
        <v>L</v>
      </c>
      <c r="P19" s="2" t="str">
        <f>[15]Setembro!$I$19</f>
        <v>L</v>
      </c>
      <c r="Q19" s="2" t="str">
        <f>[15]Setembro!$I$20</f>
        <v>O</v>
      </c>
      <c r="R19" s="2" t="str">
        <f>[15]Setembro!$I$21</f>
        <v>O</v>
      </c>
      <c r="S19" s="2" t="str">
        <f>[15]Setembro!$I$22</f>
        <v>NO</v>
      </c>
      <c r="T19" s="21" t="str">
        <f>[15]Setembro!$I$23</f>
        <v>NO</v>
      </c>
      <c r="U19" s="21" t="str">
        <f>[15]Setembro!$I$24</f>
        <v>L</v>
      </c>
      <c r="V19" s="21" t="str">
        <f>[15]Setembro!$I$25</f>
        <v>SE</v>
      </c>
      <c r="W19" s="21" t="str">
        <f>[15]Setembro!$I$26</f>
        <v>SE</v>
      </c>
      <c r="X19" s="21" t="str">
        <f>[15]Setembro!$I$27</f>
        <v>L</v>
      </c>
      <c r="Y19" s="21" t="str">
        <f>[15]Setembro!$I$28</f>
        <v>L</v>
      </c>
      <c r="Z19" s="21" t="str">
        <f>[15]Setembro!$I$29</f>
        <v>S</v>
      </c>
      <c r="AA19" s="21" t="str">
        <f>[15]Setembro!$I$30</f>
        <v>S</v>
      </c>
      <c r="AB19" s="21" t="str">
        <f>[15]Setembro!$I$31</f>
        <v>L</v>
      </c>
      <c r="AC19" s="21" t="str">
        <f>[15]Setembro!$I$32</f>
        <v>L</v>
      </c>
      <c r="AD19" s="21" t="str">
        <f>[15]Setembro!$I$33</f>
        <v>L</v>
      </c>
      <c r="AE19" s="21" t="str">
        <f>[15]Setembro!$I$34</f>
        <v>L</v>
      </c>
      <c r="AF19" s="52" t="str">
        <f>[15]Setembro!$I$35</f>
        <v>O</v>
      </c>
      <c r="AG19" s="2"/>
    </row>
    <row r="20" spans="1:33" ht="17.100000000000001" customHeight="1" x14ac:dyDescent="0.2">
      <c r="A20" s="10" t="s">
        <v>12</v>
      </c>
      <c r="B20" s="2" t="str">
        <f>[16]Setembro!$I$5</f>
        <v>S</v>
      </c>
      <c r="C20" s="2" t="str">
        <f>[16]Setembro!$I$6</f>
        <v>S</v>
      </c>
      <c r="D20" s="2" t="str">
        <f>[16]Setembro!$I$7</f>
        <v>S</v>
      </c>
      <c r="E20" s="2" t="str">
        <f>[16]Setembro!$I$8</f>
        <v>S</v>
      </c>
      <c r="F20" s="2" t="str">
        <f>[16]Setembro!$I$9</f>
        <v>S</v>
      </c>
      <c r="G20" s="2" t="str">
        <f>[16]Setembro!$I$10</f>
        <v>O</v>
      </c>
      <c r="H20" s="2" t="str">
        <f>[16]Setembro!$I$11</f>
        <v>NO</v>
      </c>
      <c r="I20" s="2" t="str">
        <f>[16]Setembro!$I$12</f>
        <v>N</v>
      </c>
      <c r="J20" s="2" t="str">
        <f>[16]Setembro!$I$13</f>
        <v>N</v>
      </c>
      <c r="K20" s="2" t="str">
        <f>[16]Setembro!$I$14</f>
        <v>S</v>
      </c>
      <c r="L20" s="2" t="str">
        <f>[16]Setembro!$I$15</f>
        <v>S</v>
      </c>
      <c r="M20" s="2" t="str">
        <f>[16]Setembro!$I$16</f>
        <v>S</v>
      </c>
      <c r="N20" s="2" t="str">
        <f>[16]Setembro!$I$17</f>
        <v>S</v>
      </c>
      <c r="O20" s="2" t="str">
        <f>[16]Setembro!$I$18</f>
        <v>S</v>
      </c>
      <c r="P20" s="2" t="str">
        <f>[16]Setembro!$I$19</f>
        <v>SE</v>
      </c>
      <c r="Q20" s="2" t="str">
        <f>[16]Setembro!$I$20</f>
        <v>NO</v>
      </c>
      <c r="R20" s="2" t="str">
        <f>[16]Setembro!$I$21</f>
        <v>N</v>
      </c>
      <c r="S20" s="2" t="str">
        <f>[16]Setembro!$I$22</f>
        <v>N</v>
      </c>
      <c r="T20" s="2" t="str">
        <f>[16]Setembro!$I$23</f>
        <v>NO</v>
      </c>
      <c r="U20" s="2" t="str">
        <f>[16]Setembro!$I$24</f>
        <v>L</v>
      </c>
      <c r="V20" s="2" t="str">
        <f>[16]Setembro!$I$25</f>
        <v>SE</v>
      </c>
      <c r="W20" s="2" t="str">
        <f>[16]Setembro!$I$26</f>
        <v>SE</v>
      </c>
      <c r="X20" s="2" t="str">
        <f>[16]Setembro!$I$27</f>
        <v>S</v>
      </c>
      <c r="Y20" s="2" t="str">
        <f>[16]Setembro!$I$28</f>
        <v>S</v>
      </c>
      <c r="Z20" s="2" t="str">
        <f>[16]Setembro!$I$29</f>
        <v>S</v>
      </c>
      <c r="AA20" s="2" t="str">
        <f>[16]Setembro!$I$30</f>
        <v>S</v>
      </c>
      <c r="AB20" s="2" t="str">
        <f>[16]Setembro!$I$31</f>
        <v>SE</v>
      </c>
      <c r="AC20" s="2" t="str">
        <f>[16]Setembro!$I$32</f>
        <v>S</v>
      </c>
      <c r="AD20" s="2" t="str">
        <f>[16]Setembro!$I$33</f>
        <v>S</v>
      </c>
      <c r="AE20" s="2" t="str">
        <f>[16]Setembro!$I$34</f>
        <v>N</v>
      </c>
      <c r="AF20" s="53" t="str">
        <f>[16]Setembro!$I$35</f>
        <v>S</v>
      </c>
      <c r="AG20" s="2"/>
    </row>
    <row r="21" spans="1:33" ht="17.100000000000001" customHeight="1" x14ac:dyDescent="0.2">
      <c r="A21" s="10" t="s">
        <v>13</v>
      </c>
      <c r="B21" s="21" t="str">
        <f>[17]Setembro!$I$5</f>
        <v>S</v>
      </c>
      <c r="C21" s="21" t="str">
        <f>[17]Setembro!$I$6</f>
        <v>SE</v>
      </c>
      <c r="D21" s="21" t="str">
        <f>[17]Setembro!$I$7</f>
        <v>SE</v>
      </c>
      <c r="E21" s="21" t="str">
        <f>[17]Setembro!$I$8</f>
        <v>L</v>
      </c>
      <c r="F21" s="21" t="str">
        <f>[17]Setembro!$I$9</f>
        <v>L</v>
      </c>
      <c r="G21" s="21" t="str">
        <f>[17]Setembro!$I$10</f>
        <v>NE</v>
      </c>
      <c r="H21" s="21" t="str">
        <f>[17]Setembro!$I$11</f>
        <v>N</v>
      </c>
      <c r="I21" s="21" t="str">
        <f>[17]Setembro!$I$12</f>
        <v>NE</v>
      </c>
      <c r="J21" s="21" t="str">
        <f>[17]Setembro!$I$13</f>
        <v>NE</v>
      </c>
      <c r="K21" s="21" t="str">
        <f>[17]Setembro!$I$14</f>
        <v>NE</v>
      </c>
      <c r="L21" s="21" t="str">
        <f>[17]Setembro!$I$15</f>
        <v>SO</v>
      </c>
      <c r="M21" s="21" t="str">
        <f>[17]Setembro!$I$16</f>
        <v>L</v>
      </c>
      <c r="N21" s="21" t="str">
        <f>[17]Setembro!$I$17</f>
        <v>S</v>
      </c>
      <c r="O21" s="21" t="str">
        <f>[17]Setembro!$I$18</f>
        <v>S</v>
      </c>
      <c r="P21" s="21" t="str">
        <f>[17]Setembro!$I$19</f>
        <v>NO</v>
      </c>
      <c r="Q21" s="21" t="str">
        <f>[17]Setembro!$I$20</f>
        <v>N</v>
      </c>
      <c r="R21" s="21" t="str">
        <f>[17]Setembro!$I$21</f>
        <v>N</v>
      </c>
      <c r="S21" s="21" t="str">
        <f>[17]Setembro!$I$22</f>
        <v>N</v>
      </c>
      <c r="T21" s="21" t="str">
        <f>[17]Setembro!$I$23</f>
        <v>N</v>
      </c>
      <c r="U21" s="21" t="str">
        <f>[17]Setembro!$I$24</f>
        <v>N</v>
      </c>
      <c r="V21" s="21" t="str">
        <f>[17]Setembro!$I$25</f>
        <v>N</v>
      </c>
      <c r="W21" s="21" t="str">
        <f>[17]Setembro!$I$26</f>
        <v>SE</v>
      </c>
      <c r="X21" s="21" t="str">
        <f>[17]Setembro!$I$27</f>
        <v>SE</v>
      </c>
      <c r="Y21" s="21" t="str">
        <f>[17]Setembro!$I$28</f>
        <v>N</v>
      </c>
      <c r="Z21" s="21" t="str">
        <f>[17]Setembro!$I$29</f>
        <v>NE</v>
      </c>
      <c r="AA21" s="21" t="str">
        <f>[17]Setembro!$I$30</f>
        <v>S</v>
      </c>
      <c r="AB21" s="21" t="str">
        <f>[17]Setembro!$I$31</f>
        <v>SE</v>
      </c>
      <c r="AC21" s="21" t="str">
        <f>[17]Setembro!$I$32</f>
        <v>SE</v>
      </c>
      <c r="AD21" s="21" t="str">
        <f>[17]Setembro!$I$33</f>
        <v>L</v>
      </c>
      <c r="AE21" s="21" t="str">
        <f>[17]Setembro!$I$34</f>
        <v>N</v>
      </c>
      <c r="AF21" s="52" t="str">
        <f>[17]Setembro!$I$35</f>
        <v>N</v>
      </c>
      <c r="AG21" s="2"/>
    </row>
    <row r="22" spans="1:33" ht="17.100000000000001" customHeight="1" x14ac:dyDescent="0.2">
      <c r="A22" s="10" t="s">
        <v>14</v>
      </c>
      <c r="B22" s="2" t="str">
        <f>[18]Setembro!$I$5</f>
        <v>S</v>
      </c>
      <c r="C22" s="2" t="str">
        <f>[18]Setembro!$I$6</f>
        <v>SE</v>
      </c>
      <c r="D22" s="2" t="str">
        <f>[18]Setembro!$I$7</f>
        <v>SE</v>
      </c>
      <c r="E22" s="2" t="str">
        <f>[18]Setembro!$I$8</f>
        <v>SE</v>
      </c>
      <c r="F22" s="2" t="str">
        <f>[18]Setembro!$I$9</f>
        <v>L</v>
      </c>
      <c r="G22" s="2" t="str">
        <f>[18]Setembro!$I$10</f>
        <v>L</v>
      </c>
      <c r="H22" s="2" t="str">
        <f>[18]Setembro!$I$11</f>
        <v>L</v>
      </c>
      <c r="I22" s="2" t="str">
        <f>[18]Setembro!$I$12</f>
        <v>L</v>
      </c>
      <c r="J22" s="2" t="str">
        <f>[18]Setembro!$I$13</f>
        <v>N</v>
      </c>
      <c r="K22" s="2" t="str">
        <f>[18]Setembro!$I$14</f>
        <v>N</v>
      </c>
      <c r="L22" s="2" t="str">
        <f>[18]Setembro!$I$15</f>
        <v>S</v>
      </c>
      <c r="M22" s="2" t="str">
        <f>[18]Setembro!$I$16</f>
        <v>S</v>
      </c>
      <c r="N22" s="2" t="str">
        <f>[18]Setembro!$I$17</f>
        <v>SO</v>
      </c>
      <c r="O22" s="2" t="str">
        <f>[18]Setembro!$I$18</f>
        <v>SE</v>
      </c>
      <c r="P22" s="2" t="str">
        <f>[18]Setembro!$I$19</f>
        <v>SE</v>
      </c>
      <c r="Q22" s="2" t="str">
        <f>[18]Setembro!$I$20</f>
        <v>SE</v>
      </c>
      <c r="R22" s="2" t="str">
        <f>[18]Setembro!$I$21</f>
        <v>N</v>
      </c>
      <c r="S22" s="2" t="str">
        <f>[18]Setembro!$I$22</f>
        <v>N</v>
      </c>
      <c r="T22" s="2" t="str">
        <f>[18]Setembro!$I$23</f>
        <v>NO</v>
      </c>
      <c r="U22" s="2" t="str">
        <f>[18]Setembro!$I$24</f>
        <v>N</v>
      </c>
      <c r="V22" s="2" t="str">
        <f>[18]Setembro!$I$25</f>
        <v>NE</v>
      </c>
      <c r="W22" s="2" t="str">
        <f>[18]Setembro!$I$26</f>
        <v>S</v>
      </c>
      <c r="X22" s="2" t="str">
        <f>[18]Setembro!$I$27</f>
        <v>SE</v>
      </c>
      <c r="Y22" s="2" t="str">
        <f>[18]Setembro!$I$28</f>
        <v>L</v>
      </c>
      <c r="Z22" s="2" t="str">
        <f>[18]Setembro!$I$29</f>
        <v>NE</v>
      </c>
      <c r="AA22" s="2" t="str">
        <f>[18]Setembro!$I$30</f>
        <v>SO</v>
      </c>
      <c r="AB22" s="2" t="str">
        <f>[18]Setembro!$I$31</f>
        <v>SE</v>
      </c>
      <c r="AC22" s="2" t="str">
        <f>[18]Setembro!$I$32</f>
        <v>SE</v>
      </c>
      <c r="AD22" s="2" t="str">
        <f>[18]Setembro!$I$33</f>
        <v>SE</v>
      </c>
      <c r="AE22" s="2" t="str">
        <f>[18]Setembro!$I$34</f>
        <v>SE</v>
      </c>
      <c r="AF22" s="53" t="str">
        <f>[18]Setembro!$I$35</f>
        <v>SE</v>
      </c>
      <c r="AG22" s="2"/>
    </row>
    <row r="23" spans="1:33" ht="17.100000000000001" customHeight="1" x14ac:dyDescent="0.2">
      <c r="A23" s="10" t="s">
        <v>15</v>
      </c>
      <c r="B23" s="2" t="str">
        <f>[19]Setembro!$I$5</f>
        <v>NE</v>
      </c>
      <c r="C23" s="2" t="str">
        <f>[19]Setembro!$I$6</f>
        <v>NE</v>
      </c>
      <c r="D23" s="2" t="str">
        <f>[19]Setembro!$I$7</f>
        <v>L</v>
      </c>
      <c r="E23" s="2" t="str">
        <f>[19]Setembro!$I$8</f>
        <v>NE</v>
      </c>
      <c r="F23" s="2" t="str">
        <f>[19]Setembro!$I$9</f>
        <v>NE</v>
      </c>
      <c r="G23" s="2" t="str">
        <f>[19]Setembro!$I$10</f>
        <v>NE</v>
      </c>
      <c r="H23" s="2" t="str">
        <f>[19]Setembro!$I$11</f>
        <v>N</v>
      </c>
      <c r="I23" s="2" t="str">
        <f>[19]Setembro!$I$12</f>
        <v>N</v>
      </c>
      <c r="J23" s="2" t="str">
        <f>[19]Setembro!$I$13</f>
        <v>NE</v>
      </c>
      <c r="K23" s="2" t="str">
        <f>[19]Setembro!$I$14</f>
        <v>SO</v>
      </c>
      <c r="L23" s="2" t="str">
        <f>[19]Setembro!$I$15</f>
        <v>S</v>
      </c>
      <c r="M23" s="2" t="str">
        <f>[19]Setembro!$I$16</f>
        <v>NE</v>
      </c>
      <c r="N23" s="2" t="str">
        <f>[19]Setembro!$I$17</f>
        <v>S</v>
      </c>
      <c r="O23" s="2" t="str">
        <f>[19]Setembro!$I$18</f>
        <v>NE</v>
      </c>
      <c r="P23" s="2" t="str">
        <f>[19]Setembro!$I$19</f>
        <v>NE</v>
      </c>
      <c r="Q23" s="2" t="str">
        <f>[19]Setembro!$I$20</f>
        <v>NE</v>
      </c>
      <c r="R23" s="2" t="str">
        <f>[19]Setembro!$I$21</f>
        <v>NE</v>
      </c>
      <c r="S23" s="2" t="str">
        <f>[19]Setembro!$I$22</f>
        <v>N</v>
      </c>
      <c r="T23" s="2" t="str">
        <f>[19]Setembro!$I$23</f>
        <v>SO</v>
      </c>
      <c r="U23" s="2" t="str">
        <f>[19]Setembro!$I$24</f>
        <v>NE</v>
      </c>
      <c r="V23" s="2" t="str">
        <f>[19]Setembro!$I$25</f>
        <v>SE</v>
      </c>
      <c r="W23" s="2" t="str">
        <f>[19]Setembro!$I$26</f>
        <v>S</v>
      </c>
      <c r="X23" s="2" t="str">
        <f>[19]Setembro!$I$27</f>
        <v>NE</v>
      </c>
      <c r="Y23" s="2" t="str">
        <f>[19]Setembro!$I$28</f>
        <v>NE</v>
      </c>
      <c r="Z23" s="2" t="str">
        <f>[19]Setembro!$I$29</f>
        <v>NE</v>
      </c>
      <c r="AA23" s="2" t="str">
        <f>[19]Setembro!$I$30</f>
        <v>S</v>
      </c>
      <c r="AB23" s="2" t="str">
        <f>[19]Setembro!$I$31</f>
        <v>L</v>
      </c>
      <c r="AC23" s="2" t="str">
        <f>[19]Setembro!$I$32</f>
        <v>NE</v>
      </c>
      <c r="AD23" s="2" t="str">
        <f>[19]Setembro!$I$33</f>
        <v>NE</v>
      </c>
      <c r="AE23" s="2" t="str">
        <f>[19]Setembro!$I$34</f>
        <v>NE</v>
      </c>
      <c r="AF23" s="53" t="str">
        <f>[19]Setembro!$I$35</f>
        <v>NE</v>
      </c>
      <c r="AG23" s="2"/>
    </row>
    <row r="24" spans="1:33" ht="17.100000000000001" customHeight="1" x14ac:dyDescent="0.2">
      <c r="A24" s="10" t="s">
        <v>16</v>
      </c>
      <c r="B24" s="24" t="str">
        <f>[20]Setembro!$I$5</f>
        <v>SO</v>
      </c>
      <c r="C24" s="24" t="str">
        <f>[20]Setembro!$I$6</f>
        <v>SO</v>
      </c>
      <c r="D24" s="24" t="str">
        <f>[20]Setembro!$I$7</f>
        <v>SO</v>
      </c>
      <c r="E24" s="24" t="str">
        <f>[20]Setembro!$I$8</f>
        <v>SO</v>
      </c>
      <c r="F24" s="24" t="str">
        <f>[20]Setembro!$I$9</f>
        <v>SO</v>
      </c>
      <c r="G24" s="24" t="str">
        <f>[20]Setembro!$I$10</f>
        <v>SO</v>
      </c>
      <c r="H24" s="24" t="str">
        <f>[20]Setembro!$I$11</f>
        <v>SO</v>
      </c>
      <c r="I24" s="24" t="str">
        <f>[20]Setembro!$I$12</f>
        <v>S</v>
      </c>
      <c r="J24" s="24" t="str">
        <f>[20]Setembro!$I$13</f>
        <v>SO</v>
      </c>
      <c r="K24" s="24" t="str">
        <f>[20]Setembro!$I$14</f>
        <v>S</v>
      </c>
      <c r="L24" s="24" t="str">
        <f>[20]Setembro!$I$15</f>
        <v>S</v>
      </c>
      <c r="M24" s="24" t="str">
        <f>[20]Setembro!$I$16</f>
        <v>S</v>
      </c>
      <c r="N24" s="24" t="str">
        <f>[20]Setembro!$I$17</f>
        <v>S</v>
      </c>
      <c r="O24" s="24" t="str">
        <f>[20]Setembro!$I$18</f>
        <v>NO</v>
      </c>
      <c r="P24" s="24" t="str">
        <f>[20]Setembro!$I$19</f>
        <v>S</v>
      </c>
      <c r="Q24" s="24" t="str">
        <f>[20]Setembro!$I$20</f>
        <v>SO</v>
      </c>
      <c r="R24" s="24" t="str">
        <f>[20]Setembro!$I$21</f>
        <v>S</v>
      </c>
      <c r="S24" s="24" t="str">
        <f>[20]Setembro!$I$22</f>
        <v>S</v>
      </c>
      <c r="T24" s="24" t="str">
        <f>[20]Setembro!$I$23</f>
        <v>S</v>
      </c>
      <c r="U24" s="24" t="str">
        <f>[20]Setembro!$I$24</f>
        <v>SO</v>
      </c>
      <c r="V24" s="24" t="str">
        <f>[20]Setembro!$I$25</f>
        <v>S</v>
      </c>
      <c r="W24" s="24" t="str">
        <f>[20]Setembro!$I$26</f>
        <v>SO</v>
      </c>
      <c r="X24" s="24" t="str">
        <f>[20]Setembro!$I$27</f>
        <v>SO</v>
      </c>
      <c r="Y24" s="24" t="str">
        <f>[20]Setembro!$I$28</f>
        <v>SO</v>
      </c>
      <c r="Z24" s="24" t="str">
        <f>[20]Setembro!$I$29</f>
        <v>SO</v>
      </c>
      <c r="AA24" s="24" t="str">
        <f>[20]Setembro!$I$30</f>
        <v>S</v>
      </c>
      <c r="AB24" s="24" t="str">
        <f>[20]Setembro!$I$31</f>
        <v>SO</v>
      </c>
      <c r="AC24" s="24" t="str">
        <f>[20]Setembro!$I$32</f>
        <v>SO</v>
      </c>
      <c r="AD24" s="24" t="str">
        <f>[20]Setembro!$I$33</f>
        <v>SO</v>
      </c>
      <c r="AE24" s="24" t="str">
        <f>[20]Setembro!$I$34</f>
        <v>SO</v>
      </c>
      <c r="AF24" s="54" t="str">
        <f>[20]Setembro!$I$35</f>
        <v>SO</v>
      </c>
      <c r="AG24" s="2"/>
    </row>
    <row r="25" spans="1:33" ht="17.100000000000001" customHeight="1" x14ac:dyDescent="0.2">
      <c r="A25" s="10" t="s">
        <v>17</v>
      </c>
      <c r="B25" s="2" t="str">
        <f>[21]Setembro!$I$5</f>
        <v>SE</v>
      </c>
      <c r="C25" s="2" t="str">
        <f>[21]Setembro!$I$6</f>
        <v>SE</v>
      </c>
      <c r="D25" s="2" t="str">
        <f>[21]Setembro!$I$7</f>
        <v>SE</v>
      </c>
      <c r="E25" s="2" t="str">
        <f>[21]Setembro!$I$8</f>
        <v>L</v>
      </c>
      <c r="F25" s="2" t="str">
        <f>[21]Setembro!$I$9</f>
        <v>L</v>
      </c>
      <c r="G25" s="2" t="str">
        <f>[21]Setembro!$I$10</f>
        <v>N</v>
      </c>
      <c r="H25" s="2" t="str">
        <f>[21]Setembro!$I$11</f>
        <v>N</v>
      </c>
      <c r="I25" s="2" t="str">
        <f>[21]Setembro!$I$12</f>
        <v>NO</v>
      </c>
      <c r="J25" s="2" t="str">
        <f>[21]Setembro!$I$13</f>
        <v>N</v>
      </c>
      <c r="K25" s="2" t="str">
        <f>[21]Setembro!$I$14</f>
        <v>O</v>
      </c>
      <c r="L25" s="2" t="str">
        <f>[21]Setembro!$I$15</f>
        <v>S</v>
      </c>
      <c r="M25" s="2" t="str">
        <f>[21]Setembro!$I$16</f>
        <v>NE</v>
      </c>
      <c r="N25" s="2" t="str">
        <f>[21]Setembro!$I$17</f>
        <v>S</v>
      </c>
      <c r="O25" s="2" t="str">
        <f>[21]Setembro!$I$18</f>
        <v>L</v>
      </c>
      <c r="P25" s="2" t="str">
        <f>[21]Setembro!$I$19</f>
        <v>L</v>
      </c>
      <c r="Q25" s="2" t="str">
        <f>[21]Setembro!$I$20</f>
        <v>NO</v>
      </c>
      <c r="R25" s="2" t="str">
        <f>[21]Setembro!$I$21</f>
        <v>N</v>
      </c>
      <c r="S25" s="2" t="str">
        <f>[21]Setembro!$I$22</f>
        <v>N</v>
      </c>
      <c r="T25" s="2" t="str">
        <f>[21]Setembro!$I$23</f>
        <v>NO</v>
      </c>
      <c r="U25" s="2" t="str">
        <f>[21]Setembro!$I$24</f>
        <v>N</v>
      </c>
      <c r="V25" s="2" t="str">
        <f>[21]Setembro!$I$25</f>
        <v>SE</v>
      </c>
      <c r="W25" s="2" t="str">
        <f>[21]Setembro!$I$26</f>
        <v>SE</v>
      </c>
      <c r="X25" s="2" t="str">
        <f>[21]Setembro!$I$27</f>
        <v>L</v>
      </c>
      <c r="Y25" s="2" t="str">
        <f>[21]Setembro!$I$28</f>
        <v>L</v>
      </c>
      <c r="Z25" s="2" t="str">
        <f>[21]Setembro!$I$29</f>
        <v>NE</v>
      </c>
      <c r="AA25" s="2" t="str">
        <f>[21]Setembro!$I$30</f>
        <v>S</v>
      </c>
      <c r="AB25" s="2" t="str">
        <f>[21]Setembro!$I$31</f>
        <v>L</v>
      </c>
      <c r="AC25" s="2" t="str">
        <f>[21]Setembro!$I$32</f>
        <v>L</v>
      </c>
      <c r="AD25" s="2" t="str">
        <f>[21]Setembro!$I$33</f>
        <v>L</v>
      </c>
      <c r="AE25" s="2" t="str">
        <f>[21]Setembro!$I$34</f>
        <v>L</v>
      </c>
      <c r="AF25" s="53" t="str">
        <f>[21]Setembro!$I$35</f>
        <v>L</v>
      </c>
      <c r="AG25" s="2"/>
    </row>
    <row r="26" spans="1:33" ht="17.100000000000001" customHeight="1" x14ac:dyDescent="0.2">
      <c r="A26" s="10" t="s">
        <v>18</v>
      </c>
      <c r="B26" s="2" t="str">
        <f>[22]Setembro!$I$5</f>
        <v>L</v>
      </c>
      <c r="C26" s="2" t="str">
        <f>[22]Setembro!$I$6</f>
        <v>L</v>
      </c>
      <c r="D26" s="2" t="str">
        <f>[22]Setembro!$I$7</f>
        <v>SE</v>
      </c>
      <c r="E26" s="2" t="str">
        <f>[22]Setembro!$I$8</f>
        <v>L</v>
      </c>
      <c r="F26" s="2" t="str">
        <f>[22]Setembro!$I$9</f>
        <v>L</v>
      </c>
      <c r="G26" s="2" t="str">
        <f>[22]Setembro!$I$10</f>
        <v>N</v>
      </c>
      <c r="H26" s="2" t="str">
        <f>[22]Setembro!$I$11</f>
        <v>L</v>
      </c>
      <c r="I26" s="2" t="str">
        <f>[22]Setembro!$I$12</f>
        <v>N</v>
      </c>
      <c r="J26" s="2" t="str">
        <f>[22]Setembro!$I$13</f>
        <v>SE</v>
      </c>
      <c r="K26" s="2" t="str">
        <f>[22]Setembro!$I$14</f>
        <v>O</v>
      </c>
      <c r="L26" s="2" t="str">
        <f>[22]Setembro!$I$15</f>
        <v>S</v>
      </c>
      <c r="M26" s="2" t="str">
        <f>[22]Setembro!$I$16</f>
        <v>SE</v>
      </c>
      <c r="N26" s="2" t="str">
        <f>[22]Setembro!$I$17</f>
        <v>S</v>
      </c>
      <c r="O26" s="2" t="str">
        <f>[22]Setembro!$I$18</f>
        <v>L</v>
      </c>
      <c r="P26" s="2" t="str">
        <f>[22]Setembro!$I$19</f>
        <v>L</v>
      </c>
      <c r="Q26" s="2" t="str">
        <f>[22]Setembro!$I$20</f>
        <v>N</v>
      </c>
      <c r="R26" s="2" t="str">
        <f>[22]Setembro!$I$21</f>
        <v>NO</v>
      </c>
      <c r="S26" s="2" t="str">
        <f>[22]Setembro!$I$22</f>
        <v>NO</v>
      </c>
      <c r="T26" s="2" t="str">
        <f>[22]Setembro!$I$23</f>
        <v>NO</v>
      </c>
      <c r="U26" s="2" t="str">
        <f>[22]Setembro!$I$24</f>
        <v>L</v>
      </c>
      <c r="V26" s="2" t="str">
        <f>[22]Setembro!$I$25</f>
        <v>NO</v>
      </c>
      <c r="W26" s="2" t="str">
        <f>[22]Setembro!$I$26</f>
        <v>SE</v>
      </c>
      <c r="X26" s="2" t="str">
        <f>[22]Setembro!$I$27</f>
        <v>L</v>
      </c>
      <c r="Y26" s="2" t="str">
        <f>[22]Setembro!$I$28</f>
        <v>L</v>
      </c>
      <c r="Z26" s="2" t="str">
        <f>[22]Setembro!$I$29</f>
        <v>SO</v>
      </c>
      <c r="AA26" s="2" t="str">
        <f>[22]Setembro!$I$30</f>
        <v>S</v>
      </c>
      <c r="AB26" s="2" t="str">
        <f>[22]Setembro!$I$31</f>
        <v>L</v>
      </c>
      <c r="AC26" s="2" t="str">
        <f>[22]Setembro!$I$32</f>
        <v>L</v>
      </c>
      <c r="AD26" s="2" t="str">
        <f>[22]Setembro!$I$33</f>
        <v>L</v>
      </c>
      <c r="AE26" s="2" t="str">
        <f>[22]Setembro!$I$34</f>
        <v>L</v>
      </c>
      <c r="AF26" s="53" t="str">
        <f>[22]Setembro!$I$35</f>
        <v>L</v>
      </c>
      <c r="AG26" s="2"/>
    </row>
    <row r="27" spans="1:33" ht="17.100000000000001" customHeight="1" x14ac:dyDescent="0.2">
      <c r="A27" s="10" t="s">
        <v>19</v>
      </c>
      <c r="B27" s="2" t="str">
        <f>[23]Setembro!$I$5</f>
        <v>NE</v>
      </c>
      <c r="C27" s="2" t="str">
        <f>[23]Setembro!$I$6</f>
        <v>L</v>
      </c>
      <c r="D27" s="2" t="str">
        <f>[23]Setembro!$I$7</f>
        <v>SE</v>
      </c>
      <c r="E27" s="2" t="str">
        <f>[23]Setembro!$I$8</f>
        <v>NE</v>
      </c>
      <c r="F27" s="2" t="str">
        <f>[23]Setembro!$I$9</f>
        <v>NE</v>
      </c>
      <c r="G27" s="2" t="str">
        <f>[23]Setembro!$I$10</f>
        <v>NE</v>
      </c>
      <c r="H27" s="2" t="str">
        <f>[23]Setembro!$I$11</f>
        <v>N</v>
      </c>
      <c r="I27" s="2" t="str">
        <f>[23]Setembro!$I$12</f>
        <v>NE</v>
      </c>
      <c r="J27" s="2" t="str">
        <f>[23]Setembro!$I$13</f>
        <v>NE</v>
      </c>
      <c r="K27" s="2" t="str">
        <f>[23]Setembro!$I$14</f>
        <v>SO</v>
      </c>
      <c r="L27" s="2" t="str">
        <f>[23]Setembro!$I$15</f>
        <v>S</v>
      </c>
      <c r="M27" s="2" t="str">
        <f>[23]Setembro!$I$16</f>
        <v>S</v>
      </c>
      <c r="N27" s="2" t="str">
        <f>[23]Setembro!$I$17</f>
        <v>S</v>
      </c>
      <c r="O27" s="2" t="str">
        <f>[23]Setembro!$I$18</f>
        <v>NE</v>
      </c>
      <c r="P27" s="2" t="str">
        <f>[23]Setembro!$I$19</f>
        <v>NE</v>
      </c>
      <c r="Q27" s="2" t="str">
        <f>[23]Setembro!$I$20</f>
        <v>N</v>
      </c>
      <c r="R27" s="2" t="str">
        <f>[23]Setembro!$I$21</f>
        <v>NE</v>
      </c>
      <c r="S27" s="2" t="str">
        <f>[23]Setembro!$I$22</f>
        <v>N</v>
      </c>
      <c r="T27" s="2" t="str">
        <f>[23]Setembro!$I$23</f>
        <v>SO</v>
      </c>
      <c r="U27" s="2" t="str">
        <f>[23]Setembro!$I$24</f>
        <v>NE</v>
      </c>
      <c r="V27" s="2" t="str">
        <f>[23]Setembro!$I$25</f>
        <v>S</v>
      </c>
      <c r="W27" s="2" t="str">
        <f>[23]Setembro!$I$26</f>
        <v>S</v>
      </c>
      <c r="X27" s="2" t="str">
        <f>[23]Setembro!$I$27</f>
        <v>SE</v>
      </c>
      <c r="Y27" s="2" t="str">
        <f>[23]Setembro!$I$28</f>
        <v>NE</v>
      </c>
      <c r="Z27" s="2" t="str">
        <f>[23]Setembro!$I$29</f>
        <v>S</v>
      </c>
      <c r="AA27" s="2" t="str">
        <f>[23]Setembro!$I$30</f>
        <v>S</v>
      </c>
      <c r="AB27" s="2" t="str">
        <f>[23]Setembro!$I$31</f>
        <v>L</v>
      </c>
      <c r="AC27" s="2" t="str">
        <f>[23]Setembro!$I$32</f>
        <v>L</v>
      </c>
      <c r="AD27" s="2" t="str">
        <f>[23]Setembro!$I$33</f>
        <v>NE</v>
      </c>
      <c r="AE27" s="2" t="str">
        <f>[23]Setembro!$I$34</f>
        <v>NE</v>
      </c>
      <c r="AF27" s="53" t="str">
        <f>[23]Setembro!$I$35</f>
        <v>NE</v>
      </c>
      <c r="AG27" s="2"/>
    </row>
    <row r="28" spans="1:33" ht="17.100000000000001" customHeight="1" x14ac:dyDescent="0.2">
      <c r="A28" s="10" t="s">
        <v>31</v>
      </c>
      <c r="B28" s="2" t="str">
        <f>[24]Setembro!$I$5</f>
        <v>SE</v>
      </c>
      <c r="C28" s="2" t="str">
        <f>[24]Setembro!$I$6</f>
        <v>SE</v>
      </c>
      <c r="D28" s="2" t="str">
        <f>[24]Setembro!$I$7</f>
        <v>SE</v>
      </c>
      <c r="E28" s="2" t="str">
        <f>[24]Setembro!$I$8</f>
        <v>SE</v>
      </c>
      <c r="F28" s="2" t="str">
        <f>[24]Setembro!$I$9</f>
        <v>NE</v>
      </c>
      <c r="G28" s="2" t="str">
        <f>[24]Setembro!$I$10</f>
        <v>N</v>
      </c>
      <c r="H28" s="2" t="str">
        <f>[24]Setembro!$I$11</f>
        <v>NO</v>
      </c>
      <c r="I28" s="2" t="str">
        <f>[24]Setembro!$I$12</f>
        <v>NO</v>
      </c>
      <c r="J28" s="2" t="str">
        <f>[24]Setembro!$I$13</f>
        <v>NE</v>
      </c>
      <c r="K28" s="2" t="str">
        <f>[24]Setembro!$I$14</f>
        <v>NO</v>
      </c>
      <c r="L28" s="2" t="str">
        <f>[24]Setembro!$I$15</f>
        <v>SE</v>
      </c>
      <c r="M28" s="2" t="str">
        <f>[24]Setembro!$I$16</f>
        <v>SE</v>
      </c>
      <c r="N28" s="2" t="str">
        <f>[24]Setembro!$I$17</f>
        <v>SE</v>
      </c>
      <c r="O28" s="2" t="str">
        <f>[24]Setembro!$I$18</f>
        <v>SE</v>
      </c>
      <c r="P28" s="2" t="str">
        <f>[24]Setembro!$I$19</f>
        <v>NE</v>
      </c>
      <c r="Q28" s="2" t="str">
        <f>[24]Setembro!$I$20</f>
        <v>NO</v>
      </c>
      <c r="R28" s="2" t="str">
        <f>[24]Setembro!$I$21</f>
        <v>NO</v>
      </c>
      <c r="S28" s="2" t="str">
        <f>[24]Setembro!$I$22</f>
        <v>NO</v>
      </c>
      <c r="T28" s="2" t="str">
        <f>[24]Setembro!$I$23</f>
        <v>N</v>
      </c>
      <c r="U28" s="2" t="str">
        <f>[24]Setembro!$I$24</f>
        <v>SE</v>
      </c>
      <c r="V28" s="2" t="str">
        <f>[24]Setembro!$I$25</f>
        <v>NO</v>
      </c>
      <c r="W28" s="2" t="str">
        <f>[24]Setembro!$I$26</f>
        <v>SE</v>
      </c>
      <c r="X28" s="2" t="str">
        <f>[24]Setembro!$I$27</f>
        <v>SE</v>
      </c>
      <c r="Y28" s="2" t="str">
        <f>[24]Setembro!$I$28</f>
        <v>L</v>
      </c>
      <c r="Z28" s="2" t="str">
        <f>[24]Setembro!$I$29</f>
        <v>S</v>
      </c>
      <c r="AA28" s="2" t="str">
        <f>[24]Setembro!$I$30</f>
        <v>S</v>
      </c>
      <c r="AB28" s="2" t="str">
        <f>[24]Setembro!$I$31</f>
        <v>L</v>
      </c>
      <c r="AC28" s="2" t="str">
        <f>[24]Setembro!$I$32</f>
        <v>L</v>
      </c>
      <c r="AD28" s="2" t="str">
        <f>[24]Setembro!$I$33</f>
        <v>NE</v>
      </c>
      <c r="AE28" s="2" t="str">
        <f>[24]Setembro!$I$34</f>
        <v>NE</v>
      </c>
      <c r="AF28" s="53" t="str">
        <f>[24]Setembro!$I$35</f>
        <v>SE</v>
      </c>
      <c r="AG28" s="2"/>
    </row>
    <row r="29" spans="1:33" ht="17.100000000000001" customHeight="1" x14ac:dyDescent="0.2">
      <c r="A29" s="10" t="s">
        <v>20</v>
      </c>
      <c r="B29" s="21" t="str">
        <f>[25]Setembro!$I$5</f>
        <v>SO</v>
      </c>
      <c r="C29" s="21" t="str">
        <f>[25]Setembro!$I$6</f>
        <v>S</v>
      </c>
      <c r="D29" s="21" t="str">
        <f>[25]Setembro!$I$7</f>
        <v>SE</v>
      </c>
      <c r="E29" s="21" t="str">
        <f>[25]Setembro!$I$8</f>
        <v>SE</v>
      </c>
      <c r="F29" s="21" t="str">
        <f>[25]Setembro!$I$9</f>
        <v>NE</v>
      </c>
      <c r="G29" s="21" t="str">
        <f>[25]Setembro!$I$10</f>
        <v>N</v>
      </c>
      <c r="H29" s="21" t="str">
        <f>[25]Setembro!$I$11</f>
        <v>NE</v>
      </c>
      <c r="I29" s="21" t="str">
        <f>[25]Setembro!$I$12</f>
        <v>N</v>
      </c>
      <c r="J29" s="21" t="str">
        <f>[25]Setembro!$I$13</f>
        <v>N</v>
      </c>
      <c r="K29" s="21" t="str">
        <f>[25]Setembro!$I$14</f>
        <v>S</v>
      </c>
      <c r="L29" s="21" t="str">
        <f>[25]Setembro!$I$15</f>
        <v>S</v>
      </c>
      <c r="M29" s="21" t="str">
        <f>[25]Setembro!$I$16</f>
        <v>S</v>
      </c>
      <c r="N29" s="21" t="str">
        <f>[25]Setembro!$I$17</f>
        <v>S</v>
      </c>
      <c r="O29" s="21" t="str">
        <f>[25]Setembro!$I$18</f>
        <v>SE</v>
      </c>
      <c r="P29" s="21" t="str">
        <f>[25]Setembro!$I$19</f>
        <v>S</v>
      </c>
      <c r="Q29" s="21" t="str">
        <f>[25]Setembro!$I$20</f>
        <v>NO</v>
      </c>
      <c r="R29" s="21" t="str">
        <f>[25]Setembro!$I$21</f>
        <v>NE</v>
      </c>
      <c r="S29" s="21" t="str">
        <f>[25]Setembro!$I$22</f>
        <v>N</v>
      </c>
      <c r="T29" s="21" t="str">
        <f>[25]Setembro!$I$23</f>
        <v>NO</v>
      </c>
      <c r="U29" s="21" t="str">
        <f>[25]Setembro!$I$24</f>
        <v>S</v>
      </c>
      <c r="V29" s="21" t="str">
        <f>[25]Setembro!$I$25</f>
        <v>N</v>
      </c>
      <c r="W29" s="21" t="str">
        <f>[25]Setembro!$I$26</f>
        <v>SE</v>
      </c>
      <c r="X29" s="21" t="str">
        <f>[25]Setembro!$I$27</f>
        <v>L</v>
      </c>
      <c r="Y29" s="21" t="str">
        <f>[25]Setembro!$I$28</f>
        <v>SE</v>
      </c>
      <c r="Z29" s="21" t="str">
        <f>[25]Setembro!$I$29</f>
        <v>NE</v>
      </c>
      <c r="AA29" s="21" t="str">
        <f>[25]Setembro!$I$30</f>
        <v>SO</v>
      </c>
      <c r="AB29" s="21" t="str">
        <f>[25]Setembro!$I$31</f>
        <v>SE</v>
      </c>
      <c r="AC29" s="21" t="str">
        <f>[25]Setembro!$I$32</f>
        <v>SE</v>
      </c>
      <c r="AD29" s="21" t="str">
        <f>[25]Setembro!$I$33</f>
        <v>SE</v>
      </c>
      <c r="AE29" s="21" t="str">
        <f>[25]Setembro!$I$34</f>
        <v>L</v>
      </c>
      <c r="AF29" s="55" t="str">
        <f>[25]Setembro!$I$35</f>
        <v>SE</v>
      </c>
      <c r="AG29" s="2"/>
    </row>
    <row r="30" spans="1:33" s="5" customFormat="1" ht="17.100000000000001" customHeight="1" x14ac:dyDescent="0.2">
      <c r="A30" s="14" t="s">
        <v>39</v>
      </c>
      <c r="B30" s="22" t="s">
        <v>53</v>
      </c>
      <c r="C30" s="22" t="s">
        <v>53</v>
      </c>
      <c r="D30" s="22" t="s">
        <v>53</v>
      </c>
      <c r="E30" s="22" t="s">
        <v>54</v>
      </c>
      <c r="F30" s="22" t="s">
        <v>54</v>
      </c>
      <c r="G30" s="22" t="s">
        <v>55</v>
      </c>
      <c r="H30" s="22" t="s">
        <v>55</v>
      </c>
      <c r="I30" s="22" t="s">
        <v>55</v>
      </c>
      <c r="J30" s="22" t="s">
        <v>56</v>
      </c>
      <c r="K30" s="22" t="s">
        <v>57</v>
      </c>
      <c r="L30" s="22" t="s">
        <v>57</v>
      </c>
      <c r="M30" s="22" t="s">
        <v>58</v>
      </c>
      <c r="N30" s="22" t="s">
        <v>58</v>
      </c>
      <c r="O30" s="22" t="s">
        <v>54</v>
      </c>
      <c r="P30" s="23" t="s">
        <v>55</v>
      </c>
      <c r="Q30" s="23" t="s">
        <v>55</v>
      </c>
      <c r="R30" s="23" t="s">
        <v>55</v>
      </c>
      <c r="S30" s="23" t="s">
        <v>56</v>
      </c>
      <c r="T30" s="23" t="s">
        <v>59</v>
      </c>
      <c r="U30" s="23" t="s">
        <v>55</v>
      </c>
      <c r="V30" s="23" t="s">
        <v>58</v>
      </c>
      <c r="W30" s="23" t="s">
        <v>53</v>
      </c>
      <c r="X30" s="23" t="s">
        <v>53</v>
      </c>
      <c r="Y30" s="23" t="s">
        <v>54</v>
      </c>
      <c r="Z30" s="23" t="s">
        <v>58</v>
      </c>
      <c r="AA30" s="23" t="s">
        <v>58</v>
      </c>
      <c r="AB30" s="23" t="s">
        <v>54</v>
      </c>
      <c r="AC30" s="23" t="s">
        <v>54</v>
      </c>
      <c r="AD30" s="23" t="s">
        <v>54</v>
      </c>
      <c r="AE30" s="23" t="s">
        <v>54</v>
      </c>
      <c r="AF30" s="50"/>
      <c r="AG30" s="20"/>
    </row>
    <row r="31" spans="1:33" x14ac:dyDescent="0.2">
      <c r="A31" s="67" t="s">
        <v>38</v>
      </c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18" t="s">
        <v>54</v>
      </c>
      <c r="AG31" s="2"/>
    </row>
    <row r="32" spans="1:33" x14ac:dyDescent="0.2">
      <c r="AF32" s="19"/>
      <c r="AG32" s="2"/>
    </row>
    <row r="33" spans="32:33" x14ac:dyDescent="0.2">
      <c r="AF33" s="19"/>
      <c r="AG33" s="2"/>
    </row>
    <row r="34" spans="32:33" x14ac:dyDescent="0.2">
      <c r="AF34" s="19"/>
      <c r="AG34" s="2"/>
    </row>
    <row r="35" spans="32:33" x14ac:dyDescent="0.2">
      <c r="AF35" s="19"/>
      <c r="AG35" s="2"/>
    </row>
  </sheetData>
  <mergeCells count="34">
    <mergeCell ref="L3:L4"/>
    <mergeCell ref="B2:AF2"/>
    <mergeCell ref="A1:AF1"/>
    <mergeCell ref="A31:AE3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X3:X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Y3:Y4"/>
    <mergeCell ref="Z3:Z4"/>
    <mergeCell ref="AE3:AE4"/>
    <mergeCell ref="AA3:AA4"/>
    <mergeCell ref="AB3:AB4"/>
    <mergeCell ref="AC3:AC4"/>
    <mergeCell ref="AD3:AD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5"/>
  <sheetViews>
    <sheetView workbookViewId="0">
      <selection activeCell="AE30" sqref="AE30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27" width="5.42578125" style="2" bestFit="1" customWidth="1"/>
    <col min="28" max="29" width="6.140625" style="2" bestFit="1" customWidth="1"/>
    <col min="30" max="31" width="5.42578125" style="2" bestFit="1" customWidth="1"/>
    <col min="32" max="32" width="7.42578125" style="6" bestFit="1" customWidth="1"/>
    <col min="33" max="33" width="9.140625" style="1"/>
  </cols>
  <sheetData>
    <row r="1" spans="1:33" ht="20.100000000000001" customHeight="1" thickBot="1" x14ac:dyDescent="0.25">
      <c r="A1" s="62" t="s">
        <v>33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</row>
    <row r="2" spans="1:33" s="4" customFormat="1" ht="20.100000000000001" customHeight="1" x14ac:dyDescent="0.2">
      <c r="A2" s="63" t="s">
        <v>21</v>
      </c>
      <c r="B2" s="60" t="s">
        <v>52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12"/>
    </row>
    <row r="3" spans="1:33" s="5" customFormat="1" ht="20.100000000000001" customHeight="1" x14ac:dyDescent="0.2">
      <c r="A3" s="64"/>
      <c r="B3" s="58">
        <v>1</v>
      </c>
      <c r="C3" s="58">
        <f>SUM(B3+1)</f>
        <v>2</v>
      </c>
      <c r="D3" s="58">
        <f t="shared" ref="D3:AD3" si="0">SUM(C3+1)</f>
        <v>3</v>
      </c>
      <c r="E3" s="58">
        <f t="shared" si="0"/>
        <v>4</v>
      </c>
      <c r="F3" s="58">
        <f t="shared" si="0"/>
        <v>5</v>
      </c>
      <c r="G3" s="58">
        <f t="shared" si="0"/>
        <v>6</v>
      </c>
      <c r="H3" s="58">
        <f t="shared" si="0"/>
        <v>7</v>
      </c>
      <c r="I3" s="58">
        <f t="shared" si="0"/>
        <v>8</v>
      </c>
      <c r="J3" s="58">
        <f t="shared" si="0"/>
        <v>9</v>
      </c>
      <c r="K3" s="58">
        <f t="shared" si="0"/>
        <v>10</v>
      </c>
      <c r="L3" s="58">
        <f t="shared" si="0"/>
        <v>11</v>
      </c>
      <c r="M3" s="58">
        <f t="shared" si="0"/>
        <v>12</v>
      </c>
      <c r="N3" s="58">
        <f t="shared" si="0"/>
        <v>13</v>
      </c>
      <c r="O3" s="58">
        <f t="shared" si="0"/>
        <v>14</v>
      </c>
      <c r="P3" s="58">
        <f t="shared" si="0"/>
        <v>15</v>
      </c>
      <c r="Q3" s="58">
        <f t="shared" si="0"/>
        <v>16</v>
      </c>
      <c r="R3" s="58">
        <f t="shared" si="0"/>
        <v>17</v>
      </c>
      <c r="S3" s="58">
        <f t="shared" si="0"/>
        <v>18</v>
      </c>
      <c r="T3" s="58">
        <f t="shared" si="0"/>
        <v>19</v>
      </c>
      <c r="U3" s="58">
        <f t="shared" si="0"/>
        <v>20</v>
      </c>
      <c r="V3" s="58">
        <f t="shared" si="0"/>
        <v>21</v>
      </c>
      <c r="W3" s="58">
        <f t="shared" si="0"/>
        <v>22</v>
      </c>
      <c r="X3" s="58">
        <f t="shared" si="0"/>
        <v>23</v>
      </c>
      <c r="Y3" s="58">
        <f t="shared" si="0"/>
        <v>24</v>
      </c>
      <c r="Z3" s="58">
        <f t="shared" si="0"/>
        <v>25</v>
      </c>
      <c r="AA3" s="58">
        <f t="shared" si="0"/>
        <v>26</v>
      </c>
      <c r="AB3" s="58">
        <f t="shared" si="0"/>
        <v>27</v>
      </c>
      <c r="AC3" s="58">
        <f t="shared" si="0"/>
        <v>28</v>
      </c>
      <c r="AD3" s="58">
        <f t="shared" si="0"/>
        <v>29</v>
      </c>
      <c r="AE3" s="58">
        <v>30</v>
      </c>
      <c r="AF3" s="31" t="s">
        <v>42</v>
      </c>
      <c r="AG3" s="20"/>
    </row>
    <row r="4" spans="1:33" s="5" customFormat="1" ht="20.100000000000001" customHeight="1" thickBot="1" x14ac:dyDescent="0.25">
      <c r="A4" s="65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30" t="s">
        <v>40</v>
      </c>
      <c r="AG4" s="20"/>
    </row>
    <row r="5" spans="1:33" s="5" customFormat="1" ht="20.100000000000001" customHeight="1" thickTop="1" x14ac:dyDescent="0.2">
      <c r="A5" s="9" t="s">
        <v>49</v>
      </c>
      <c r="B5" s="45">
        <f>[1]Setembro!$J$5</f>
        <v>28.08</v>
      </c>
      <c r="C5" s="45">
        <f>[1]Setembro!$J$6</f>
        <v>25.2</v>
      </c>
      <c r="D5" s="45">
        <f>[1]Setembro!$J$7</f>
        <v>17.28</v>
      </c>
      <c r="E5" s="45">
        <f>[1]Setembro!$J$8</f>
        <v>26.28</v>
      </c>
      <c r="F5" s="45">
        <f>[1]Setembro!$J$9</f>
        <v>26.28</v>
      </c>
      <c r="G5" s="45">
        <f>[1]Setembro!$J$10</f>
        <v>26.28</v>
      </c>
      <c r="H5" s="45">
        <f>[1]Setembro!$J$11</f>
        <v>40.680000000000007</v>
      </c>
      <c r="I5" s="45">
        <f>[1]Setembro!$J$12</f>
        <v>27.36</v>
      </c>
      <c r="J5" s="45">
        <f>[1]Setembro!$J$13</f>
        <v>32.04</v>
      </c>
      <c r="K5" s="45">
        <f>[1]Setembro!$J$14</f>
        <v>28.8</v>
      </c>
      <c r="L5" s="45">
        <f>[1]Setembro!$J$15</f>
        <v>25.56</v>
      </c>
      <c r="M5" s="45">
        <f>[1]Setembro!$J$16</f>
        <v>20.52</v>
      </c>
      <c r="N5" s="45">
        <f>[1]Setembro!$J$17</f>
        <v>22.68</v>
      </c>
      <c r="O5" s="45">
        <f>[1]Setembro!$J$18</f>
        <v>28.8</v>
      </c>
      <c r="P5" s="45">
        <f>[1]Setembro!$J$19</f>
        <v>31.319999999999997</v>
      </c>
      <c r="Q5" s="45">
        <f>[1]Setembro!$J$20</f>
        <v>21.96</v>
      </c>
      <c r="R5" s="45">
        <f>[1]Setembro!$J$21</f>
        <v>57.960000000000008</v>
      </c>
      <c r="S5" s="45">
        <f>[1]Setembro!$J$22</f>
        <v>42.12</v>
      </c>
      <c r="T5" s="45">
        <f>[1]Setembro!$J$23</f>
        <v>56.88</v>
      </c>
      <c r="U5" s="45">
        <f>[1]Setembro!$J$24</f>
        <v>66.600000000000009</v>
      </c>
      <c r="V5" s="45">
        <f>[1]Setembro!$J$25</f>
        <v>66.600000000000009</v>
      </c>
      <c r="W5" s="45">
        <f>[1]Setembro!$J$26</f>
        <v>34.56</v>
      </c>
      <c r="X5" s="45">
        <f>[1]Setembro!$J$27</f>
        <v>30.96</v>
      </c>
      <c r="Y5" s="45">
        <f>[1]Setembro!$J$28</f>
        <v>29.52</v>
      </c>
      <c r="Z5" s="45">
        <f>[1]Setembro!$J$29</f>
        <v>38.159999999999997</v>
      </c>
      <c r="AA5" s="45">
        <f>[1]Setembro!$J$30</f>
        <v>36.36</v>
      </c>
      <c r="AB5" s="45">
        <f>[1]Setembro!$J$31</f>
        <v>41.04</v>
      </c>
      <c r="AC5" s="45">
        <f>[1]Setembro!$J$32</f>
        <v>34.92</v>
      </c>
      <c r="AD5" s="45">
        <f>[1]Setembro!$J$33</f>
        <v>30.240000000000002</v>
      </c>
      <c r="AE5" s="45">
        <f>[1]Setembro!$J$34</f>
        <v>34.200000000000003</v>
      </c>
      <c r="AF5" s="48">
        <f t="shared" ref="AF5:AF10" si="1">MAX(B5:AE5)</f>
        <v>66.600000000000009</v>
      </c>
      <c r="AG5" s="20"/>
    </row>
    <row r="6" spans="1:33" s="1" customFormat="1" ht="17.100000000000001" customHeight="1" x14ac:dyDescent="0.2">
      <c r="A6" s="10" t="s">
        <v>0</v>
      </c>
      <c r="B6" s="3">
        <f>[2]Setembro!$J$5</f>
        <v>63</v>
      </c>
      <c r="C6" s="3">
        <f>[2]Setembro!$J$6</f>
        <v>42.480000000000004</v>
      </c>
      <c r="D6" s="3">
        <f>[2]Setembro!$J$7</f>
        <v>33.480000000000004</v>
      </c>
      <c r="E6" s="3">
        <f>[2]Setembro!$J$8</f>
        <v>32.4</v>
      </c>
      <c r="F6" s="3">
        <f>[2]Setembro!$J$9</f>
        <v>34.92</v>
      </c>
      <c r="G6" s="3">
        <f>[2]Setembro!$J$10</f>
        <v>29.880000000000003</v>
      </c>
      <c r="H6" s="3">
        <f>[2]Setembro!$J$11</f>
        <v>22.68</v>
      </c>
      <c r="I6" s="3">
        <f>[2]Setembro!$J$12</f>
        <v>32.04</v>
      </c>
      <c r="J6" s="3">
        <f>[2]Setembro!$J$13</f>
        <v>29.16</v>
      </c>
      <c r="K6" s="3">
        <f>[2]Setembro!$J$14</f>
        <v>37.800000000000004</v>
      </c>
      <c r="L6" s="3">
        <f>[2]Setembro!$J$15</f>
        <v>35.64</v>
      </c>
      <c r="M6" s="3">
        <f>[2]Setembro!$J$16</f>
        <v>33.480000000000004</v>
      </c>
      <c r="N6" s="3">
        <f>[2]Setembro!$J$17</f>
        <v>24.12</v>
      </c>
      <c r="O6" s="3">
        <f>[2]Setembro!$J$18</f>
        <v>36</v>
      </c>
      <c r="P6" s="3">
        <f>[2]Setembro!$J$19</f>
        <v>45.72</v>
      </c>
      <c r="Q6" s="3">
        <f>[2]Setembro!$J$20</f>
        <v>37.440000000000005</v>
      </c>
      <c r="R6" s="3">
        <f>[2]Setembro!$J$21</f>
        <v>41.4</v>
      </c>
      <c r="S6" s="3">
        <f>[2]Setembro!$J$22</f>
        <v>64.08</v>
      </c>
      <c r="T6" s="3">
        <f>[2]Setembro!$J$23</f>
        <v>56.88</v>
      </c>
      <c r="U6" s="3">
        <f>[2]Setembro!$J$24</f>
        <v>36.36</v>
      </c>
      <c r="V6" s="3">
        <f>[2]Setembro!$J$25</f>
        <v>41.04</v>
      </c>
      <c r="W6" s="3">
        <f>[2]Setembro!$J$26</f>
        <v>48.24</v>
      </c>
      <c r="X6" s="3">
        <f>[2]Setembro!$J$27</f>
        <v>33.840000000000003</v>
      </c>
      <c r="Y6" s="3">
        <f>[2]Setembro!$J$28</f>
        <v>31.680000000000003</v>
      </c>
      <c r="Z6" s="3">
        <f>[2]Setembro!$J$29</f>
        <v>52.92</v>
      </c>
      <c r="AA6" s="3">
        <f>[2]Setembro!$J$30</f>
        <v>53.28</v>
      </c>
      <c r="AB6" s="3">
        <f>[2]Setembro!$J$31</f>
        <v>50.4</v>
      </c>
      <c r="AC6" s="3">
        <f>[2]Setembro!$J$32</f>
        <v>51.480000000000004</v>
      </c>
      <c r="AD6" s="3">
        <f>[2]Setembro!$J$33</f>
        <v>38.880000000000003</v>
      </c>
      <c r="AE6" s="3">
        <f>[2]Setembro!$J$34</f>
        <v>41.4</v>
      </c>
      <c r="AF6" s="17">
        <f t="shared" si="1"/>
        <v>64.08</v>
      </c>
      <c r="AG6" s="2"/>
    </row>
    <row r="7" spans="1:33" ht="17.100000000000001" customHeight="1" x14ac:dyDescent="0.2">
      <c r="A7" s="10" t="s">
        <v>1</v>
      </c>
      <c r="B7" s="15">
        <f>[3]Setembro!$J$5</f>
        <v>28.08</v>
      </c>
      <c r="C7" s="15">
        <f>[3]Setembro!$J$6</f>
        <v>28.8</v>
      </c>
      <c r="D7" s="15">
        <f>[3]Setembro!$J$7</f>
        <v>34.56</v>
      </c>
      <c r="E7" s="15">
        <f>[3]Setembro!$J$8</f>
        <v>41.76</v>
      </c>
      <c r="F7" s="15">
        <f>[3]Setembro!$J$9</f>
        <v>27.36</v>
      </c>
      <c r="G7" s="15">
        <f>[3]Setembro!$J$10</f>
        <v>50.76</v>
      </c>
      <c r="H7" s="15">
        <f>[3]Setembro!$J$11</f>
        <v>34.56</v>
      </c>
      <c r="I7" s="15">
        <f>[3]Setembro!$J$12</f>
        <v>12.24</v>
      </c>
      <c r="J7" s="15">
        <f>[3]Setembro!$J$13</f>
        <v>26.64</v>
      </c>
      <c r="K7" s="15">
        <f>[3]Setembro!$J$14</f>
        <v>41.04</v>
      </c>
      <c r="L7" s="15">
        <f>[3]Setembro!$J$15</f>
        <v>24.12</v>
      </c>
      <c r="M7" s="15">
        <f>[3]Setembro!$J$16</f>
        <v>29.16</v>
      </c>
      <c r="N7" s="15">
        <f>[3]Setembro!$J$17</f>
        <v>24.48</v>
      </c>
      <c r="O7" s="15">
        <f>[3]Setembro!$J$18</f>
        <v>37.440000000000005</v>
      </c>
      <c r="P7" s="15">
        <f>[3]Setembro!$J$19</f>
        <v>28.08</v>
      </c>
      <c r="Q7" s="15">
        <f>[3]Setembro!$J$20</f>
        <v>33.119999999999997</v>
      </c>
      <c r="R7" s="15">
        <f>[3]Setembro!$J$21</f>
        <v>35.28</v>
      </c>
      <c r="S7" s="15">
        <f>[3]Setembro!$J$22</f>
        <v>53.64</v>
      </c>
      <c r="T7" s="15">
        <f>[3]Setembro!$J$23</f>
        <v>55.080000000000005</v>
      </c>
      <c r="U7" s="15">
        <f>[3]Setembro!$J$24</f>
        <v>25.2</v>
      </c>
      <c r="V7" s="15">
        <f>[3]Setembro!$J$25</f>
        <v>47.88</v>
      </c>
      <c r="W7" s="15">
        <f>[3]Setembro!$J$26</f>
        <v>40.680000000000007</v>
      </c>
      <c r="X7" s="15">
        <f>[3]Setembro!$J$27</f>
        <v>32.76</v>
      </c>
      <c r="Y7" s="15">
        <f>[3]Setembro!$J$28</f>
        <v>23.040000000000003</v>
      </c>
      <c r="Z7" s="15">
        <f>[3]Setembro!$J$29</f>
        <v>34.92</v>
      </c>
      <c r="AA7" s="15">
        <f>[3]Setembro!$J$30</f>
        <v>37.080000000000005</v>
      </c>
      <c r="AB7" s="15">
        <f>[3]Setembro!$J$31</f>
        <v>35.28</v>
      </c>
      <c r="AC7" s="15">
        <f>[3]Setembro!$J$32</f>
        <v>42.480000000000004</v>
      </c>
      <c r="AD7" s="15">
        <f>[3]Setembro!$J$33</f>
        <v>27</v>
      </c>
      <c r="AE7" s="15">
        <f>[3]Setembro!$J$34</f>
        <v>36.36</v>
      </c>
      <c r="AF7" s="17">
        <f t="shared" si="1"/>
        <v>55.080000000000005</v>
      </c>
      <c r="AG7" s="2"/>
    </row>
    <row r="8" spans="1:33" ht="17.100000000000001" customHeight="1" x14ac:dyDescent="0.2">
      <c r="A8" s="10" t="s">
        <v>50</v>
      </c>
      <c r="B8" s="15">
        <f>[4]Setembro!$J$5</f>
        <v>15.680000000000001</v>
      </c>
      <c r="C8" s="15">
        <f>[4]Setembro!$J$6</f>
        <v>20.16</v>
      </c>
      <c r="D8" s="15">
        <f>[4]Setembro!$J$7</f>
        <v>14.4</v>
      </c>
      <c r="E8" s="15">
        <f>[4]Setembro!$J$8</f>
        <v>35.200000000000003</v>
      </c>
      <c r="F8" s="15">
        <f>[4]Setembro!$J$9</f>
        <v>28.160000000000004</v>
      </c>
      <c r="G8" s="15">
        <f>[4]Setembro!$J$10</f>
        <v>41.92</v>
      </c>
      <c r="H8" s="15">
        <f>[4]Setembro!$J$11</f>
        <v>30.400000000000002</v>
      </c>
      <c r="I8" s="15">
        <f>[4]Setembro!$J$12</f>
        <v>19.52</v>
      </c>
      <c r="J8" s="15">
        <f>[4]Setembro!$J$13</f>
        <v>29.439999999999998</v>
      </c>
      <c r="K8" s="15">
        <f>[4]Setembro!$J$14</f>
        <v>40.960000000000008</v>
      </c>
      <c r="L8" s="15">
        <f>[4]Setembro!$J$15</f>
        <v>21.76</v>
      </c>
      <c r="M8" s="15">
        <f>[4]Setembro!$J$16</f>
        <v>26.560000000000002</v>
      </c>
      <c r="N8" s="15">
        <f>[4]Setembro!$J$17</f>
        <v>20.16</v>
      </c>
      <c r="O8" s="15">
        <f>[4]Setembro!$J$18</f>
        <v>25.6</v>
      </c>
      <c r="P8" s="15">
        <f>[4]Setembro!$J$19</f>
        <v>30.400000000000002</v>
      </c>
      <c r="Q8" s="15">
        <f>[4]Setembro!$J$20</f>
        <v>28.160000000000004</v>
      </c>
      <c r="R8" s="15">
        <f>[4]Setembro!$J$21</f>
        <v>44.480000000000004</v>
      </c>
      <c r="S8" s="15">
        <f>[4]Setembro!$J$22</f>
        <v>52.48</v>
      </c>
      <c r="T8" s="15">
        <f>[4]Setembro!$J$23</f>
        <v>46.400000000000006</v>
      </c>
      <c r="U8" s="15">
        <f>[4]Setembro!$J$24</f>
        <v>30.080000000000002</v>
      </c>
      <c r="V8" s="15">
        <f>[4]Setembro!$J$25</f>
        <v>36.36</v>
      </c>
      <c r="W8" s="15">
        <f>[4]Setembro!$J$26</f>
        <v>41.04</v>
      </c>
      <c r="X8" s="15">
        <f>[4]Setembro!$J$27</f>
        <v>33.840000000000003</v>
      </c>
      <c r="Y8" s="15">
        <f>[4]Setembro!$J$28</f>
        <v>31.680000000000003</v>
      </c>
      <c r="Z8" s="15">
        <f>[4]Setembro!$J$29</f>
        <v>52.92</v>
      </c>
      <c r="AA8" s="15">
        <f>[4]Setembro!$J$30</f>
        <v>53.28</v>
      </c>
      <c r="AB8" s="15">
        <f>[4]Setembro!$J$31</f>
        <v>50.4</v>
      </c>
      <c r="AC8" s="15">
        <f>[4]Setembro!$J$32</f>
        <v>51.480000000000004</v>
      </c>
      <c r="AD8" s="15">
        <f>[4]Setembro!$J$33</f>
        <v>38.880000000000003</v>
      </c>
      <c r="AE8" s="15">
        <f>[4]Setembro!$J$34</f>
        <v>41.4</v>
      </c>
      <c r="AF8" s="17">
        <f t="shared" si="1"/>
        <v>53.28</v>
      </c>
      <c r="AG8" s="2"/>
    </row>
    <row r="9" spans="1:33" ht="17.100000000000001" customHeight="1" x14ac:dyDescent="0.2">
      <c r="A9" s="10" t="s">
        <v>2</v>
      </c>
      <c r="B9" s="3">
        <f>[5]Setembro!$J$5</f>
        <v>31.680000000000003</v>
      </c>
      <c r="C9" s="3">
        <f>[5]Setembro!$J$6</f>
        <v>31.680000000000003</v>
      </c>
      <c r="D9" s="3">
        <f>[5]Setembro!$J$7</f>
        <v>28.8</v>
      </c>
      <c r="E9" s="3">
        <f>[5]Setembro!$J$8</f>
        <v>55.360000000000007</v>
      </c>
      <c r="F9" s="3">
        <f>[5]Setembro!$J$9</f>
        <v>36.800000000000004</v>
      </c>
      <c r="G9" s="3">
        <f>[5]Setembro!$J$10</f>
        <v>37.119999999999997</v>
      </c>
      <c r="H9" s="3">
        <f>[5]Setembro!$J$11</f>
        <v>40.64</v>
      </c>
      <c r="I9" s="3">
        <f>[5]Setembro!$J$12</f>
        <v>34.24</v>
      </c>
      <c r="J9" s="3">
        <f>[5]Setembro!$J$13</f>
        <v>28.480000000000004</v>
      </c>
      <c r="K9" s="3">
        <f>[5]Setembro!$J$14</f>
        <v>30.080000000000002</v>
      </c>
      <c r="L9" s="3">
        <f>[5]Setembro!$J$15</f>
        <v>36.160000000000004</v>
      </c>
      <c r="M9" s="3">
        <f>[5]Setembro!$J$16</f>
        <v>27.200000000000003</v>
      </c>
      <c r="N9" s="3">
        <f>[5]Setembro!$J$17</f>
        <v>34.880000000000003</v>
      </c>
      <c r="O9" s="3">
        <f>[5]Setembro!$J$18</f>
        <v>46.400000000000006</v>
      </c>
      <c r="P9" s="3">
        <f>[5]Setembro!$J$19</f>
        <v>45.760000000000005</v>
      </c>
      <c r="Q9" s="3">
        <f>[5]Setembro!$J$20</f>
        <v>59.52000000000001</v>
      </c>
      <c r="R9" s="3">
        <f>[5]Setembro!$J$21</f>
        <v>32.64</v>
      </c>
      <c r="S9" s="3">
        <f>[5]Setembro!$J$22</f>
        <v>51.84</v>
      </c>
      <c r="T9" s="3">
        <f>[5]Setembro!$J$23</f>
        <v>49.92</v>
      </c>
      <c r="U9" s="3">
        <f>[5]Setembro!$J$24</f>
        <v>34.880000000000003</v>
      </c>
      <c r="V9" s="3">
        <f>[5]Setembro!$J$25</f>
        <v>50.24</v>
      </c>
      <c r="W9" s="3">
        <f>[5]Setembro!$J$26</f>
        <v>48.32</v>
      </c>
      <c r="X9" s="3">
        <f>[5]Setembro!$J$27</f>
        <v>38.72</v>
      </c>
      <c r="Y9" s="3">
        <f>[5]Setembro!$J$28</f>
        <v>33.92</v>
      </c>
      <c r="Z9" s="3">
        <f>[5]Setembro!$J$29</f>
        <v>43.52</v>
      </c>
      <c r="AA9" s="3">
        <f>[5]Setembro!$J$30</f>
        <v>48.32</v>
      </c>
      <c r="AB9" s="3">
        <f>[5]Setembro!$J$31</f>
        <v>54.720000000000006</v>
      </c>
      <c r="AC9" s="3">
        <f>[5]Setembro!$J$32</f>
        <v>59.2</v>
      </c>
      <c r="AD9" s="3">
        <f>[5]Setembro!$J$33</f>
        <v>50.56</v>
      </c>
      <c r="AE9" s="3">
        <f>[5]Setembro!$J$34</f>
        <v>42.56</v>
      </c>
      <c r="AF9" s="17">
        <f t="shared" si="1"/>
        <v>59.52000000000001</v>
      </c>
      <c r="AG9" s="2"/>
    </row>
    <row r="10" spans="1:33" ht="17.100000000000001" customHeight="1" x14ac:dyDescent="0.2">
      <c r="A10" s="10" t="s">
        <v>3</v>
      </c>
      <c r="B10" s="3">
        <f>[6]Setembro!$J$5</f>
        <v>25.56</v>
      </c>
      <c r="C10" s="3">
        <f>[6]Setembro!$J$6</f>
        <v>25.2</v>
      </c>
      <c r="D10" s="3">
        <f>[6]Setembro!$J$7</f>
        <v>24.48</v>
      </c>
      <c r="E10" s="3">
        <f>[6]Setembro!$J$8</f>
        <v>27.720000000000002</v>
      </c>
      <c r="F10" s="3">
        <f>[6]Setembro!$J$9</f>
        <v>26.64</v>
      </c>
      <c r="G10" s="3">
        <f>[6]Setembro!$J$10</f>
        <v>30.96</v>
      </c>
      <c r="H10" s="3">
        <f>[6]Setembro!$J$11</f>
        <v>29.52</v>
      </c>
      <c r="I10" s="3">
        <f>[6]Setembro!$J$12</f>
        <v>28.44</v>
      </c>
      <c r="J10" s="3">
        <f>[6]Setembro!$J$13</f>
        <v>36</v>
      </c>
      <c r="K10" s="3">
        <f>[6]Setembro!$J$14</f>
        <v>24.840000000000003</v>
      </c>
      <c r="L10" s="3">
        <f>[6]Setembro!$J$15</f>
        <v>26.28</v>
      </c>
      <c r="M10" s="3">
        <f>[6]Setembro!$J$16</f>
        <v>25.92</v>
      </c>
      <c r="N10" s="3">
        <f>[6]Setembro!$J$17</f>
        <v>21.6</v>
      </c>
      <c r="O10" s="3">
        <f>[6]Setembro!$J$18</f>
        <v>31.319999999999997</v>
      </c>
      <c r="P10" s="3">
        <f>[6]Setembro!$J$19</f>
        <v>28.8</v>
      </c>
      <c r="Q10" s="3">
        <f>[6]Setembro!$J$20</f>
        <v>33.480000000000004</v>
      </c>
      <c r="R10" s="3">
        <f>[6]Setembro!$J$21</f>
        <v>21.6</v>
      </c>
      <c r="S10" s="3">
        <f>[6]Setembro!$J$22</f>
        <v>38.159999999999997</v>
      </c>
      <c r="T10" s="3">
        <f>[6]Setembro!$J$23</f>
        <v>88.92</v>
      </c>
      <c r="U10" s="3">
        <f>[6]Setembro!$J$24</f>
        <v>45.36</v>
      </c>
      <c r="V10" s="3">
        <f>[6]Setembro!$J$25</f>
        <v>63.72</v>
      </c>
      <c r="W10" s="3">
        <f>[6]Setembro!$J$26</f>
        <v>37.440000000000005</v>
      </c>
      <c r="X10" s="3">
        <f>[6]Setembro!$J$27</f>
        <v>28.08</v>
      </c>
      <c r="Y10" s="3">
        <f>[6]Setembro!$J$28</f>
        <v>43.92</v>
      </c>
      <c r="Z10" s="3">
        <f>[6]Setembro!$J$29</f>
        <v>60.12</v>
      </c>
      <c r="AA10" s="3">
        <f>[6]Setembro!$J$30</f>
        <v>33.480000000000004</v>
      </c>
      <c r="AB10" s="3">
        <f>[6]Setembro!$J$31</f>
        <v>43.56</v>
      </c>
      <c r="AC10" s="3">
        <f>[6]Setembro!$J$32</f>
        <v>33.480000000000004</v>
      </c>
      <c r="AD10" s="3">
        <f>[6]Setembro!$J$33</f>
        <v>27</v>
      </c>
      <c r="AE10" s="3">
        <f>[6]Setembro!$J$34</f>
        <v>28.8</v>
      </c>
      <c r="AF10" s="17">
        <f t="shared" si="1"/>
        <v>88.92</v>
      </c>
      <c r="AG10" s="2"/>
    </row>
    <row r="11" spans="1:33" ht="17.100000000000001" customHeight="1" x14ac:dyDescent="0.2">
      <c r="A11" s="10" t="s">
        <v>4</v>
      </c>
      <c r="B11" s="3">
        <f>[7]Setembro!$J$5</f>
        <v>32.76</v>
      </c>
      <c r="C11" s="3">
        <f>[7]Setembro!$J$6</f>
        <v>33.119999999999997</v>
      </c>
      <c r="D11" s="3">
        <f>[7]Setembro!$J$7</f>
        <v>31.319999999999997</v>
      </c>
      <c r="E11" s="3">
        <f>[7]Setembro!$J$8</f>
        <v>42.84</v>
      </c>
      <c r="F11" s="3">
        <f>[7]Setembro!$J$9</f>
        <v>36.36</v>
      </c>
      <c r="G11" s="3">
        <f>[7]Setembro!$J$10</f>
        <v>31.319999999999997</v>
      </c>
      <c r="H11" s="3">
        <f>[7]Setembro!$J$11</f>
        <v>32.4</v>
      </c>
      <c r="I11" s="3">
        <f>[7]Setembro!$J$12</f>
        <v>32.76</v>
      </c>
      <c r="J11" s="3">
        <f>[7]Setembro!$J$13</f>
        <v>32.76</v>
      </c>
      <c r="K11" s="3">
        <f>[7]Setembro!$J$14</f>
        <v>33.480000000000004</v>
      </c>
      <c r="L11" s="3">
        <f>[7]Setembro!$J$15</f>
        <v>30.240000000000002</v>
      </c>
      <c r="M11" s="3">
        <f>[7]Setembro!$J$16</f>
        <v>36.36</v>
      </c>
      <c r="N11" s="3">
        <f>[7]Setembro!$J$17</f>
        <v>35.64</v>
      </c>
      <c r="O11" s="3">
        <f>[7]Setembro!$J$18</f>
        <v>38.159999999999997</v>
      </c>
      <c r="P11" s="3">
        <f>[7]Setembro!$J$19</f>
        <v>38.519999999999996</v>
      </c>
      <c r="Q11" s="3">
        <f>[7]Setembro!$J$20</f>
        <v>32.76</v>
      </c>
      <c r="R11" s="3">
        <f>[7]Setembro!$J$21</f>
        <v>42.12</v>
      </c>
      <c r="S11" s="3">
        <f>[7]Setembro!$J$22</f>
        <v>53.28</v>
      </c>
      <c r="T11" s="3">
        <f>[7]Setembro!$J$23</f>
        <v>65.88000000000001</v>
      </c>
      <c r="U11" s="3">
        <f>[7]Setembro!$J$24</f>
        <v>37.800000000000004</v>
      </c>
      <c r="V11" s="3">
        <f>[7]Setembro!$J$25</f>
        <v>65.160000000000011</v>
      </c>
      <c r="W11" s="3">
        <f>[7]Setembro!$J$26</f>
        <v>40.680000000000007</v>
      </c>
      <c r="X11" s="3">
        <f>[7]Setembro!$J$27</f>
        <v>37.080000000000005</v>
      </c>
      <c r="Y11" s="3">
        <f>[7]Setembro!$J$28</f>
        <v>61.92</v>
      </c>
      <c r="Z11" s="3">
        <f>[7]Setembro!$J$29</f>
        <v>63.72</v>
      </c>
      <c r="AA11" s="3">
        <f>[7]Setembro!$J$30</f>
        <v>32.76</v>
      </c>
      <c r="AB11" s="3">
        <f>[7]Setembro!$J$31</f>
        <v>46.080000000000005</v>
      </c>
      <c r="AC11" s="3">
        <f>[7]Setembro!$J$32</f>
        <v>34.92</v>
      </c>
      <c r="AD11" s="3">
        <f>[7]Setembro!$J$33</f>
        <v>40.680000000000007</v>
      </c>
      <c r="AE11" s="3">
        <f>[7]Setembro!$J$34</f>
        <v>36</v>
      </c>
      <c r="AF11" s="17">
        <f t="shared" ref="AF11:AF29" si="2">MAX(B11:AE11)</f>
        <v>65.88000000000001</v>
      </c>
      <c r="AG11" s="2"/>
    </row>
    <row r="12" spans="1:33" ht="17.100000000000001" customHeight="1" x14ac:dyDescent="0.2">
      <c r="A12" s="10" t="s">
        <v>5</v>
      </c>
      <c r="B12" s="3">
        <f>[8]Setembro!$J$5</f>
        <v>25.92</v>
      </c>
      <c r="C12" s="3">
        <f>[8]Setembro!$J$6</f>
        <v>31.680000000000003</v>
      </c>
      <c r="D12" s="3">
        <f>[8]Setembro!$J$7</f>
        <v>38.519999999999996</v>
      </c>
      <c r="E12" s="3">
        <f>[8]Setembro!$J$8</f>
        <v>34.200000000000003</v>
      </c>
      <c r="F12" s="3">
        <f>[8]Setembro!$J$9</f>
        <v>32.4</v>
      </c>
      <c r="G12" s="3">
        <f>[8]Setembro!$J$10</f>
        <v>61.560000000000009</v>
      </c>
      <c r="H12" s="3">
        <f>[8]Setembro!$J$11</f>
        <v>52.92</v>
      </c>
      <c r="I12" s="3">
        <f>[8]Setembro!$J$12</f>
        <v>46.800000000000004</v>
      </c>
      <c r="J12" s="3">
        <f>[8]Setembro!$J$13</f>
        <v>25.2</v>
      </c>
      <c r="K12" s="3">
        <f>[8]Setembro!$J$14</f>
        <v>51.12</v>
      </c>
      <c r="L12" s="3">
        <f>[8]Setembro!$J$15</f>
        <v>61.92</v>
      </c>
      <c r="M12" s="3">
        <f>[8]Setembro!$J$16</f>
        <v>15.120000000000001</v>
      </c>
      <c r="N12" s="3">
        <f>[8]Setembro!$J$17</f>
        <v>36</v>
      </c>
      <c r="O12" s="3">
        <f>[8]Setembro!$J$18</f>
        <v>25.2</v>
      </c>
      <c r="P12" s="3">
        <f>[8]Setembro!$J$19</f>
        <v>33.840000000000003</v>
      </c>
      <c r="Q12" s="3">
        <f>[8]Setembro!$J$20</f>
        <v>28.08</v>
      </c>
      <c r="R12" s="3">
        <f>[8]Setembro!$J$21</f>
        <v>36.36</v>
      </c>
      <c r="S12" s="3">
        <f>[8]Setembro!$J$22</f>
        <v>66.600000000000009</v>
      </c>
      <c r="T12" s="3">
        <f>[8]Setembro!$J$23</f>
        <v>72.72</v>
      </c>
      <c r="U12" s="3">
        <f>[8]Setembro!$J$24</f>
        <v>34.56</v>
      </c>
      <c r="V12" s="3">
        <f>[8]Setembro!$J$25</f>
        <v>45.36</v>
      </c>
      <c r="W12" s="3">
        <f>[8]Setembro!$J$26</f>
        <v>49.32</v>
      </c>
      <c r="X12" s="3">
        <f>[8]Setembro!$J$27</f>
        <v>33.480000000000004</v>
      </c>
      <c r="Y12" s="3">
        <f>[8]Setembro!$J$28</f>
        <v>36.72</v>
      </c>
      <c r="Z12" s="3">
        <f>[8]Setembro!$J$29</f>
        <v>52.2</v>
      </c>
      <c r="AA12" s="3">
        <f>[8]Setembro!$J$30</f>
        <v>57.960000000000008</v>
      </c>
      <c r="AB12" s="3">
        <f>[8]Setembro!$J$31</f>
        <v>30.6</v>
      </c>
      <c r="AC12" s="3">
        <f>[8]Setembro!$J$32</f>
        <v>45.72</v>
      </c>
      <c r="AD12" s="3">
        <f>[8]Setembro!$J$33</f>
        <v>37.440000000000005</v>
      </c>
      <c r="AE12" s="3">
        <f>[8]Setembro!$J$34</f>
        <v>39.24</v>
      </c>
      <c r="AF12" s="17">
        <f t="shared" si="2"/>
        <v>72.72</v>
      </c>
      <c r="AG12" s="2"/>
    </row>
    <row r="13" spans="1:33" ht="17.100000000000001" customHeight="1" x14ac:dyDescent="0.2">
      <c r="A13" s="10" t="s">
        <v>6</v>
      </c>
      <c r="B13" s="3">
        <f>[9]Setembro!$J$5</f>
        <v>18.720000000000002</v>
      </c>
      <c r="C13" s="3">
        <f>[9]Setembro!$J$6</f>
        <v>23.040000000000003</v>
      </c>
      <c r="D13" s="3">
        <f>[9]Setembro!$J$7</f>
        <v>27.36</v>
      </c>
      <c r="E13" s="3">
        <f>[9]Setembro!$J$8</f>
        <v>25.2</v>
      </c>
      <c r="F13" s="3">
        <f>[9]Setembro!$J$9</f>
        <v>25.2</v>
      </c>
      <c r="G13" s="3">
        <f>[9]Setembro!$J$10</f>
        <v>25.56</v>
      </c>
      <c r="H13" s="3">
        <f>[9]Setembro!$J$11</f>
        <v>30.240000000000002</v>
      </c>
      <c r="I13" s="3">
        <f>[9]Setembro!$J$12</f>
        <v>30.96</v>
      </c>
      <c r="J13" s="3">
        <f>[9]Setembro!$J$13</f>
        <v>27.36</v>
      </c>
      <c r="K13" s="3">
        <f>[9]Setembro!$J$14</f>
        <v>18</v>
      </c>
      <c r="L13" s="3">
        <f>[9]Setembro!$J$15</f>
        <v>21.96</v>
      </c>
      <c r="M13" s="3">
        <f>[9]Setembro!$J$16</f>
        <v>19.440000000000001</v>
      </c>
      <c r="N13" s="3">
        <f>[9]Setembro!$J$17</f>
        <v>29.16</v>
      </c>
      <c r="O13" s="3">
        <f>[9]Setembro!$J$18</f>
        <v>30.6</v>
      </c>
      <c r="P13" s="3">
        <f>[9]Setembro!$J$19</f>
        <v>28.44</v>
      </c>
      <c r="Q13" s="3">
        <f>[9]Setembro!$J$20</f>
        <v>28.08</v>
      </c>
      <c r="R13" s="3">
        <f>[9]Setembro!$J$21</f>
        <v>36.36</v>
      </c>
      <c r="S13" s="3">
        <f>[9]Setembro!$J$22</f>
        <v>46.080000000000005</v>
      </c>
      <c r="T13" s="3">
        <f>[9]Setembro!$J$23</f>
        <v>61.2</v>
      </c>
      <c r="U13" s="3">
        <f>[9]Setembro!$J$24</f>
        <v>25.2</v>
      </c>
      <c r="V13" s="3">
        <f>[9]Setembro!$J$25</f>
        <v>46.440000000000005</v>
      </c>
      <c r="W13" s="3">
        <f>[9]Setembro!$J$26</f>
        <v>44.28</v>
      </c>
      <c r="X13" s="3">
        <f>[9]Setembro!$J$27</f>
        <v>26.28</v>
      </c>
      <c r="Y13" s="3">
        <f>[9]Setembro!$J$28</f>
        <v>41.76</v>
      </c>
      <c r="Z13" s="3">
        <f>[9]Setembro!$J$29</f>
        <v>40.32</v>
      </c>
      <c r="AA13" s="3">
        <f>[9]Setembro!$J$30</f>
        <v>29.16</v>
      </c>
      <c r="AB13" s="3">
        <f>[9]Setembro!$J$31</f>
        <v>36.36</v>
      </c>
      <c r="AC13" s="3">
        <f>[9]Setembro!$J$32</f>
        <v>32.4</v>
      </c>
      <c r="AD13" s="3">
        <f>[9]Setembro!$J$33</f>
        <v>26.64</v>
      </c>
      <c r="AE13" s="3">
        <f>[9]Setembro!$J$34</f>
        <v>33.119999999999997</v>
      </c>
      <c r="AF13" s="17">
        <f t="shared" si="2"/>
        <v>61.2</v>
      </c>
      <c r="AG13" s="2"/>
    </row>
    <row r="14" spans="1:33" ht="17.100000000000001" customHeight="1" x14ac:dyDescent="0.2">
      <c r="A14" s="10" t="s">
        <v>7</v>
      </c>
      <c r="B14" s="3">
        <f>[10]Setembro!$J$5</f>
        <v>28.08</v>
      </c>
      <c r="C14" s="3">
        <f>[10]Setembro!$J$6</f>
        <v>26.64</v>
      </c>
      <c r="D14" s="3">
        <f>[10]Setembro!$J$7</f>
        <v>23.040000000000003</v>
      </c>
      <c r="E14" s="3">
        <f>[10]Setembro!$J$8</f>
        <v>46.440000000000005</v>
      </c>
      <c r="F14" s="3">
        <f>[10]Setembro!$J$9</f>
        <v>29.880000000000003</v>
      </c>
      <c r="G14" s="3">
        <f>[10]Setembro!$J$10</f>
        <v>42.480000000000004</v>
      </c>
      <c r="H14" s="3">
        <f>[10]Setembro!$J$11</f>
        <v>51.84</v>
      </c>
      <c r="I14" s="3">
        <f>[10]Setembro!$J$12</f>
        <v>33.480000000000004</v>
      </c>
      <c r="J14" s="3">
        <f>[10]Setembro!$J$13</f>
        <v>36</v>
      </c>
      <c r="K14" s="3">
        <f>[10]Setembro!$J$14</f>
        <v>45</v>
      </c>
      <c r="L14" s="3">
        <f>[10]Setembro!$J$15</f>
        <v>33.480000000000004</v>
      </c>
      <c r="M14" s="3">
        <f>[10]Setembro!$J$16</f>
        <v>43.92</v>
      </c>
      <c r="N14" s="3">
        <f>[10]Setembro!$J$17</f>
        <v>27.720000000000002</v>
      </c>
      <c r="O14" s="3">
        <f>[10]Setembro!$J$18</f>
        <v>42.12</v>
      </c>
      <c r="P14" s="3">
        <f>[10]Setembro!$J$19</f>
        <v>36.72</v>
      </c>
      <c r="Q14" s="3">
        <f>[10]Setembro!$J$20</f>
        <v>34.92</v>
      </c>
      <c r="R14" s="3">
        <f>[10]Setembro!$J$21</f>
        <v>43.56</v>
      </c>
      <c r="S14" s="3">
        <f>[10]Setembro!$J$22</f>
        <v>61.560000000000009</v>
      </c>
      <c r="T14" s="3">
        <f>[10]Setembro!$J$23</f>
        <v>56.519999999999996</v>
      </c>
      <c r="U14" s="3">
        <f>[10]Setembro!$J$24</f>
        <v>34.200000000000003</v>
      </c>
      <c r="V14" s="3">
        <f>[10]Setembro!$J$25</f>
        <v>51.84</v>
      </c>
      <c r="W14" s="3">
        <f>[10]Setembro!$J$26</f>
        <v>41.04</v>
      </c>
      <c r="X14" s="3">
        <f>[10]Setembro!$J$27</f>
        <v>44.64</v>
      </c>
      <c r="Y14" s="3">
        <f>[10]Setembro!$J$28</f>
        <v>30.6</v>
      </c>
      <c r="Z14" s="3">
        <f>[10]Setembro!$J$29</f>
        <v>31.680000000000003</v>
      </c>
      <c r="AA14" s="3">
        <f>[10]Setembro!$J$30</f>
        <v>52.2</v>
      </c>
      <c r="AB14" s="3">
        <f>[10]Setembro!$J$31</f>
        <v>54</v>
      </c>
      <c r="AC14" s="3">
        <f>[10]Setembro!$J$32</f>
        <v>46.440000000000005</v>
      </c>
      <c r="AD14" s="3">
        <f>[10]Setembro!$J$33</f>
        <v>37.800000000000004</v>
      </c>
      <c r="AE14" s="3">
        <f>[10]Setembro!$J$34</f>
        <v>43.2</v>
      </c>
      <c r="AF14" s="17">
        <f t="shared" si="2"/>
        <v>61.560000000000009</v>
      </c>
      <c r="AG14" s="2"/>
    </row>
    <row r="15" spans="1:33" ht="17.100000000000001" customHeight="1" x14ac:dyDescent="0.2">
      <c r="A15" s="10" t="s">
        <v>8</v>
      </c>
      <c r="B15" s="3">
        <f>[11]Setembro!$J$5</f>
        <v>22.080000000000002</v>
      </c>
      <c r="C15" s="3">
        <f>[11]Setembro!$J$6</f>
        <v>16</v>
      </c>
      <c r="D15" s="3">
        <f>[11]Setembro!$J$7</f>
        <v>25.28</v>
      </c>
      <c r="E15" s="3">
        <f>[11]Setembro!$J$8</f>
        <v>43.2</v>
      </c>
      <c r="F15" s="3">
        <f>[11]Setembro!$J$9</f>
        <v>28.8</v>
      </c>
      <c r="G15" s="3">
        <f>[11]Setembro!$J$10</f>
        <v>32.32</v>
      </c>
      <c r="H15" s="3">
        <f>[11]Setembro!$J$11</f>
        <v>41.6</v>
      </c>
      <c r="I15" s="3">
        <f>[11]Setembro!$J$12</f>
        <v>32.64</v>
      </c>
      <c r="J15" s="3">
        <f>[11]Setembro!$J$13</f>
        <v>33.6</v>
      </c>
      <c r="K15" s="3">
        <f>[11]Setembro!$J$14</f>
        <v>40.64</v>
      </c>
      <c r="L15" s="3">
        <f>[11]Setembro!$J$15</f>
        <v>26.24</v>
      </c>
      <c r="M15" s="3">
        <f>[11]Setembro!$J$16</f>
        <v>24.32</v>
      </c>
      <c r="N15" s="3">
        <f>[11]Setembro!$J$17</f>
        <v>23.36</v>
      </c>
      <c r="O15" s="3">
        <f>[11]Setembro!$J$18</f>
        <v>37.760000000000005</v>
      </c>
      <c r="P15" s="3">
        <f>[11]Setembro!$J$19</f>
        <v>37.760000000000005</v>
      </c>
      <c r="Q15" s="3">
        <f>[11]Setembro!$J$20</f>
        <v>39.04</v>
      </c>
      <c r="R15" s="3">
        <f>[11]Setembro!$J$21</f>
        <v>27.200000000000003</v>
      </c>
      <c r="S15" s="3">
        <f>[11]Setembro!$J$22</f>
        <v>52.800000000000004</v>
      </c>
      <c r="T15" s="3">
        <f>[11]Setembro!$J$23</f>
        <v>45.44</v>
      </c>
      <c r="U15" s="3">
        <f>[11]Setembro!$J$24</f>
        <v>26.880000000000003</v>
      </c>
      <c r="V15" s="3">
        <f>[11]Setembro!$J$25</f>
        <v>36.800000000000004</v>
      </c>
      <c r="W15" s="3">
        <f>[11]Setembro!$J$26</f>
        <v>41.28</v>
      </c>
      <c r="X15" s="3">
        <f>[11]Setembro!$J$27</f>
        <v>27.84</v>
      </c>
      <c r="Y15" s="3">
        <f>[11]Setembro!$J$28</f>
        <v>32.32</v>
      </c>
      <c r="Z15" s="3">
        <f>[11]Setembro!$J$29</f>
        <v>37.760000000000005</v>
      </c>
      <c r="AA15" s="3">
        <f>[11]Setembro!$J$30</f>
        <v>44.160000000000004</v>
      </c>
      <c r="AB15" s="3">
        <f>[11]Setembro!$J$31</f>
        <v>43.2</v>
      </c>
      <c r="AC15" s="3">
        <f>[11]Setembro!$J$32</f>
        <v>44.800000000000004</v>
      </c>
      <c r="AD15" s="3">
        <f>[11]Setembro!$J$33</f>
        <v>31.360000000000003</v>
      </c>
      <c r="AE15" s="3">
        <f>[11]Setembro!$J$34</f>
        <v>33.6</v>
      </c>
      <c r="AF15" s="17">
        <f t="shared" si="2"/>
        <v>52.800000000000004</v>
      </c>
      <c r="AG15" s="2"/>
    </row>
    <row r="16" spans="1:33" ht="17.100000000000001" customHeight="1" x14ac:dyDescent="0.2">
      <c r="A16" s="10" t="s">
        <v>9</v>
      </c>
      <c r="B16" s="3">
        <f>[12]Setembro!$J$5</f>
        <v>18</v>
      </c>
      <c r="C16" s="3">
        <f>[12]Setembro!$J$6</f>
        <v>23.400000000000002</v>
      </c>
      <c r="D16" s="3">
        <f>[12]Setembro!$J$7</f>
        <v>33.119999999999997</v>
      </c>
      <c r="E16" s="3">
        <f>[12]Setembro!$J$8</f>
        <v>43.56</v>
      </c>
      <c r="F16" s="3">
        <f>[12]Setembro!$J$9</f>
        <v>24.840000000000003</v>
      </c>
      <c r="G16" s="3">
        <f>[12]Setembro!$J$10</f>
        <v>34.200000000000003</v>
      </c>
      <c r="H16" s="3">
        <f>[12]Setembro!$J$11</f>
        <v>45.72</v>
      </c>
      <c r="I16" s="3">
        <f>[12]Setembro!$J$12</f>
        <v>32.04</v>
      </c>
      <c r="J16" s="3">
        <f>[12]Setembro!$J$13</f>
        <v>39.96</v>
      </c>
      <c r="K16" s="3">
        <f>[12]Setembro!$J$14</f>
        <v>54</v>
      </c>
      <c r="L16" s="3">
        <f>[12]Setembro!$J$15</f>
        <v>51.480000000000004</v>
      </c>
      <c r="M16" s="3">
        <f>[12]Setembro!$J$16</f>
        <v>46.800000000000004</v>
      </c>
      <c r="N16" s="3">
        <f>[12]Setembro!$J$17</f>
        <v>32.4</v>
      </c>
      <c r="O16" s="3">
        <f>[12]Setembro!$J$18</f>
        <v>36.36</v>
      </c>
      <c r="P16" s="3">
        <f>[12]Setembro!$J$19</f>
        <v>33.840000000000003</v>
      </c>
      <c r="Q16" s="3">
        <f>[12]Setembro!$J$20</f>
        <v>38.880000000000003</v>
      </c>
      <c r="R16" s="3">
        <f>[12]Setembro!$J$21</f>
        <v>30.240000000000002</v>
      </c>
      <c r="S16" s="3">
        <f>[12]Setembro!$J$22</f>
        <v>61.92</v>
      </c>
      <c r="T16" s="3">
        <f>[12]Setembro!$J$23</f>
        <v>52.56</v>
      </c>
      <c r="U16" s="3">
        <f>[12]Setembro!$J$24</f>
        <v>30.6</v>
      </c>
      <c r="V16" s="3">
        <f>[12]Setembro!$J$25</f>
        <v>44.64</v>
      </c>
      <c r="W16" s="3">
        <f>[12]Setembro!$J$26</f>
        <v>42.84</v>
      </c>
      <c r="X16" s="3">
        <f>[12]Setembro!$J$27</f>
        <v>41.76</v>
      </c>
      <c r="Y16" s="3">
        <f>[12]Setembro!$J$28</f>
        <v>28.8</v>
      </c>
      <c r="Z16" s="3">
        <f>[12]Setembro!$J$29</f>
        <v>42.480000000000004</v>
      </c>
      <c r="AA16" s="3">
        <f>[12]Setembro!$J$30</f>
        <v>59.4</v>
      </c>
      <c r="AB16" s="3">
        <f>[12]Setembro!$J$31</f>
        <v>52.56</v>
      </c>
      <c r="AC16" s="3">
        <f>[12]Setembro!$J$32</f>
        <v>50.76</v>
      </c>
      <c r="AD16" s="3">
        <f>[12]Setembro!$J$33</f>
        <v>39.6</v>
      </c>
      <c r="AE16" s="3">
        <f>[12]Setembro!$J$34</f>
        <v>34.200000000000003</v>
      </c>
      <c r="AF16" s="17">
        <f t="shared" si="2"/>
        <v>61.92</v>
      </c>
      <c r="AG16" s="2"/>
    </row>
    <row r="17" spans="1:33" ht="17.100000000000001" customHeight="1" x14ac:dyDescent="0.2">
      <c r="A17" s="10" t="s">
        <v>51</v>
      </c>
      <c r="B17" s="3">
        <f>[13]Setembro!$J$5</f>
        <v>18</v>
      </c>
      <c r="C17" s="3">
        <f>[13]Setembro!$J$6</f>
        <v>18.36</v>
      </c>
      <c r="D17" s="3">
        <f>[13]Setembro!$J$7</f>
        <v>22.68</v>
      </c>
      <c r="E17" s="3">
        <f>[13]Setembro!$J$8</f>
        <v>31.319999999999997</v>
      </c>
      <c r="F17" s="3">
        <f>[13]Setembro!$J$9</f>
        <v>27.36</v>
      </c>
      <c r="G17" s="3">
        <f>[13]Setembro!$J$10</f>
        <v>48.24</v>
      </c>
      <c r="H17" s="3">
        <f>[13]Setembro!$J$11</f>
        <v>37.440000000000005</v>
      </c>
      <c r="I17" s="3">
        <f>[13]Setembro!$J$12</f>
        <v>26.64</v>
      </c>
      <c r="J17" s="3">
        <f>[13]Setembro!$J$13</f>
        <v>30.240000000000002</v>
      </c>
      <c r="K17" s="3">
        <f>[13]Setembro!$J$14</f>
        <v>41.4</v>
      </c>
      <c r="L17" s="3">
        <f>[13]Setembro!$J$15</f>
        <v>28.8</v>
      </c>
      <c r="M17" s="3">
        <f>[13]Setembro!$J$16</f>
        <v>47.519999999999996</v>
      </c>
      <c r="N17" s="3">
        <f>[13]Setembro!$J$17</f>
        <v>14.76</v>
      </c>
      <c r="O17" s="3">
        <f>[13]Setembro!$J$18</f>
        <v>26.64</v>
      </c>
      <c r="P17" s="3">
        <f>[13]Setembro!$J$19</f>
        <v>34.56</v>
      </c>
      <c r="Q17" s="3">
        <f>[13]Setembro!$J$20</f>
        <v>29.52</v>
      </c>
      <c r="R17" s="3">
        <f>[13]Setembro!$J$21</f>
        <v>39.96</v>
      </c>
      <c r="S17" s="3">
        <f>[13]Setembro!$J$22</f>
        <v>64.8</v>
      </c>
      <c r="T17" s="3">
        <f>[13]Setembro!$J$23</f>
        <v>39.6</v>
      </c>
      <c r="U17" s="3">
        <f>[13]Setembro!$J$24</f>
        <v>32.4</v>
      </c>
      <c r="V17" s="3">
        <f>[13]Setembro!$J$25</f>
        <v>51.12</v>
      </c>
      <c r="W17" s="3">
        <f>[13]Setembro!$J$26</f>
        <v>28.44</v>
      </c>
      <c r="X17" s="3">
        <f>[13]Setembro!$J$27</f>
        <v>28.8</v>
      </c>
      <c r="Y17" s="3">
        <f>[13]Setembro!$J$28</f>
        <v>24.840000000000003</v>
      </c>
      <c r="Z17" s="3">
        <f>[13]Setembro!$J$29</f>
        <v>32.4</v>
      </c>
      <c r="AA17" s="3">
        <f>[13]Setembro!$J$30</f>
        <v>32.4</v>
      </c>
      <c r="AB17" s="3">
        <f>[13]Setembro!$J$31</f>
        <v>38.880000000000003</v>
      </c>
      <c r="AC17" s="3">
        <f>[13]Setembro!$J$32</f>
        <v>34.200000000000003</v>
      </c>
      <c r="AD17" s="3">
        <f>[13]Setembro!$J$33</f>
        <v>28.44</v>
      </c>
      <c r="AE17" s="3">
        <f>[13]Setembro!$J$34</f>
        <v>43.92</v>
      </c>
      <c r="AF17" s="17">
        <f t="shared" si="2"/>
        <v>64.8</v>
      </c>
      <c r="AG17" s="2"/>
    </row>
    <row r="18" spans="1:33" ht="17.100000000000001" customHeight="1" x14ac:dyDescent="0.2">
      <c r="A18" s="10" t="s">
        <v>10</v>
      </c>
      <c r="B18" s="3">
        <f>[14]Setembro!$J$5</f>
        <v>18.36</v>
      </c>
      <c r="C18" s="3">
        <f>[14]Setembro!$J$6</f>
        <v>15.840000000000002</v>
      </c>
      <c r="D18" s="3">
        <f>[14]Setembro!$J$7</f>
        <v>19.440000000000001</v>
      </c>
      <c r="E18" s="3">
        <f>[14]Setembro!$J$8</f>
        <v>55.440000000000005</v>
      </c>
      <c r="F18" s="3">
        <f>[14]Setembro!$J$9</f>
        <v>24.48</v>
      </c>
      <c r="G18" s="3">
        <f>[14]Setembro!$J$10</f>
        <v>30.96</v>
      </c>
      <c r="H18" s="3">
        <f>[14]Setembro!$J$11</f>
        <v>36.72</v>
      </c>
      <c r="I18" s="3">
        <f>[14]Setembro!$J$12</f>
        <v>32.76</v>
      </c>
      <c r="J18" s="3">
        <f>[14]Setembro!$J$13</f>
        <v>34.92</v>
      </c>
      <c r="K18" s="3">
        <f>[14]Setembro!$J$14</f>
        <v>37.800000000000004</v>
      </c>
      <c r="L18" s="3">
        <f>[14]Setembro!$J$15</f>
        <v>20.16</v>
      </c>
      <c r="M18" s="3">
        <f>[14]Setembro!$J$16</f>
        <v>33.480000000000004</v>
      </c>
      <c r="N18" s="3">
        <f>[14]Setembro!$J$17</f>
        <v>18.720000000000002</v>
      </c>
      <c r="O18" s="3">
        <f>[14]Setembro!$J$18</f>
        <v>27.36</v>
      </c>
      <c r="P18" s="3">
        <f>[14]Setembro!$J$19</f>
        <v>38.880000000000003</v>
      </c>
      <c r="Q18" s="3">
        <f>[14]Setembro!$J$20</f>
        <v>31.680000000000003</v>
      </c>
      <c r="R18" s="3">
        <f>[14]Setembro!$J$21</f>
        <v>43.2</v>
      </c>
      <c r="S18" s="3">
        <f>[14]Setembro!$J$22</f>
        <v>49.32</v>
      </c>
      <c r="T18" s="3">
        <f>[14]Setembro!$J$23</f>
        <v>43.92</v>
      </c>
      <c r="U18" s="3">
        <f>[14]Setembro!$J$24</f>
        <v>30.6</v>
      </c>
      <c r="V18" s="3">
        <f>[14]Setembro!$J$25</f>
        <v>39.6</v>
      </c>
      <c r="W18" s="3">
        <f>[14]Setembro!$J$26</f>
        <v>36.72</v>
      </c>
      <c r="X18" s="3">
        <f>[14]Setembro!$J$27</f>
        <v>27</v>
      </c>
      <c r="Y18" s="3">
        <f>[14]Setembro!$J$28</f>
        <v>25.92</v>
      </c>
      <c r="Z18" s="3">
        <f>[14]Setembro!$J$29</f>
        <v>75.239999999999995</v>
      </c>
      <c r="AA18" s="3">
        <f>[14]Setembro!$J$30</f>
        <v>42.480000000000004</v>
      </c>
      <c r="AB18" s="3">
        <f>[14]Setembro!$J$31</f>
        <v>44.64</v>
      </c>
      <c r="AC18" s="3">
        <f>[14]Setembro!$J$32</f>
        <v>48.24</v>
      </c>
      <c r="AD18" s="3">
        <f>[14]Setembro!$J$33</f>
        <v>45.72</v>
      </c>
      <c r="AE18" s="3">
        <f>[14]Setembro!$J$34</f>
        <v>38.880000000000003</v>
      </c>
      <c r="AF18" s="17">
        <f t="shared" si="2"/>
        <v>75.239999999999995</v>
      </c>
      <c r="AG18" s="2"/>
    </row>
    <row r="19" spans="1:33" ht="17.100000000000001" customHeight="1" x14ac:dyDescent="0.2">
      <c r="A19" s="10" t="s">
        <v>11</v>
      </c>
      <c r="B19" s="3">
        <f>[15]Setembro!$J$5</f>
        <v>21.96</v>
      </c>
      <c r="C19" s="3">
        <f>[15]Setembro!$J$6</f>
        <v>19.079999999999998</v>
      </c>
      <c r="D19" s="3">
        <f>[15]Setembro!$J$7</f>
        <v>21.6</v>
      </c>
      <c r="E19" s="3">
        <f>[15]Setembro!$J$8</f>
        <v>34.56</v>
      </c>
      <c r="F19" s="3">
        <f>[15]Setembro!$J$9</f>
        <v>19.079999999999998</v>
      </c>
      <c r="G19" s="3">
        <f>[15]Setembro!$J$10</f>
        <v>32.76</v>
      </c>
      <c r="H19" s="3">
        <f>[15]Setembro!$J$11</f>
        <v>34.92</v>
      </c>
      <c r="I19" s="3">
        <f>[15]Setembro!$J$12</f>
        <v>9.7200000000000006</v>
      </c>
      <c r="J19" s="3">
        <f>[15]Setembro!$J$13</f>
        <v>39.6</v>
      </c>
      <c r="K19" s="3">
        <f>[15]Setembro!$J$14</f>
        <v>42.84</v>
      </c>
      <c r="L19" s="3">
        <f>[15]Setembro!$J$15</f>
        <v>23.759999999999998</v>
      </c>
      <c r="M19" s="3">
        <f>[15]Setembro!$J$16</f>
        <v>30.96</v>
      </c>
      <c r="N19" s="3">
        <f>[15]Setembro!$J$17</f>
        <v>18</v>
      </c>
      <c r="O19" s="3">
        <f>[15]Setembro!$J$18</f>
        <v>31.680000000000003</v>
      </c>
      <c r="P19" s="3">
        <f>[15]Setembro!$J$19</f>
        <v>32.4</v>
      </c>
      <c r="Q19" s="3">
        <f>[15]Setembro!$J$20</f>
        <v>32.04</v>
      </c>
      <c r="R19" s="3">
        <f>[15]Setembro!$J$21</f>
        <v>25.56</v>
      </c>
      <c r="S19" s="3">
        <f>[15]Setembro!$J$22</f>
        <v>50.4</v>
      </c>
      <c r="T19" s="3">
        <f>[15]Setembro!$J$23</f>
        <v>38.159999999999997</v>
      </c>
      <c r="U19" s="3">
        <f>[15]Setembro!$J$24</f>
        <v>28.44</v>
      </c>
      <c r="V19" s="3">
        <f>[15]Setembro!$J$25</f>
        <v>62.28</v>
      </c>
      <c r="W19" s="3">
        <f>[15]Setembro!$J$26</f>
        <v>38.519999999999996</v>
      </c>
      <c r="X19" s="3">
        <f>[15]Setembro!$J$27</f>
        <v>31.680000000000003</v>
      </c>
      <c r="Y19" s="3">
        <f>[15]Setembro!$J$28</f>
        <v>22.68</v>
      </c>
      <c r="Z19" s="3">
        <f>[15]Setembro!$J$29</f>
        <v>50.04</v>
      </c>
      <c r="AA19" s="3">
        <f>[15]Setembro!$J$30</f>
        <v>38.159999999999997</v>
      </c>
      <c r="AB19" s="3">
        <f>[15]Setembro!$J$31</f>
        <v>51.480000000000004</v>
      </c>
      <c r="AC19" s="3">
        <f>[15]Setembro!$J$32</f>
        <v>40.680000000000007</v>
      </c>
      <c r="AD19" s="3">
        <f>[15]Setembro!$J$33</f>
        <v>33.480000000000004</v>
      </c>
      <c r="AE19" s="3">
        <f>[15]Setembro!$J$34</f>
        <v>30.6</v>
      </c>
      <c r="AF19" s="17">
        <f t="shared" si="2"/>
        <v>62.28</v>
      </c>
      <c r="AG19" s="2"/>
    </row>
    <row r="20" spans="1:33" ht="17.100000000000001" customHeight="1" x14ac:dyDescent="0.2">
      <c r="A20" s="10" t="s">
        <v>12</v>
      </c>
      <c r="B20" s="3">
        <f>[16]Setembro!$J$5</f>
        <v>22.32</v>
      </c>
      <c r="C20" s="3">
        <f>[16]Setembro!$J$6</f>
        <v>21.96</v>
      </c>
      <c r="D20" s="3">
        <f>[16]Setembro!$J$7</f>
        <v>27</v>
      </c>
      <c r="E20" s="3">
        <f>[16]Setembro!$J$8</f>
        <v>23.040000000000003</v>
      </c>
      <c r="F20" s="3">
        <f>[16]Setembro!$J$9</f>
        <v>23.400000000000002</v>
      </c>
      <c r="G20" s="3">
        <f>[16]Setembro!$J$10</f>
        <v>35.64</v>
      </c>
      <c r="H20" s="3">
        <f>[16]Setembro!$J$11</f>
        <v>33.840000000000003</v>
      </c>
      <c r="I20" s="3">
        <f>[16]Setembro!$J$12</f>
        <v>26.28</v>
      </c>
      <c r="J20" s="3">
        <f>[16]Setembro!$J$13</f>
        <v>27.720000000000002</v>
      </c>
      <c r="K20" s="3">
        <f>[16]Setembro!$J$14</f>
        <v>37.800000000000004</v>
      </c>
      <c r="L20" s="3">
        <f>[16]Setembro!$J$15</f>
        <v>24.12</v>
      </c>
      <c r="M20" s="3">
        <f>[16]Setembro!$J$16</f>
        <v>17.64</v>
      </c>
      <c r="N20" s="3">
        <f>[16]Setembro!$J$17</f>
        <v>21.96</v>
      </c>
      <c r="O20" s="3">
        <f>[16]Setembro!$J$18</f>
        <v>24.12</v>
      </c>
      <c r="P20" s="3">
        <f>[16]Setembro!$J$19</f>
        <v>24.12</v>
      </c>
      <c r="Q20" s="3">
        <f>[16]Setembro!$J$20</f>
        <v>32.04</v>
      </c>
      <c r="R20" s="3">
        <f>[16]Setembro!$J$21</f>
        <v>33.119999999999997</v>
      </c>
      <c r="S20" s="3">
        <f>[16]Setembro!$J$22</f>
        <v>49.680000000000007</v>
      </c>
      <c r="T20" s="3">
        <f>[16]Setembro!$J$23</f>
        <v>38.159999999999997</v>
      </c>
      <c r="U20" s="3">
        <f>[16]Setembro!$J$24</f>
        <v>28.44</v>
      </c>
      <c r="V20" s="3">
        <f>[16]Setembro!$J$25</f>
        <v>28.44</v>
      </c>
      <c r="W20" s="3">
        <f>[16]Setembro!$J$26</f>
        <v>36.36</v>
      </c>
      <c r="X20" s="3">
        <f>[16]Setembro!$J$27</f>
        <v>28.08</v>
      </c>
      <c r="Y20" s="3">
        <f>[16]Setembro!$J$28</f>
        <v>37.440000000000005</v>
      </c>
      <c r="Z20" s="3">
        <f>[16]Setembro!$J$29</f>
        <v>40.680000000000007</v>
      </c>
      <c r="AA20" s="3">
        <f>[16]Setembro!$J$30</f>
        <v>41.4</v>
      </c>
      <c r="AB20" s="3">
        <f>[16]Setembro!$J$31</f>
        <v>28.08</v>
      </c>
      <c r="AC20" s="3">
        <f>[16]Setembro!$J$32</f>
        <v>33.480000000000004</v>
      </c>
      <c r="AD20" s="3">
        <f>[16]Setembro!$J$33</f>
        <v>29.880000000000003</v>
      </c>
      <c r="AE20" s="3">
        <f>[16]Setembro!$J$34</f>
        <v>32.04</v>
      </c>
      <c r="AF20" s="17">
        <f t="shared" si="2"/>
        <v>49.680000000000007</v>
      </c>
      <c r="AG20" s="2"/>
    </row>
    <row r="21" spans="1:33" ht="17.100000000000001" customHeight="1" x14ac:dyDescent="0.2">
      <c r="A21" s="10" t="s">
        <v>13</v>
      </c>
      <c r="B21" s="3">
        <f>[17]Setembro!$J$5</f>
        <v>26.64</v>
      </c>
      <c r="C21" s="3">
        <f>[17]Setembro!$J$6</f>
        <v>22.68</v>
      </c>
      <c r="D21" s="3">
        <f>[17]Setembro!$J$7</f>
        <v>32.04</v>
      </c>
      <c r="E21" s="3">
        <f>[17]Setembro!$J$8</f>
        <v>39.96</v>
      </c>
      <c r="F21" s="3">
        <f>[17]Setembro!$J$9</f>
        <v>42.84</v>
      </c>
      <c r="G21" s="3">
        <f>[17]Setembro!$J$10</f>
        <v>50.76</v>
      </c>
      <c r="H21" s="3">
        <f>[17]Setembro!$J$11</f>
        <v>50.04</v>
      </c>
      <c r="I21" s="3">
        <f>[17]Setembro!$J$12</f>
        <v>45.72</v>
      </c>
      <c r="J21" s="3">
        <f>[17]Setembro!$J$13</f>
        <v>32.04</v>
      </c>
      <c r="K21" s="3">
        <f>[17]Setembro!$J$14</f>
        <v>28.08</v>
      </c>
      <c r="L21" s="3">
        <f>[17]Setembro!$J$15</f>
        <v>28.8</v>
      </c>
      <c r="M21" s="3">
        <f>[17]Setembro!$J$16</f>
        <v>26.28</v>
      </c>
      <c r="N21" s="3">
        <f>[17]Setembro!$J$17</f>
        <v>29.52</v>
      </c>
      <c r="O21" s="3">
        <f>[17]Setembro!$J$18</f>
        <v>37.440000000000005</v>
      </c>
      <c r="P21" s="3">
        <f>[17]Setembro!$J$19</f>
        <v>33.119999999999997</v>
      </c>
      <c r="Q21" s="3">
        <f>[17]Setembro!$J$20</f>
        <v>32.04</v>
      </c>
      <c r="R21" s="3">
        <f>[17]Setembro!$J$21</f>
        <v>45</v>
      </c>
      <c r="S21" s="3">
        <f>[17]Setembro!$J$22</f>
        <v>56.519999999999996</v>
      </c>
      <c r="T21" s="3">
        <f>[17]Setembro!$J$23</f>
        <v>54.36</v>
      </c>
      <c r="U21" s="3">
        <f>[17]Setembro!$J$24</f>
        <v>41.04</v>
      </c>
      <c r="V21" s="3">
        <f>[17]Setembro!$J$25</f>
        <v>36.36</v>
      </c>
      <c r="W21" s="3">
        <f>[17]Setembro!$J$26</f>
        <v>39.6</v>
      </c>
      <c r="X21" s="3">
        <f>[17]Setembro!$J$27</f>
        <v>41.04</v>
      </c>
      <c r="Y21" s="3">
        <f>[17]Setembro!$J$28</f>
        <v>33.840000000000003</v>
      </c>
      <c r="Z21" s="3">
        <f>[17]Setembro!$J$29</f>
        <v>61.560000000000009</v>
      </c>
      <c r="AA21" s="3">
        <f>[17]Setembro!$J$30</f>
        <v>47.519999999999996</v>
      </c>
      <c r="AB21" s="3">
        <f>[17]Setembro!$J$31</f>
        <v>29.16</v>
      </c>
      <c r="AC21" s="3">
        <f>[17]Setembro!$J$32</f>
        <v>31.319999999999997</v>
      </c>
      <c r="AD21" s="3">
        <f>[17]Setembro!$J$33</f>
        <v>28.8</v>
      </c>
      <c r="AE21" s="3">
        <f>[17]Setembro!$J$34</f>
        <v>38.880000000000003</v>
      </c>
      <c r="AF21" s="17">
        <f t="shared" si="2"/>
        <v>61.560000000000009</v>
      </c>
      <c r="AG21" s="2"/>
    </row>
    <row r="22" spans="1:33" ht="17.100000000000001" customHeight="1" x14ac:dyDescent="0.2">
      <c r="A22" s="10" t="s">
        <v>14</v>
      </c>
      <c r="B22" s="3">
        <f>[18]Setembro!$J$5</f>
        <v>30.240000000000002</v>
      </c>
      <c r="C22" s="3">
        <f>[18]Setembro!$J$6</f>
        <v>29.880000000000003</v>
      </c>
      <c r="D22" s="3">
        <f>[18]Setembro!$J$7</f>
        <v>23.400000000000002</v>
      </c>
      <c r="E22" s="3">
        <f>[18]Setembro!$J$8</f>
        <v>34.56</v>
      </c>
      <c r="F22" s="3">
        <f>[18]Setembro!$J$9</f>
        <v>34.56</v>
      </c>
      <c r="G22" s="3">
        <f>[18]Setembro!$J$10</f>
        <v>29.52</v>
      </c>
      <c r="H22" s="3">
        <f>[18]Setembro!$J$11</f>
        <v>39.6</v>
      </c>
      <c r="I22" s="3">
        <f>[18]Setembro!$J$12</f>
        <v>37.080000000000005</v>
      </c>
      <c r="J22" s="3">
        <f>[18]Setembro!$J$13</f>
        <v>32.76</v>
      </c>
      <c r="K22" s="3">
        <f>[18]Setembro!$J$14</f>
        <v>31.319999999999997</v>
      </c>
      <c r="L22" s="3">
        <f>[18]Setembro!$J$15</f>
        <v>38.880000000000003</v>
      </c>
      <c r="M22" s="3">
        <f>[18]Setembro!$J$16</f>
        <v>25.56</v>
      </c>
      <c r="N22" s="3">
        <f>[18]Setembro!$J$17</f>
        <v>24.840000000000003</v>
      </c>
      <c r="O22" s="3">
        <f>[18]Setembro!$J$18</f>
        <v>27.720000000000002</v>
      </c>
      <c r="P22" s="3">
        <f>[18]Setembro!$J$19</f>
        <v>32.4</v>
      </c>
      <c r="Q22" s="3">
        <f>[18]Setembro!$J$20</f>
        <v>27.720000000000002</v>
      </c>
      <c r="R22" s="3">
        <f>[18]Setembro!$J$21</f>
        <v>26.28</v>
      </c>
      <c r="S22" s="3">
        <f>[18]Setembro!$J$22</f>
        <v>40.680000000000007</v>
      </c>
      <c r="T22" s="3">
        <f>[18]Setembro!$J$23</f>
        <v>81.72</v>
      </c>
      <c r="U22" s="3">
        <f>[18]Setembro!$J$24</f>
        <v>51.12</v>
      </c>
      <c r="V22" s="3">
        <f>[18]Setembro!$J$25</f>
        <v>62.639999999999993</v>
      </c>
      <c r="W22" s="3">
        <f>[18]Setembro!$J$26</f>
        <v>27</v>
      </c>
      <c r="X22" s="3">
        <f>[18]Setembro!$J$27</f>
        <v>21.6</v>
      </c>
      <c r="Y22" s="3">
        <f>[18]Setembro!$J$28</f>
        <v>33.840000000000003</v>
      </c>
      <c r="Z22" s="3">
        <f>[18]Setembro!$J$29</f>
        <v>74.160000000000011</v>
      </c>
      <c r="AA22" s="3">
        <f>[18]Setembro!$J$30</f>
        <v>43.2</v>
      </c>
      <c r="AB22" s="3">
        <f>[18]Setembro!$J$31</f>
        <v>45</v>
      </c>
      <c r="AC22" s="3">
        <f>[18]Setembro!$J$32</f>
        <v>27</v>
      </c>
      <c r="AD22" s="3">
        <f>[18]Setembro!$J$33</f>
        <v>24.12</v>
      </c>
      <c r="AE22" s="3">
        <f>[18]Setembro!$J$34</f>
        <v>21.6</v>
      </c>
      <c r="AF22" s="17">
        <f t="shared" si="2"/>
        <v>81.72</v>
      </c>
      <c r="AG22" s="2"/>
    </row>
    <row r="23" spans="1:33" ht="17.100000000000001" customHeight="1" x14ac:dyDescent="0.2">
      <c r="A23" s="10" t="s">
        <v>15</v>
      </c>
      <c r="B23" s="3">
        <f>[19]Setembro!$J$5</f>
        <v>31.319999999999997</v>
      </c>
      <c r="C23" s="3">
        <f>[19]Setembro!$J$6</f>
        <v>30.240000000000002</v>
      </c>
      <c r="D23" s="3">
        <f>[19]Setembro!$J$7</f>
        <v>21.96</v>
      </c>
      <c r="E23" s="3">
        <f>[19]Setembro!$J$8</f>
        <v>48.6</v>
      </c>
      <c r="F23" s="3">
        <f>[19]Setembro!$J$9</f>
        <v>32.76</v>
      </c>
      <c r="G23" s="3">
        <f>[19]Setembro!$J$10</f>
        <v>40.680000000000007</v>
      </c>
      <c r="H23" s="3">
        <f>[19]Setembro!$J$11</f>
        <v>43.56</v>
      </c>
      <c r="I23" s="3">
        <f>[19]Setembro!$J$12</f>
        <v>30.6</v>
      </c>
      <c r="J23" s="3">
        <f>[19]Setembro!$J$13</f>
        <v>38.159999999999997</v>
      </c>
      <c r="K23" s="3">
        <f>[19]Setembro!$J$14</f>
        <v>44.28</v>
      </c>
      <c r="L23" s="3">
        <f>[19]Setembro!$J$15</f>
        <v>33.840000000000003</v>
      </c>
      <c r="M23" s="3">
        <f>[19]Setembro!$J$16</f>
        <v>33.119999999999997</v>
      </c>
      <c r="N23" s="3">
        <f>[19]Setembro!$J$17</f>
        <v>24.48</v>
      </c>
      <c r="O23" s="3">
        <f>[19]Setembro!$J$18</f>
        <v>39.6</v>
      </c>
      <c r="P23" s="3">
        <f>[19]Setembro!$J$19</f>
        <v>45.72</v>
      </c>
      <c r="Q23" s="3">
        <f>[19]Setembro!$J$20</f>
        <v>32.4</v>
      </c>
      <c r="R23" s="3">
        <f>[19]Setembro!$J$21</f>
        <v>36</v>
      </c>
      <c r="S23" s="3">
        <f>[19]Setembro!$J$22</f>
        <v>60.480000000000004</v>
      </c>
      <c r="T23" s="3">
        <f>[19]Setembro!$J$23</f>
        <v>55.440000000000005</v>
      </c>
      <c r="U23" s="3">
        <f>[19]Setembro!$J$24</f>
        <v>45</v>
      </c>
      <c r="V23" s="3">
        <f>[19]Setembro!$J$25</f>
        <v>37.080000000000005</v>
      </c>
      <c r="W23" s="3">
        <f>[19]Setembro!$J$26</f>
        <v>38.519999999999996</v>
      </c>
      <c r="X23" s="3">
        <f>[19]Setembro!$J$27</f>
        <v>40.32</v>
      </c>
      <c r="Y23" s="3">
        <f>[19]Setembro!$J$28</f>
        <v>36.72</v>
      </c>
      <c r="Z23" s="3">
        <f>[19]Setembro!$J$29</f>
        <v>52.56</v>
      </c>
      <c r="AA23" s="3">
        <f>[19]Setembro!$J$30</f>
        <v>49.680000000000007</v>
      </c>
      <c r="AB23" s="3">
        <f>[19]Setembro!$J$31</f>
        <v>66.600000000000009</v>
      </c>
      <c r="AC23" s="3">
        <f>[19]Setembro!$J$32</f>
        <v>56.88</v>
      </c>
      <c r="AD23" s="3">
        <f>[19]Setembro!$J$33</f>
        <v>41.4</v>
      </c>
      <c r="AE23" s="3">
        <f>[19]Setembro!$J$34</f>
        <v>41.4</v>
      </c>
      <c r="AF23" s="17">
        <f t="shared" si="2"/>
        <v>66.600000000000009</v>
      </c>
      <c r="AG23" s="2"/>
    </row>
    <row r="24" spans="1:33" ht="17.100000000000001" customHeight="1" x14ac:dyDescent="0.2">
      <c r="A24" s="10" t="s">
        <v>16</v>
      </c>
      <c r="B24" s="3">
        <f>[20]Setembro!$J$5</f>
        <v>89.600000000000009</v>
      </c>
      <c r="C24" s="3">
        <f>[20]Setembro!$J$6</f>
        <v>14.4</v>
      </c>
      <c r="D24" s="3">
        <f>[20]Setembro!$J$7</f>
        <v>25.2</v>
      </c>
      <c r="E24" s="3">
        <f>[20]Setembro!$J$8</f>
        <v>30.240000000000002</v>
      </c>
      <c r="F24" s="3">
        <f>[20]Setembro!$J$9</f>
        <v>35.28</v>
      </c>
      <c r="G24" s="3">
        <f>[20]Setembro!$J$10</f>
        <v>47.519999999999996</v>
      </c>
      <c r="H24" s="3">
        <f>[20]Setembro!$J$11</f>
        <v>37.080000000000005</v>
      </c>
      <c r="I24" s="3">
        <f>[20]Setembro!$J$12</f>
        <v>27.36</v>
      </c>
      <c r="J24" s="3">
        <f>[20]Setembro!$J$13</f>
        <v>29.52</v>
      </c>
      <c r="K24" s="3">
        <f>[20]Setembro!$J$14</f>
        <v>41.4</v>
      </c>
      <c r="L24" s="3">
        <f>[20]Setembro!$J$15</f>
        <v>25.2</v>
      </c>
      <c r="M24" s="3">
        <f>[20]Setembro!$J$16</f>
        <v>37.440000000000005</v>
      </c>
      <c r="N24" s="3">
        <f>[20]Setembro!$J$17</f>
        <v>39.6</v>
      </c>
      <c r="O24" s="3">
        <f>[20]Setembro!$J$18</f>
        <v>35.64</v>
      </c>
      <c r="P24" s="3">
        <f>[20]Setembro!$J$19</f>
        <v>33.119999999999997</v>
      </c>
      <c r="Q24" s="3">
        <f>[20]Setembro!$J$20</f>
        <v>32.4</v>
      </c>
      <c r="R24" s="3">
        <f>[20]Setembro!$J$21</f>
        <v>34.56</v>
      </c>
      <c r="S24" s="3">
        <f>[20]Setembro!$J$22</f>
        <v>59.760000000000005</v>
      </c>
      <c r="T24" s="3">
        <f>[20]Setembro!$J$23</f>
        <v>47.519999999999996</v>
      </c>
      <c r="U24" s="3">
        <f>[20]Setembro!$J$24</f>
        <v>29.52</v>
      </c>
      <c r="V24" s="3">
        <f>[20]Setembro!$J$25</f>
        <v>37.800000000000004</v>
      </c>
      <c r="W24" s="3">
        <f>[20]Setembro!$J$26</f>
        <v>45</v>
      </c>
      <c r="X24" s="3">
        <f>[20]Setembro!$J$27</f>
        <v>27</v>
      </c>
      <c r="Y24" s="3">
        <f>[20]Setembro!$J$28</f>
        <v>32.04</v>
      </c>
      <c r="Z24" s="3">
        <f>[20]Setembro!$J$29</f>
        <v>57.6</v>
      </c>
      <c r="AA24" s="3">
        <f>[20]Setembro!$J$30</f>
        <v>52.56</v>
      </c>
      <c r="AB24" s="3">
        <f>[20]Setembro!$J$31</f>
        <v>28.8</v>
      </c>
      <c r="AC24" s="3">
        <f>[20]Setembro!$J$32</f>
        <v>29.880000000000003</v>
      </c>
      <c r="AD24" s="3">
        <f>[20]Setembro!$J$33</f>
        <v>29.52</v>
      </c>
      <c r="AE24" s="3">
        <f>[20]Setembro!$J$34</f>
        <v>43.56</v>
      </c>
      <c r="AF24" s="17">
        <f t="shared" si="2"/>
        <v>89.600000000000009</v>
      </c>
      <c r="AG24" s="2"/>
    </row>
    <row r="25" spans="1:33" ht="17.100000000000001" customHeight="1" x14ac:dyDescent="0.2">
      <c r="A25" s="10" t="s">
        <v>17</v>
      </c>
      <c r="B25" s="3">
        <f>[21]Setembro!$J$5</f>
        <v>20.52</v>
      </c>
      <c r="C25" s="3">
        <f>[21]Setembro!$J$6</f>
        <v>19.8</v>
      </c>
      <c r="D25" s="3">
        <f>[21]Setembro!$J$7</f>
        <v>17.64</v>
      </c>
      <c r="E25" s="3">
        <f>[21]Setembro!$J$8</f>
        <v>31.319999999999997</v>
      </c>
      <c r="F25" s="3">
        <f>[21]Setembro!$J$9</f>
        <v>26.64</v>
      </c>
      <c r="G25" s="3">
        <f>[21]Setembro!$J$10</f>
        <v>41.4</v>
      </c>
      <c r="H25" s="3">
        <f>[21]Setembro!$J$11</f>
        <v>56.88</v>
      </c>
      <c r="I25" s="3">
        <f>[21]Setembro!$J$12</f>
        <v>26.64</v>
      </c>
      <c r="J25" s="3">
        <f>[21]Setembro!$J$13</f>
        <v>44.64</v>
      </c>
      <c r="K25" s="3">
        <f>[21]Setembro!$J$14</f>
        <v>50.04</v>
      </c>
      <c r="L25" s="3">
        <f>[21]Setembro!$J$15</f>
        <v>30.6</v>
      </c>
      <c r="M25" s="3">
        <f>[21]Setembro!$J$16</f>
        <v>47.519999999999996</v>
      </c>
      <c r="N25" s="3">
        <f>[21]Setembro!$J$17</f>
        <v>16.2</v>
      </c>
      <c r="O25" s="3">
        <f>[21]Setembro!$J$18</f>
        <v>30.6</v>
      </c>
      <c r="P25" s="3">
        <f>[21]Setembro!$J$19</f>
        <v>32.76</v>
      </c>
      <c r="Q25" s="3">
        <f>[21]Setembro!$J$20</f>
        <v>30.6</v>
      </c>
      <c r="R25" s="3">
        <f>[21]Setembro!$J$21</f>
        <v>29.16</v>
      </c>
      <c r="S25" s="3">
        <f>[21]Setembro!$J$22</f>
        <v>60.480000000000004</v>
      </c>
      <c r="T25" s="3">
        <f>[21]Setembro!$J$23</f>
        <v>45</v>
      </c>
      <c r="U25" s="3">
        <f>[21]Setembro!$J$24</f>
        <v>29.16</v>
      </c>
      <c r="V25" s="3">
        <f>[21]Setembro!$J$25</f>
        <v>55.440000000000005</v>
      </c>
      <c r="W25" s="3">
        <f>[21]Setembro!$J$26</f>
        <v>34.200000000000003</v>
      </c>
      <c r="X25" s="3">
        <f>[21]Setembro!$J$27</f>
        <v>26.64</v>
      </c>
      <c r="Y25" s="3">
        <f>[21]Setembro!$J$28</f>
        <v>25.2</v>
      </c>
      <c r="Z25" s="3">
        <f>[21]Setembro!$J$29</f>
        <v>30.6</v>
      </c>
      <c r="AA25" s="3">
        <f>[21]Setembro!$J$30</f>
        <v>44.28</v>
      </c>
      <c r="AB25" s="3">
        <f>[21]Setembro!$J$31</f>
        <v>38.159999999999997</v>
      </c>
      <c r="AC25" s="3">
        <f>[21]Setembro!$J$32</f>
        <v>32.76</v>
      </c>
      <c r="AD25" s="3">
        <f>[21]Setembro!$J$33</f>
        <v>37.080000000000005</v>
      </c>
      <c r="AE25" s="3">
        <f>[21]Setembro!$J$34</f>
        <v>39.96</v>
      </c>
      <c r="AF25" s="17">
        <f t="shared" si="2"/>
        <v>60.480000000000004</v>
      </c>
      <c r="AG25" s="2"/>
    </row>
    <row r="26" spans="1:33" ht="17.100000000000001" customHeight="1" x14ac:dyDescent="0.2">
      <c r="A26" s="10" t="s">
        <v>18</v>
      </c>
      <c r="B26" s="3">
        <f>[22]Setembro!$J$5</f>
        <v>30.6</v>
      </c>
      <c r="C26" s="3">
        <f>[22]Setembro!$J$6</f>
        <v>32.76</v>
      </c>
      <c r="D26" s="3">
        <f>[22]Setembro!$J$7</f>
        <v>32.76</v>
      </c>
      <c r="E26" s="3">
        <f>[22]Setembro!$J$8</f>
        <v>36.72</v>
      </c>
      <c r="F26" s="3">
        <f>[22]Setembro!$J$9</f>
        <v>33.840000000000003</v>
      </c>
      <c r="G26" s="3">
        <f>[22]Setembro!$J$10</f>
        <v>35.64</v>
      </c>
      <c r="H26" s="3">
        <f>[22]Setembro!$J$11</f>
        <v>42.84</v>
      </c>
      <c r="I26" s="3">
        <f>[22]Setembro!$J$12</f>
        <v>39.6</v>
      </c>
      <c r="J26" s="3">
        <f>[22]Setembro!$J$13</f>
        <v>31.319999999999997</v>
      </c>
      <c r="K26" s="3">
        <f>[22]Setembro!$J$14</f>
        <v>32.4</v>
      </c>
      <c r="L26" s="3">
        <f>[22]Setembro!$J$15</f>
        <v>31.680000000000003</v>
      </c>
      <c r="M26" s="3">
        <f>[22]Setembro!$J$16</f>
        <v>28.44</v>
      </c>
      <c r="N26" s="3">
        <f>[22]Setembro!$J$17</f>
        <v>38.159999999999997</v>
      </c>
      <c r="O26" s="3">
        <f>[22]Setembro!$J$18</f>
        <v>45.72</v>
      </c>
      <c r="P26" s="3">
        <f>[22]Setembro!$J$19</f>
        <v>32.76</v>
      </c>
      <c r="Q26" s="3">
        <f>[22]Setembro!$J$20</f>
        <v>36.72</v>
      </c>
      <c r="R26" s="3">
        <f>[22]Setembro!$J$21</f>
        <v>45.72</v>
      </c>
      <c r="S26" s="3">
        <f>[22]Setembro!$J$22</f>
        <v>58.680000000000007</v>
      </c>
      <c r="T26" s="3">
        <f>[22]Setembro!$J$23</f>
        <v>96.48</v>
      </c>
      <c r="U26" s="3">
        <f>[22]Setembro!$J$24</f>
        <v>37.080000000000005</v>
      </c>
      <c r="V26" s="3">
        <f>[22]Setembro!$J$25</f>
        <v>51.12</v>
      </c>
      <c r="W26" s="3">
        <f>[22]Setembro!$J$26</f>
        <v>52.56</v>
      </c>
      <c r="X26" s="3">
        <f>[22]Setembro!$J$27</f>
        <v>41.76</v>
      </c>
      <c r="Y26" s="3">
        <f>[22]Setembro!$J$28</f>
        <v>36.72</v>
      </c>
      <c r="Z26" s="3">
        <f>[22]Setembro!$J$29</f>
        <v>57.6</v>
      </c>
      <c r="AA26" s="3">
        <f>[22]Setembro!$J$30</f>
        <v>39.24</v>
      </c>
      <c r="AB26" s="3">
        <f>[22]Setembro!$J$31</f>
        <v>61.2</v>
      </c>
      <c r="AC26" s="3">
        <f>[22]Setembro!$J$32</f>
        <v>41.4</v>
      </c>
      <c r="AD26" s="3">
        <f>[22]Setembro!$J$33</f>
        <v>34.92</v>
      </c>
      <c r="AE26" s="3">
        <f>[22]Setembro!$J$34</f>
        <v>39.6</v>
      </c>
      <c r="AF26" s="17">
        <f t="shared" si="2"/>
        <v>96.48</v>
      </c>
      <c r="AG26" s="2"/>
    </row>
    <row r="27" spans="1:33" ht="17.100000000000001" customHeight="1" x14ac:dyDescent="0.2">
      <c r="A27" s="10" t="s">
        <v>19</v>
      </c>
      <c r="B27" s="3">
        <f>[23]Setembro!$J$5</f>
        <v>29.880000000000003</v>
      </c>
      <c r="C27" s="3">
        <f>[23]Setembro!$J$6</f>
        <v>27</v>
      </c>
      <c r="D27" s="3">
        <f>[23]Setembro!$J$7</f>
        <v>28.44</v>
      </c>
      <c r="E27" s="3">
        <f>[23]Setembro!$J$8</f>
        <v>47.16</v>
      </c>
      <c r="F27" s="3">
        <f>[23]Setembro!$J$9</f>
        <v>34.200000000000003</v>
      </c>
      <c r="G27" s="3">
        <f>[23]Setembro!$J$10</f>
        <v>43.56</v>
      </c>
      <c r="H27" s="3">
        <f>[23]Setembro!$J$11</f>
        <v>45</v>
      </c>
      <c r="I27" s="3">
        <f>[23]Setembro!$J$12</f>
        <v>33.119999999999997</v>
      </c>
      <c r="J27" s="3">
        <f>[23]Setembro!$J$13</f>
        <v>24.12</v>
      </c>
      <c r="K27" s="3">
        <f>[23]Setembro!$J$14</f>
        <v>41.04</v>
      </c>
      <c r="L27" s="3">
        <f>[23]Setembro!$J$15</f>
        <v>33.480000000000004</v>
      </c>
      <c r="M27" s="3">
        <f>[23]Setembro!$J$16</f>
        <v>33.480000000000004</v>
      </c>
      <c r="N27" s="3">
        <f>[23]Setembro!$J$17</f>
        <v>35.64</v>
      </c>
      <c r="O27" s="3">
        <f>[23]Setembro!$J$18</f>
        <v>36.72</v>
      </c>
      <c r="P27" s="3">
        <f>[23]Setembro!$J$19</f>
        <v>45.36</v>
      </c>
      <c r="Q27" s="3">
        <f>[23]Setembro!$J$20</f>
        <v>47.16</v>
      </c>
      <c r="R27" s="3">
        <f>[23]Setembro!$J$21</f>
        <v>43.2</v>
      </c>
      <c r="S27" s="3">
        <f>[23]Setembro!$J$22</f>
        <v>61.92</v>
      </c>
      <c r="T27" s="3">
        <f>[23]Setembro!$J$23</f>
        <v>64.8</v>
      </c>
      <c r="U27" s="3">
        <f>[23]Setembro!$J$24</f>
        <v>32.04</v>
      </c>
      <c r="V27" s="3">
        <f>[23]Setembro!$J$25</f>
        <v>49.680000000000007</v>
      </c>
      <c r="W27" s="3">
        <f>[23]Setembro!$J$26</f>
        <v>42.84</v>
      </c>
      <c r="X27" s="3">
        <f>[23]Setembro!$J$27</f>
        <v>32.76</v>
      </c>
      <c r="Y27" s="3">
        <f>[23]Setembro!$J$28</f>
        <v>35.28</v>
      </c>
      <c r="Z27" s="3">
        <f>[23]Setembro!$J$29</f>
        <v>57.960000000000008</v>
      </c>
      <c r="AA27" s="3">
        <f>[23]Setembro!$J$30</f>
        <v>48.96</v>
      </c>
      <c r="AB27" s="3">
        <f>[23]Setembro!$J$31</f>
        <v>48.96</v>
      </c>
      <c r="AC27" s="3">
        <f>[23]Setembro!$J$32</f>
        <v>56.16</v>
      </c>
      <c r="AD27" s="3">
        <f>[23]Setembro!$J$33</f>
        <v>39.96</v>
      </c>
      <c r="AE27" s="3">
        <f>[23]Setembro!$J$34</f>
        <v>42.84</v>
      </c>
      <c r="AF27" s="17">
        <f t="shared" si="2"/>
        <v>64.8</v>
      </c>
      <c r="AG27" s="2"/>
    </row>
    <row r="28" spans="1:33" ht="17.100000000000001" customHeight="1" x14ac:dyDescent="0.2">
      <c r="A28" s="10" t="s">
        <v>31</v>
      </c>
      <c r="B28" s="3">
        <f>[24]Setembro!$J$5</f>
        <v>25.6</v>
      </c>
      <c r="C28" s="3">
        <f>[24]Setembro!$J$6</f>
        <v>23.680000000000003</v>
      </c>
      <c r="D28" s="3">
        <f>[24]Setembro!$J$7</f>
        <v>25.6</v>
      </c>
      <c r="E28" s="3">
        <f>[24]Setembro!$J$8</f>
        <v>36.480000000000004</v>
      </c>
      <c r="F28" s="3">
        <f>[24]Setembro!$J$9</f>
        <v>32</v>
      </c>
      <c r="G28" s="3">
        <f>[24]Setembro!$J$10</f>
        <v>40.64</v>
      </c>
      <c r="H28" s="3">
        <f>[24]Setembro!$J$11</f>
        <v>37.119999999999997</v>
      </c>
      <c r="I28" s="3">
        <f>[24]Setembro!$J$12</f>
        <v>32.32</v>
      </c>
      <c r="J28" s="3">
        <f>[24]Setembro!$J$13</f>
        <v>28.8</v>
      </c>
      <c r="K28" s="3">
        <f>[24]Setembro!$J$14</f>
        <v>38.72</v>
      </c>
      <c r="L28" s="3">
        <f>[24]Setembro!$J$15</f>
        <v>36.800000000000004</v>
      </c>
      <c r="M28" s="3">
        <f>[24]Setembro!$J$16</f>
        <v>25.28</v>
      </c>
      <c r="N28" s="3">
        <f>[24]Setembro!$J$17</f>
        <v>25.6</v>
      </c>
      <c r="O28" s="3">
        <f>[24]Setembro!$J$18</f>
        <v>45.760000000000005</v>
      </c>
      <c r="P28" s="3">
        <f>[24]Setembro!$J$19</f>
        <v>35.839999999999996</v>
      </c>
      <c r="Q28" s="3">
        <f>[24]Setembro!$J$20</f>
        <v>40.32</v>
      </c>
      <c r="R28" s="3">
        <f>[24]Setembro!$J$21</f>
        <v>31.360000000000003</v>
      </c>
      <c r="S28" s="3">
        <f>[24]Setembro!$J$22</f>
        <v>57.6</v>
      </c>
      <c r="T28" s="3">
        <f>[24]Setembro!$J$23</f>
        <v>38.72</v>
      </c>
      <c r="U28" s="3">
        <f>[24]Setembro!$J$24</f>
        <v>32.64</v>
      </c>
      <c r="V28" s="3">
        <f>[24]Setembro!$J$25</f>
        <v>38.400000000000006</v>
      </c>
      <c r="W28" s="3">
        <f>[24]Setembro!$J$26</f>
        <v>41.6</v>
      </c>
      <c r="X28" s="3">
        <f>[24]Setembro!$J$27</f>
        <v>32.32</v>
      </c>
      <c r="Y28" s="3">
        <f>[24]Setembro!$J$28</f>
        <v>30.72</v>
      </c>
      <c r="Z28" s="3">
        <f>[24]Setembro!$J$29</f>
        <v>40</v>
      </c>
      <c r="AA28" s="3">
        <f>[24]Setembro!$J$30</f>
        <v>46.400000000000006</v>
      </c>
      <c r="AB28" s="3">
        <f>[24]Setembro!$J$31</f>
        <v>42.24</v>
      </c>
      <c r="AC28" s="3">
        <f>[24]Setembro!$J$32</f>
        <v>36.480000000000004</v>
      </c>
      <c r="AD28" s="3">
        <f>[24]Setembro!$J$33</f>
        <v>46.72</v>
      </c>
      <c r="AE28" s="3">
        <f>[24]Setembro!$J$34</f>
        <v>44.800000000000004</v>
      </c>
      <c r="AF28" s="17">
        <f t="shared" si="2"/>
        <v>57.6</v>
      </c>
      <c r="AG28" s="2"/>
    </row>
    <row r="29" spans="1:33" ht="17.100000000000001" customHeight="1" x14ac:dyDescent="0.2">
      <c r="A29" s="10" t="s">
        <v>20</v>
      </c>
      <c r="B29" s="3">
        <f>[25]Setembro!$J$5</f>
        <v>18.559999999999999</v>
      </c>
      <c r="C29" s="3">
        <f>[25]Setembro!$J$6</f>
        <v>20.480000000000004</v>
      </c>
      <c r="D29" s="3">
        <f>[25]Setembro!$J$7</f>
        <v>33.6</v>
      </c>
      <c r="E29" s="3">
        <f>[25]Setembro!$J$8</f>
        <v>17.28</v>
      </c>
      <c r="F29" s="3">
        <f>[25]Setembro!$J$9</f>
        <v>20.16</v>
      </c>
      <c r="G29" s="3">
        <f>[25]Setembro!$J$10</f>
        <v>29.760000000000005</v>
      </c>
      <c r="H29" s="3">
        <f>[25]Setembro!$J$11</f>
        <v>28.160000000000004</v>
      </c>
      <c r="I29" s="3">
        <f>[25]Setembro!$J$12</f>
        <v>25.6</v>
      </c>
      <c r="J29" s="3">
        <f>[25]Setembro!$J$13</f>
        <v>21.12</v>
      </c>
      <c r="K29" s="3">
        <f>[25]Setembro!$J$14</f>
        <v>26.24</v>
      </c>
      <c r="L29" s="3">
        <f>[25]Setembro!$J$15</f>
        <v>26.24</v>
      </c>
      <c r="M29" s="3">
        <f>[25]Setembro!$J$16</f>
        <v>14.4</v>
      </c>
      <c r="N29" s="3">
        <f>[25]Setembro!$J$17</f>
        <v>16.32</v>
      </c>
      <c r="O29" s="3">
        <f>[25]Setembro!$J$18</f>
        <v>27.84</v>
      </c>
      <c r="P29" s="3">
        <f>[25]Setembro!$J$19</f>
        <v>19.52</v>
      </c>
      <c r="Q29" s="3">
        <f>[25]Setembro!$J$20</f>
        <v>21.76</v>
      </c>
      <c r="R29" s="3">
        <f>[25]Setembro!$J$21</f>
        <v>31.680000000000003</v>
      </c>
      <c r="S29" s="3">
        <f>[25]Setembro!$J$22</f>
        <v>36.480000000000004</v>
      </c>
      <c r="T29" s="3">
        <f>[25]Setembro!$J$23</f>
        <v>55.04</v>
      </c>
      <c r="U29" s="3">
        <f>[25]Setembro!$J$24</f>
        <v>17.919999999999998</v>
      </c>
      <c r="V29" s="3">
        <f>[25]Setembro!$J$25</f>
        <v>63.68</v>
      </c>
      <c r="W29" s="3">
        <f>[25]Setembro!$J$26</f>
        <v>29.760000000000005</v>
      </c>
      <c r="X29" s="3">
        <f>[25]Setembro!$J$27</f>
        <v>27.84</v>
      </c>
      <c r="Y29" s="3">
        <f>[25]Setembro!$J$28</f>
        <v>21.12</v>
      </c>
      <c r="Z29" s="3">
        <f>[25]Setembro!$J$29</f>
        <v>35.839999999999996</v>
      </c>
      <c r="AA29" s="3">
        <f>[25]Setembro!$J$30</f>
        <v>32.96</v>
      </c>
      <c r="AB29" s="3">
        <f>[25]Setembro!$J$31</f>
        <v>36.480000000000004</v>
      </c>
      <c r="AC29" s="3">
        <f>[25]Setembro!$J$32</f>
        <v>31.04</v>
      </c>
      <c r="AD29" s="3">
        <f>[25]Setembro!$J$33</f>
        <v>25.6</v>
      </c>
      <c r="AE29" s="3">
        <f>[25]Setembro!$J$34</f>
        <v>27.200000000000003</v>
      </c>
      <c r="AF29" s="17">
        <f t="shared" si="2"/>
        <v>63.68</v>
      </c>
      <c r="AG29" s="2"/>
    </row>
    <row r="30" spans="1:33" s="5" customFormat="1" ht="17.100000000000001" customHeight="1" x14ac:dyDescent="0.2">
      <c r="A30" s="14" t="s">
        <v>34</v>
      </c>
      <c r="B30" s="22">
        <f>MAX(B5:B29)</f>
        <v>89.600000000000009</v>
      </c>
      <c r="C30" s="22">
        <f t="shared" ref="C30:AF30" si="3">MAX(C5:C29)</f>
        <v>42.480000000000004</v>
      </c>
      <c r="D30" s="22">
        <f t="shared" si="3"/>
        <v>38.519999999999996</v>
      </c>
      <c r="E30" s="22">
        <f t="shared" si="3"/>
        <v>55.440000000000005</v>
      </c>
      <c r="F30" s="22">
        <f t="shared" si="3"/>
        <v>42.84</v>
      </c>
      <c r="G30" s="22">
        <f t="shared" si="3"/>
        <v>61.560000000000009</v>
      </c>
      <c r="H30" s="22">
        <f t="shared" si="3"/>
        <v>56.88</v>
      </c>
      <c r="I30" s="22">
        <f t="shared" si="3"/>
        <v>46.800000000000004</v>
      </c>
      <c r="J30" s="22">
        <f t="shared" si="3"/>
        <v>44.64</v>
      </c>
      <c r="K30" s="22">
        <f t="shared" si="3"/>
        <v>54</v>
      </c>
      <c r="L30" s="22">
        <f t="shared" si="3"/>
        <v>61.92</v>
      </c>
      <c r="M30" s="22">
        <f t="shared" si="3"/>
        <v>47.519999999999996</v>
      </c>
      <c r="N30" s="22">
        <f t="shared" si="3"/>
        <v>39.6</v>
      </c>
      <c r="O30" s="22">
        <f t="shared" si="3"/>
        <v>46.400000000000006</v>
      </c>
      <c r="P30" s="22">
        <f t="shared" si="3"/>
        <v>45.760000000000005</v>
      </c>
      <c r="Q30" s="22">
        <f t="shared" si="3"/>
        <v>59.52000000000001</v>
      </c>
      <c r="R30" s="22">
        <f t="shared" si="3"/>
        <v>57.960000000000008</v>
      </c>
      <c r="S30" s="22">
        <f t="shared" si="3"/>
        <v>66.600000000000009</v>
      </c>
      <c r="T30" s="22">
        <f t="shared" si="3"/>
        <v>96.48</v>
      </c>
      <c r="U30" s="22">
        <f t="shared" si="3"/>
        <v>66.600000000000009</v>
      </c>
      <c r="V30" s="22">
        <f t="shared" si="3"/>
        <v>66.600000000000009</v>
      </c>
      <c r="W30" s="22">
        <f t="shared" si="3"/>
        <v>52.56</v>
      </c>
      <c r="X30" s="22">
        <f t="shared" si="3"/>
        <v>44.64</v>
      </c>
      <c r="Y30" s="22">
        <f t="shared" si="3"/>
        <v>61.92</v>
      </c>
      <c r="Z30" s="22">
        <f t="shared" si="3"/>
        <v>75.239999999999995</v>
      </c>
      <c r="AA30" s="22">
        <f t="shared" si="3"/>
        <v>59.4</v>
      </c>
      <c r="AB30" s="22">
        <f t="shared" si="3"/>
        <v>66.600000000000009</v>
      </c>
      <c r="AC30" s="22">
        <f t="shared" si="3"/>
        <v>59.2</v>
      </c>
      <c r="AD30" s="22">
        <f t="shared" si="3"/>
        <v>50.56</v>
      </c>
      <c r="AE30" s="56">
        <f t="shared" si="3"/>
        <v>44.800000000000004</v>
      </c>
      <c r="AF30" s="22">
        <f t="shared" si="3"/>
        <v>96.48</v>
      </c>
      <c r="AG30" s="20"/>
    </row>
    <row r="31" spans="1:33" x14ac:dyDescent="0.2">
      <c r="AF31" s="19"/>
      <c r="AG31" s="2"/>
    </row>
    <row r="32" spans="1:33" x14ac:dyDescent="0.2">
      <c r="AF32" s="19"/>
      <c r="AG32" s="2"/>
    </row>
    <row r="33" spans="32:33" x14ac:dyDescent="0.2">
      <c r="AF33" s="19"/>
      <c r="AG33" s="2"/>
    </row>
    <row r="34" spans="32:33" x14ac:dyDescent="0.2">
      <c r="AF34" s="19"/>
      <c r="AG34" s="2"/>
    </row>
    <row r="35" spans="32:33" x14ac:dyDescent="0.2">
      <c r="AF35" s="19"/>
      <c r="AG35" s="2"/>
    </row>
  </sheetData>
  <mergeCells count="33">
    <mergeCell ref="B2:AF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cellWatches>
    <cellWatch r="AE30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</vt:vector>
  </TitlesOfParts>
  <Company>-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Rosemeire</dc:creator>
  <cp:lastModifiedBy>Carlos Eduardo Borges Daniel</cp:lastModifiedBy>
  <cp:lastPrinted>2009-06-09T16:53:34Z</cp:lastPrinted>
  <dcterms:created xsi:type="dcterms:W3CDTF">2008-08-15T13:32:29Z</dcterms:created>
  <dcterms:modified xsi:type="dcterms:W3CDTF">2022-03-10T17:01:08Z</dcterms:modified>
</cp:coreProperties>
</file>